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defaultThemeVersion="124226"/>
  <mc:AlternateContent xmlns:mc="http://schemas.openxmlformats.org/markup-compatibility/2006">
    <mc:Choice Requires="x15">
      <x15ac:absPath xmlns:x15ac="http://schemas.microsoft.com/office/spreadsheetml/2010/11/ac" url="https://nhsengland-my.sharepoint.com/personal/james_nicholls4_england_nhs_uk/Documents/"/>
    </mc:Choice>
  </mc:AlternateContent>
  <xr:revisionPtr revIDLastSave="0" documentId="8_{B02DB9A1-3389-4CDC-A52A-8EBAEEB6FC07}" xr6:coauthVersionLast="47" xr6:coauthVersionMax="47" xr10:uidLastSave="{00000000-0000-0000-0000-000000000000}"/>
  <bookViews>
    <workbookView xWindow="-110" yWindow="-110" windowWidth="22780" windowHeight="14660" xr2:uid="{00000000-000D-0000-FFFF-FFFF00000000}"/>
  </bookViews>
  <sheets>
    <sheet name="Important information" sheetId="13" r:id="rId1"/>
    <sheet name="Data from Apr 2022 to Mar 2023" sheetId="11" r:id="rId2"/>
    <sheet name="Charts" sheetId="8" r:id="rId3"/>
    <sheet name="Tables" sheetId="6" state="veryHidden" r:id="rId4"/>
    <sheet name="List" sheetId="4" state="veryHidden" r:id="rId5"/>
    <sheet name="Data" sheetId="5" state="veryHidden" r:id="rId6"/>
    <sheet name="Submission Issues" sheetId="14" r:id="rId7"/>
  </sheets>
  <definedNames>
    <definedName name="Aggregate_Options">Tables!$O$4:$O$5</definedName>
    <definedName name="All">Data!$A:$I</definedName>
    <definedName name="All_Data">Data!$A$2:$P$2557</definedName>
    <definedName name="AllHarm">Data!$V$2:$V$2557</definedName>
    <definedName name="BP_LQ">Data!$R$2:$R$2557</definedName>
    <definedName name="BP_max">Data!$O$2:$O$2557</definedName>
    <definedName name="BP_med">Data!$Q$2:$Q$2557</definedName>
    <definedName name="BP_min">Data!$S$2:$S$2557</definedName>
    <definedName name="BP_UQ">Data!$P$2:$P$2557</definedName>
    <definedName name="Code_Date">Data!$T$2:$T$2557</definedName>
    <definedName name="Date">Data!$C$2:$C$2557</definedName>
    <definedName name="Death">Data!$H$2:$H$2557</definedName>
    <definedName name="DeathSevere">Data!$U$2:$U$2557</definedName>
    <definedName name="End_Date">List!$C$12</definedName>
    <definedName name="Entered_Code">Charts!$C$9</definedName>
    <definedName name="Harm_Options">Tables!$O$24:$O$25</definedName>
    <definedName name="Low_Harm">Data!$E$2:$E$2557</definedName>
    <definedName name="Maximum">Data!$N$2:$N$2557</definedName>
    <definedName name="Median">Data!$L$2:$L$2557</definedName>
    <definedName name="Minimum">Data!$J$2:$J$2557</definedName>
    <definedName name="Moderate_Harm">Data!$F$2:$F$2557</definedName>
    <definedName name="Month_List">List!$C$1:$C$12</definedName>
    <definedName name="No_Harm">Data!$D$2:$D$2557</definedName>
    <definedName name="NoLowMod">Data!$W$2:$W$2557</definedName>
    <definedName name="Quartile">Data!$C:$C</definedName>
    <definedName name="Quartile_1">Data!$K$2:$K$2557</definedName>
    <definedName name="Quartile_3">Data!$M$2:$M$2557</definedName>
    <definedName name="Selected_Name">Tables!$D$1</definedName>
    <definedName name="Severe_Harm">Data!$G$2:$G$2557</definedName>
    <definedName name="Start_Date">List!$C$1</definedName>
    <definedName name="Target_Code">Tables!$A$2</definedName>
    <definedName name="Target_Trust">Tables!$B$2</definedName>
    <definedName name="Trust_Code">Data!$A$2:$A$2557</definedName>
    <definedName name="Trust_Code_List">List!$A$1:$A$213</definedName>
    <definedName name="Trust_Name">Data!$B$2:$B$2557</definedName>
    <definedName name="Trust_Name_List">List!$B$1:$B$213</definedName>
    <definedName name="Trust_Total">Data!$I$2:$I$2557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7" i="6" l="1"/>
  <c r="Q47" i="6" s="1"/>
  <c r="P46" i="6"/>
  <c r="Q46" i="6" s="1"/>
  <c r="H42" i="6" s="1"/>
  <c r="P45" i="6"/>
  <c r="Q45" i="6" s="1"/>
  <c r="P44" i="6"/>
  <c r="Q44" i="6" s="1"/>
  <c r="B3" i="6"/>
  <c r="O26" i="6"/>
  <c r="N26" i="6"/>
  <c r="M26" i="6"/>
  <c r="D26" i="6"/>
  <c r="C26" i="6"/>
  <c r="J1" i="6"/>
  <c r="A2" i="6" s="1"/>
  <c r="B2" i="6" s="1"/>
  <c r="B4" i="6" s="1"/>
  <c r="K22" i="6"/>
  <c r="L22" i="6" s="1"/>
  <c r="K21" i="6"/>
  <c r="L21" i="6" s="1"/>
  <c r="K20" i="6"/>
  <c r="L20" i="6" s="1"/>
  <c r="K19" i="6"/>
  <c r="L19" i="6" s="1"/>
  <c r="K18" i="6"/>
  <c r="L18" i="6" s="1"/>
  <c r="K17" i="6"/>
  <c r="L17" i="6" s="1"/>
  <c r="K16" i="6"/>
  <c r="L16" i="6" s="1"/>
  <c r="K15" i="6"/>
  <c r="L15" i="6" s="1"/>
  <c r="K14" i="6"/>
  <c r="L14" i="6" s="1"/>
  <c r="K13" i="6"/>
  <c r="L13" i="6" s="1"/>
  <c r="K12" i="6"/>
  <c r="L12" i="6" s="1"/>
  <c r="K11" i="6"/>
  <c r="L11" i="6" s="1"/>
  <c r="A38" i="6"/>
  <c r="B38" i="6" s="1"/>
  <c r="L38" i="6" s="1"/>
  <c r="A37" i="6"/>
  <c r="B37" i="6" s="1"/>
  <c r="L37" i="6" s="1"/>
  <c r="A36" i="6"/>
  <c r="B36" i="6" s="1"/>
  <c r="L36" i="6" s="1"/>
  <c r="A35" i="6"/>
  <c r="B35" i="6" s="1"/>
  <c r="L35" i="6" s="1"/>
  <c r="A34" i="6"/>
  <c r="B34" i="6" s="1"/>
  <c r="L34" i="6" s="1"/>
  <c r="A33" i="6"/>
  <c r="B33" i="6" s="1"/>
  <c r="L33" i="6" s="1"/>
  <c r="A32" i="6"/>
  <c r="B32" i="6" s="1"/>
  <c r="L32" i="6" s="1"/>
  <c r="A31" i="6"/>
  <c r="B31" i="6" s="1"/>
  <c r="L31" i="6" s="1"/>
  <c r="A30" i="6"/>
  <c r="B30" i="6" s="1"/>
  <c r="L30" i="6" s="1"/>
  <c r="A29" i="6"/>
  <c r="B29" i="6" s="1"/>
  <c r="L29" i="6" s="1"/>
  <c r="A28" i="6"/>
  <c r="B28" i="6" s="1"/>
  <c r="L28" i="6" s="1"/>
  <c r="A27" i="6"/>
  <c r="B27" i="6" s="1"/>
  <c r="L27" i="6" s="1"/>
  <c r="A22" i="6"/>
  <c r="B22" i="6" s="1"/>
  <c r="A21" i="6"/>
  <c r="B21" i="6" s="1"/>
  <c r="A20" i="6"/>
  <c r="B20" i="6" s="1"/>
  <c r="A19" i="6"/>
  <c r="B19" i="6" s="1"/>
  <c r="A18" i="6"/>
  <c r="B18" i="6" s="1"/>
  <c r="A17" i="6"/>
  <c r="B17" i="6" s="1"/>
  <c r="A16" i="6"/>
  <c r="B16" i="6" s="1"/>
  <c r="A15" i="6"/>
  <c r="B15" i="6" s="1"/>
  <c r="A14" i="6"/>
  <c r="B14" i="6" s="1"/>
  <c r="A13" i="6"/>
  <c r="B13" i="6" s="1"/>
  <c r="A12" i="6"/>
  <c r="B12" i="6" s="1"/>
  <c r="A11" i="6"/>
  <c r="B11" i="6" s="1"/>
  <c r="R44" i="6" l="1"/>
  <c r="R45" i="6"/>
  <c r="R43" i="6"/>
  <c r="S44" i="6"/>
  <c r="S43" i="6"/>
  <c r="S46" i="6"/>
  <c r="R48" i="6"/>
  <c r="S49" i="6"/>
  <c r="R50" i="6"/>
  <c r="R51" i="6"/>
  <c r="S51" i="6"/>
  <c r="S50" i="6"/>
  <c r="S52" i="6"/>
  <c r="R53" i="6"/>
  <c r="S53" i="6"/>
  <c r="S45" i="6"/>
  <c r="R54" i="6"/>
  <c r="R46" i="6"/>
  <c r="R52" i="6"/>
  <c r="S54" i="6"/>
  <c r="R47" i="6"/>
  <c r="S47" i="6"/>
  <c r="S48" i="6"/>
  <c r="R49" i="6"/>
  <c r="S56" i="6"/>
  <c r="C42" i="6" s="1"/>
  <c r="S55" i="6"/>
  <c r="B42" i="6" s="1"/>
  <c r="U50" i="6"/>
  <c r="V51" i="6"/>
  <c r="W53" i="6"/>
  <c r="T45" i="6"/>
  <c r="W43" i="6"/>
  <c r="U44" i="6"/>
  <c r="V50" i="6"/>
  <c r="W52" i="6"/>
  <c r="X44" i="6"/>
  <c r="U46" i="6"/>
  <c r="U47" i="6"/>
  <c r="V48" i="6"/>
  <c r="V52" i="6"/>
  <c r="T44" i="6"/>
  <c r="U45" i="6"/>
  <c r="U48" i="6"/>
  <c r="V49" i="6"/>
  <c r="V53" i="6"/>
  <c r="W54" i="6"/>
  <c r="X45" i="6"/>
  <c r="X46" i="6"/>
  <c r="U49" i="6"/>
  <c r="X47" i="6"/>
  <c r="V43" i="6"/>
  <c r="U51" i="6"/>
  <c r="T47" i="6"/>
  <c r="X48" i="6"/>
  <c r="W44" i="6"/>
  <c r="U52" i="6"/>
  <c r="T48" i="6"/>
  <c r="W45" i="6"/>
  <c r="X50" i="6"/>
  <c r="W46" i="6"/>
  <c r="U54" i="6"/>
  <c r="T50" i="6"/>
  <c r="X51" i="6"/>
  <c r="W47" i="6"/>
  <c r="U43" i="6"/>
  <c r="T51" i="6"/>
  <c r="V54" i="6"/>
  <c r="X49" i="6"/>
  <c r="U53" i="6"/>
  <c r="X52" i="6"/>
  <c r="W48" i="6"/>
  <c r="V44" i="6"/>
  <c r="T52" i="6"/>
  <c r="X53" i="6"/>
  <c r="W49" i="6"/>
  <c r="V45" i="6"/>
  <c r="T53" i="6"/>
  <c r="T46" i="6"/>
  <c r="T49" i="6"/>
  <c r="X54" i="6"/>
  <c r="W50" i="6"/>
  <c r="V46" i="6"/>
  <c r="T54" i="6"/>
  <c r="X43" i="6"/>
  <c r="W51" i="6"/>
  <c r="V47" i="6"/>
  <c r="T43" i="6"/>
  <c r="C11" i="6"/>
  <c r="B8" i="6"/>
  <c r="B5" i="6"/>
  <c r="B7" i="6"/>
  <c r="B6" i="6"/>
  <c r="O13" i="6"/>
  <c r="O15" i="6"/>
  <c r="O14" i="6"/>
  <c r="O12" i="6"/>
  <c r="N19" i="6"/>
  <c r="M14" i="6"/>
  <c r="O16" i="6"/>
  <c r="N20" i="6"/>
  <c r="M20" i="6"/>
  <c r="N17" i="6"/>
  <c r="M21" i="6"/>
  <c r="N16" i="6"/>
  <c r="N21" i="6"/>
  <c r="M22" i="6"/>
  <c r="N18" i="6"/>
  <c r="O17" i="6"/>
  <c r="N22" i="6"/>
  <c r="O18" i="6"/>
  <c r="O19" i="6"/>
  <c r="M12" i="6"/>
  <c r="O20" i="6"/>
  <c r="N11" i="6"/>
  <c r="M13" i="6"/>
  <c r="O21" i="6"/>
  <c r="M16" i="6"/>
  <c r="N12" i="6"/>
  <c r="O22" i="6"/>
  <c r="M17" i="6"/>
  <c r="N13" i="6"/>
  <c r="M15" i="6"/>
  <c r="O11" i="6"/>
  <c r="M18" i="6"/>
  <c r="N14" i="6"/>
  <c r="M11" i="6"/>
  <c r="M19" i="6"/>
  <c r="N15" i="6"/>
  <c r="B9" i="6"/>
  <c r="G18" i="6"/>
  <c r="H22" i="6"/>
  <c r="G17" i="6"/>
  <c r="H21" i="6"/>
  <c r="G16" i="6"/>
  <c r="H20" i="6"/>
  <c r="G15" i="6"/>
  <c r="O31" i="6" s="1"/>
  <c r="H19" i="6"/>
  <c r="G14" i="6"/>
  <c r="H18" i="6"/>
  <c r="G13" i="6"/>
  <c r="H17" i="6"/>
  <c r="F18" i="6"/>
  <c r="N34" i="6" s="1"/>
  <c r="H16" i="6"/>
  <c r="F17" i="6"/>
  <c r="H15" i="6"/>
  <c r="F16" i="6"/>
  <c r="H14" i="6"/>
  <c r="F15" i="6"/>
  <c r="H13" i="6"/>
  <c r="F14" i="6"/>
  <c r="H12" i="6"/>
  <c r="F13" i="6"/>
  <c r="N29" i="6" s="1"/>
  <c r="H11" i="6"/>
  <c r="F12" i="6"/>
  <c r="G22" i="6"/>
  <c r="F11" i="6"/>
  <c r="G21" i="6"/>
  <c r="G20" i="6"/>
  <c r="G19" i="6"/>
  <c r="G12" i="6"/>
  <c r="G11" i="6"/>
  <c r="F22" i="6"/>
  <c r="F21" i="6"/>
  <c r="F20" i="6"/>
  <c r="F19" i="6"/>
  <c r="E22" i="6"/>
  <c r="E21" i="6"/>
  <c r="E20" i="6"/>
  <c r="E19" i="6"/>
  <c r="E18" i="6"/>
  <c r="E17" i="6"/>
  <c r="E16" i="6"/>
  <c r="E15" i="6"/>
  <c r="E14" i="6"/>
  <c r="M30" i="6" s="1"/>
  <c r="E13" i="6"/>
  <c r="M29" i="6" s="1"/>
  <c r="E12" i="6"/>
  <c r="M28" i="6" s="1"/>
  <c r="E11" i="6"/>
  <c r="D22" i="6"/>
  <c r="D21" i="6"/>
  <c r="D20" i="6"/>
  <c r="D19" i="6"/>
  <c r="D18" i="6"/>
  <c r="D17" i="6"/>
  <c r="D16" i="6"/>
  <c r="D15" i="6"/>
  <c r="D14" i="6"/>
  <c r="D13" i="6"/>
  <c r="D12" i="6"/>
  <c r="D11" i="6"/>
  <c r="C20" i="6"/>
  <c r="C21" i="6"/>
  <c r="C22" i="6"/>
  <c r="C12" i="6"/>
  <c r="C13" i="6"/>
  <c r="C14" i="6"/>
  <c r="C15" i="6"/>
  <c r="C16" i="6"/>
  <c r="C17" i="6"/>
  <c r="C18" i="6"/>
  <c r="C19" i="6"/>
  <c r="C44" i="6" l="1"/>
  <c r="V56" i="6"/>
  <c r="T56" i="6"/>
  <c r="T55" i="6"/>
  <c r="X55" i="6"/>
  <c r="V55" i="6"/>
  <c r="X56" i="6"/>
  <c r="O36" i="6"/>
  <c r="N32" i="6"/>
  <c r="N31" i="6"/>
  <c r="O35" i="6"/>
  <c r="N33" i="6"/>
  <c r="O34" i="6"/>
  <c r="O33" i="6"/>
  <c r="M27" i="6"/>
  <c r="M38" i="6"/>
  <c r="N30" i="6"/>
  <c r="O32" i="6"/>
  <c r="N38" i="6"/>
  <c r="M37" i="6"/>
  <c r="M34" i="6"/>
  <c r="N28" i="6"/>
  <c r="O30" i="6"/>
  <c r="O28" i="6"/>
  <c r="N37" i="6"/>
  <c r="N35" i="6"/>
  <c r="M33" i="6"/>
  <c r="O38" i="6"/>
  <c r="O27" i="6"/>
  <c r="M35" i="6"/>
  <c r="M32" i="6"/>
  <c r="N27" i="6"/>
  <c r="O29" i="6"/>
  <c r="N36" i="6"/>
  <c r="M36" i="6"/>
  <c r="M31" i="6"/>
  <c r="O37" i="6"/>
  <c r="D38" i="6"/>
  <c r="D28" i="6"/>
  <c r="D29" i="6"/>
  <c r="D32" i="6"/>
  <c r="D37" i="6"/>
  <c r="D34" i="6"/>
  <c r="D33" i="6"/>
  <c r="D27" i="6"/>
  <c r="D30" i="6"/>
  <c r="D36" i="6"/>
  <c r="D35" i="6"/>
  <c r="D31" i="6"/>
  <c r="C30" i="6"/>
  <c r="C35" i="6"/>
  <c r="C32" i="6"/>
  <c r="C36" i="6"/>
  <c r="C28" i="6"/>
  <c r="C29" i="6"/>
  <c r="C31" i="6"/>
  <c r="C37" i="6"/>
  <c r="C33" i="6"/>
  <c r="C38" i="6"/>
  <c r="C34" i="6"/>
  <c r="C27" i="6"/>
  <c r="C45" i="6" l="1"/>
  <c r="C43" i="6"/>
  <c r="B43" i="6"/>
  <c r="B46" i="6"/>
  <c r="C47" i="6"/>
  <c r="C46" i="6"/>
  <c r="B45" i="6"/>
  <c r="B44" i="6"/>
  <c r="B47" i="6"/>
</calcChain>
</file>

<file path=xl/sharedStrings.xml><?xml version="1.0" encoding="utf-8"?>
<sst xmlns="http://schemas.openxmlformats.org/spreadsheetml/2006/main" count="12069" uniqueCount="3090">
  <si>
    <t>No harm</t>
  </si>
  <si>
    <t>Low harm</t>
  </si>
  <si>
    <t>Death</t>
  </si>
  <si>
    <t>Trust total</t>
  </si>
  <si>
    <t>Moderate</t>
  </si>
  <si>
    <t>Severe</t>
  </si>
  <si>
    <t>No harm against aggregate of all Degrees of Harm</t>
  </si>
  <si>
    <t>Please choose type of aggregation:</t>
  </si>
  <si>
    <t>Timeliness Med</t>
  </si>
  <si>
    <t>Code:</t>
  </si>
  <si>
    <t>Trust Name:</t>
  </si>
  <si>
    <t>Title:</t>
  </si>
  <si>
    <t>...or delete above and enter your 3-digit trust code:</t>
  </si>
  <si>
    <t>Please enter/select your trust name...</t>
  </si>
  <si>
    <t>Picker:</t>
  </si>
  <si>
    <t>Aggregate of No, Low and Moderate harm against Severe harm and Death</t>
  </si>
  <si>
    <t>No harm, Low harm, and Moderate harm</t>
  </si>
  <si>
    <t>Moderate harm, Severe harm, and Death</t>
  </si>
  <si>
    <t>Timeliness Quartile 1</t>
  </si>
  <si>
    <t>Timeliness Quartile 3</t>
  </si>
  <si>
    <t xml:space="preserve"> </t>
  </si>
  <si>
    <t>Organisation code</t>
  </si>
  <si>
    <t>Degree of harm</t>
  </si>
  <si>
    <t>Low</t>
  </si>
  <si>
    <t>Trust code</t>
  </si>
  <si>
    <t>Trust name</t>
  </si>
  <si>
    <t>Date</t>
  </si>
  <si>
    <t>Moderate harm</t>
  </si>
  <si>
    <t>Severe harm</t>
  </si>
  <si>
    <t>TTR_Min</t>
  </si>
  <si>
    <t>TTR_Q1</t>
  </si>
  <si>
    <t>TTR_Median</t>
  </si>
  <si>
    <t>TTR_Q3</t>
  </si>
  <si>
    <t>TTR_Max</t>
  </si>
  <si>
    <t>Code_Date</t>
  </si>
  <si>
    <t>DeathSevere</t>
  </si>
  <si>
    <t>AllHarm</t>
  </si>
  <si>
    <t>NoLowMod</t>
  </si>
  <si>
    <t>Source:</t>
  </si>
  <si>
    <t>National Reporting &amp; Learning System (NRLS)</t>
  </si>
  <si>
    <t>Summary:</t>
  </si>
  <si>
    <t>Patient Safety - Transparency data</t>
  </si>
  <si>
    <t>Base:</t>
  </si>
  <si>
    <t>Publication date:</t>
  </si>
  <si>
    <t>Notes and information for this publication</t>
  </si>
  <si>
    <t>1. Rolling 12 month dataset</t>
  </si>
  <si>
    <t>2. Incident reported date</t>
  </si>
  <si>
    <t>The data published is based on the date the incident report was submitted to the NRLS and not the date the incident was reported to have occurred.</t>
  </si>
  <si>
    <t>3. Administrative seasonality</t>
  </si>
  <si>
    <t>* Timeliness: number of days between the incident occurring and the incident being reported to the NRLS</t>
  </si>
  <si>
    <t>England</t>
  </si>
  <si>
    <t>BP_min</t>
  </si>
  <si>
    <t>BP_LQ</t>
  </si>
  <si>
    <t>BP_UQ</t>
  </si>
  <si>
    <t>BP_max</t>
  </si>
  <si>
    <t>Timeliness box charts</t>
  </si>
  <si>
    <t>Lower Quartile</t>
  </si>
  <si>
    <t>Median</t>
  </si>
  <si>
    <t>Upper Quartile</t>
  </si>
  <si>
    <t>Maximum</t>
  </si>
  <si>
    <t>Minimum</t>
  </si>
  <si>
    <t>Wales</t>
  </si>
  <si>
    <t>Determining the quartiles</t>
  </si>
  <si>
    <t>Lower</t>
  </si>
  <si>
    <t>Upper</t>
  </si>
  <si>
    <t>Jun-16 - Nov-16</t>
  </si>
  <si>
    <t>Dec-16 - May-17</t>
  </si>
  <si>
    <t>TEST - this is the table that's currently fueling the chart</t>
  </si>
  <si>
    <t>The figures presented in this publication are as they are uploaded to the NRLS.</t>
  </si>
  <si>
    <t>This publication is compiled from data sent by all English NHS Trusts and English Social Enterprise organisations which report patient safety incidents above the threshold of 100 incidents in a 12 month period.</t>
  </si>
  <si>
    <t xml:space="preserve">Number of patient safety incidents uploaded per month by provider in England: </t>
  </si>
  <si>
    <t>NL3</t>
  </si>
  <si>
    <t>CARE PLUS GROUP</t>
  </si>
  <si>
    <t>NL8</t>
  </si>
  <si>
    <t>LOCALA COMMUNITY PARTNERSHIPS</t>
  </si>
  <si>
    <t>NQA</t>
  </si>
  <si>
    <t>PROVIDE</t>
  </si>
  <si>
    <t>NQL</t>
  </si>
  <si>
    <t>NAVIGO HEALTH AND SOCIAL CARE COMMUNITY INTEREST COMPANY</t>
  </si>
  <si>
    <t>NR5</t>
  </si>
  <si>
    <t>LIVEWELL SOUTHWEST</t>
  </si>
  <si>
    <t>R1A</t>
  </si>
  <si>
    <t>R1C</t>
  </si>
  <si>
    <t>SOLENT NHS TRUST</t>
  </si>
  <si>
    <t>R1D</t>
  </si>
  <si>
    <t>SHROPSHIRE COMMUNITY HEALTH NHS TRUST</t>
  </si>
  <si>
    <t>R1F</t>
  </si>
  <si>
    <t>ISLE OF WIGHT NHS TRUST</t>
  </si>
  <si>
    <t>R1H</t>
  </si>
  <si>
    <t>BARTS HEALTH NHS TRUST</t>
  </si>
  <si>
    <t>R1K</t>
  </si>
  <si>
    <t>R1L</t>
  </si>
  <si>
    <t>ESSEX PARTNERSHIP UNIVERSITY NHS FOUNDATION TRUST</t>
  </si>
  <si>
    <t>RA2</t>
  </si>
  <si>
    <t>RA4</t>
  </si>
  <si>
    <t>YEOVIL DISTRICT HOSPITAL NHS FOUNDATION TRUST</t>
  </si>
  <si>
    <t>RA7</t>
  </si>
  <si>
    <t>RA9</t>
  </si>
  <si>
    <t>RAE</t>
  </si>
  <si>
    <t>BRADFORD TEACHING HOSPITALS NHS FOUNDATION TRUST</t>
  </si>
  <si>
    <t>RAJ</t>
  </si>
  <si>
    <t>RAL</t>
  </si>
  <si>
    <t>ROYAL FREE LONDON NHS FOUNDATION TRUST</t>
  </si>
  <si>
    <t>RAN</t>
  </si>
  <si>
    <t>ROYAL NATIONAL ORTHOPAEDIC HOSPITAL NHS TRUST</t>
  </si>
  <si>
    <t>RAP</t>
  </si>
  <si>
    <t>NORTH MIDDLESEX UNIVERSITY HOSPITAL NHS TRUST</t>
  </si>
  <si>
    <t>RAS</t>
  </si>
  <si>
    <t>THE HILLINGDON HOSPITALS NHS FOUNDATION TRUST</t>
  </si>
  <si>
    <t>RAT</t>
  </si>
  <si>
    <t>NORTH EAST LONDON NHS FOUNDATION TRUST</t>
  </si>
  <si>
    <t>RAX</t>
  </si>
  <si>
    <t>KINGSTON HOSPITAL NHS FOUNDATION TRUST</t>
  </si>
  <si>
    <t>RBD</t>
  </si>
  <si>
    <t>DORSET COUNTY HOSPITAL NHS FOUNDATION TRUST</t>
  </si>
  <si>
    <t>RBK</t>
  </si>
  <si>
    <t>WALSALL HEALTHCARE NHS TRUST</t>
  </si>
  <si>
    <t>RBL</t>
  </si>
  <si>
    <t>WIRRAL UNIVERSITY TEACHING HOSPITAL NHS FOUNDATION TRUST</t>
  </si>
  <si>
    <t>RBN</t>
  </si>
  <si>
    <t>RBQ</t>
  </si>
  <si>
    <t>LIVERPOOL HEART AND CHEST HOSPITAL NHS FOUNDATION TRUST</t>
  </si>
  <si>
    <t>RBS</t>
  </si>
  <si>
    <t>ALDER HEY CHILDREN'S NHS FOUNDATION TRUST</t>
  </si>
  <si>
    <t>RBT</t>
  </si>
  <si>
    <t>MID CHESHIRE HOSPITALS NHS FOUNDATION TRUST</t>
  </si>
  <si>
    <t>RBV</t>
  </si>
  <si>
    <t>THE CHRISTIE NHS FOUNDATION TRUST</t>
  </si>
  <si>
    <t>RC9</t>
  </si>
  <si>
    <t>RCB</t>
  </si>
  <si>
    <t>RCD</t>
  </si>
  <si>
    <t>HARROGATE AND DISTRICT NHS FOUNDATION TRUST</t>
  </si>
  <si>
    <t>RCF</t>
  </si>
  <si>
    <t>AIREDALE NHS FOUNDATION TRUST</t>
  </si>
  <si>
    <t>RCU</t>
  </si>
  <si>
    <t>SHEFFIELD CHILDREN'S NHS FOUNDATION TRUST</t>
  </si>
  <si>
    <t>RCX</t>
  </si>
  <si>
    <t>RD1</t>
  </si>
  <si>
    <t>RDE</t>
  </si>
  <si>
    <t>RDR</t>
  </si>
  <si>
    <t>SUSSEX COMMUNITY NHS FOUNDATION TRUST</t>
  </si>
  <si>
    <t>RDU</t>
  </si>
  <si>
    <t>FRIMLEY HEALTH NHS FOUNDATION TRUST</t>
  </si>
  <si>
    <t>RDY</t>
  </si>
  <si>
    <t>DORSET HEALTHCARE UNIVERSITY NHS FOUNDATION TRUST</t>
  </si>
  <si>
    <t>REF</t>
  </si>
  <si>
    <t>ROYAL CORNWALL HOSPITALS NHS TRUST</t>
  </si>
  <si>
    <t>REM</t>
  </si>
  <si>
    <t>REN</t>
  </si>
  <si>
    <t>THE CLATTERBRIDGE CANCER CENTRE NHS FOUNDATION TRUST</t>
  </si>
  <si>
    <t>REP</t>
  </si>
  <si>
    <t>LIVERPOOL WOMEN'S NHS FOUNDATION TRUST</t>
  </si>
  <si>
    <t>RET</t>
  </si>
  <si>
    <t>THE WALTON CENTRE NHS FOUNDATION TRUST</t>
  </si>
  <si>
    <t>RF4</t>
  </si>
  <si>
    <t>BARKING, HAVERING AND REDBRIDGE UNIVERSITY HOSPITALS NHS TRUST</t>
  </si>
  <si>
    <t>RFF</t>
  </si>
  <si>
    <t>BARNSLEY HOSPITAL NHS FOUNDATION TRUST</t>
  </si>
  <si>
    <t>RFR</t>
  </si>
  <si>
    <t>THE ROTHERHAM NHS FOUNDATION TRUST</t>
  </si>
  <si>
    <t>RFS</t>
  </si>
  <si>
    <t>CHESTERFIELD ROYAL HOSPITAL NHS FOUNDATION TRUST</t>
  </si>
  <si>
    <t>RGD</t>
  </si>
  <si>
    <t>LEEDS AND YORK PARTNERSHIP NHS FOUNDATION TRUST</t>
  </si>
  <si>
    <t>RGM</t>
  </si>
  <si>
    <t>RGN</t>
  </si>
  <si>
    <t>NORTH WEST ANGLIA NHS FOUNDATION TRUST</t>
  </si>
  <si>
    <t>RGP</t>
  </si>
  <si>
    <t>JAMES PAGET UNIVERSITY HOSPITALS NHS FOUNDATION TRUST</t>
  </si>
  <si>
    <t>RGR</t>
  </si>
  <si>
    <t>WEST SUFFOLK NHS FOUNDATION TRUST</t>
  </si>
  <si>
    <t>RGT</t>
  </si>
  <si>
    <t>CAMBRIDGE UNIVERSITY HOSPITALS NHS FOUNDATION TRUST</t>
  </si>
  <si>
    <t>RH5</t>
  </si>
  <si>
    <t>RH8</t>
  </si>
  <si>
    <t>ROYAL DEVON AND EXETER NHS FOUNDATION TRUST</t>
  </si>
  <si>
    <t>RHA</t>
  </si>
  <si>
    <t>NOTTINGHAMSHIRE HEALTHCARE NHS FOUNDATION TRUST</t>
  </si>
  <si>
    <t>RHM</t>
  </si>
  <si>
    <t>RHQ</t>
  </si>
  <si>
    <t>SHEFFIELD TEACHING HOSPITALS NHS FOUNDATION TRUST</t>
  </si>
  <si>
    <t>RHU</t>
  </si>
  <si>
    <t>RHW</t>
  </si>
  <si>
    <t>ROYAL BERKSHIRE NHS FOUNDATION TRUST</t>
  </si>
  <si>
    <t>RJ1</t>
  </si>
  <si>
    <t>GUY'S AND ST THOMAS' NHS FOUNDATION TRUST</t>
  </si>
  <si>
    <t>RJ2</t>
  </si>
  <si>
    <t>LEWISHAM AND GREENWICH NHS TRUST</t>
  </si>
  <si>
    <t>RJ6</t>
  </si>
  <si>
    <t>RJ7</t>
  </si>
  <si>
    <t>RJ8</t>
  </si>
  <si>
    <t>CORNWALL PARTNERSHIP NHS FOUNDATION TRUST</t>
  </si>
  <si>
    <t>RJC</t>
  </si>
  <si>
    <t>RJE</t>
  </si>
  <si>
    <t>UNIVERSITY HOSPITALS OF NORTH MIDLANDS NHS TRUST</t>
  </si>
  <si>
    <t>RJL</t>
  </si>
  <si>
    <t>NORTHERN LINCOLNSHIRE AND GOOLE NHS FOUNDATION TRUST</t>
  </si>
  <si>
    <t>RJN</t>
  </si>
  <si>
    <t>EAST CHESHIRE NHS TRUST</t>
  </si>
  <si>
    <t>RJR</t>
  </si>
  <si>
    <t>COUNTESS OF CHESTER HOSPITAL NHS FOUNDATION TRUST</t>
  </si>
  <si>
    <t>RJZ</t>
  </si>
  <si>
    <t>KING'S COLLEGE HOSPITAL NHS FOUNDATION TRUST</t>
  </si>
  <si>
    <t>RK5</t>
  </si>
  <si>
    <t>SHERWOOD FOREST HOSPITALS NHS FOUNDATION TRUST</t>
  </si>
  <si>
    <t>RK9</t>
  </si>
  <si>
    <t>RKB</t>
  </si>
  <si>
    <t>UNIVERSITY HOSPITALS COVENTRY AND WARWICKSHIRE NHS TRUST</t>
  </si>
  <si>
    <t>RKE</t>
  </si>
  <si>
    <t>RKL</t>
  </si>
  <si>
    <t>RL1</t>
  </si>
  <si>
    <t>RL4</t>
  </si>
  <si>
    <t>THE ROYAL WOLVERHAMPTON NHS TRUST</t>
  </si>
  <si>
    <t>RLQ</t>
  </si>
  <si>
    <t>WYE VALLEY NHS TRUST</t>
  </si>
  <si>
    <t>RLT</t>
  </si>
  <si>
    <t>GEORGE ELIOT HOSPITAL NHS TRUST</t>
  </si>
  <si>
    <t>RLY</t>
  </si>
  <si>
    <t>NORTH STAFFORDSHIRE COMBINED HEALTHCARE NHS TRUST</t>
  </si>
  <si>
    <t>RM1</t>
  </si>
  <si>
    <t>NORFOLK AND NORWICH UNIVERSITY HOSPITALS NHS FOUNDATION TRUST</t>
  </si>
  <si>
    <t>RM3</t>
  </si>
  <si>
    <t>RMC</t>
  </si>
  <si>
    <t>BOLTON NHS FOUNDATION TRUST</t>
  </si>
  <si>
    <t>RMP</t>
  </si>
  <si>
    <t>TAMESIDE AND GLOSSOP INTEGRATED CARE NHS FOUNDATION TRUST</t>
  </si>
  <si>
    <t>RMY</t>
  </si>
  <si>
    <t>NORFOLK AND SUFFOLK NHS FOUNDATION TRUST</t>
  </si>
  <si>
    <t>RN3</t>
  </si>
  <si>
    <t>GREAT WESTERN HOSPITALS NHS FOUNDATION TRUST</t>
  </si>
  <si>
    <t>RN5</t>
  </si>
  <si>
    <t>HAMPSHIRE HOSPITALS NHS FOUNDATION TRUST</t>
  </si>
  <si>
    <t>RN7</t>
  </si>
  <si>
    <t>DARTFORD AND GRAVESHAM NHS TRUST</t>
  </si>
  <si>
    <t>RNA</t>
  </si>
  <si>
    <t>THE DUDLEY GROUP NHS FOUNDATION TRUST</t>
  </si>
  <si>
    <t>RNN</t>
  </si>
  <si>
    <t>RNQ</t>
  </si>
  <si>
    <t>KETTERING GENERAL HOSPITAL NHS FOUNDATION TRUST</t>
  </si>
  <si>
    <t>RNS</t>
  </si>
  <si>
    <t>NORTHAMPTON GENERAL HOSPITAL NHS TRUST</t>
  </si>
  <si>
    <t>RNU</t>
  </si>
  <si>
    <t>OXFORD HEALTH NHS FOUNDATION TRUST</t>
  </si>
  <si>
    <t>RNZ</t>
  </si>
  <si>
    <t>SALISBURY NHS FOUNDATION TRUST</t>
  </si>
  <si>
    <t>RP1</t>
  </si>
  <si>
    <t>NORTHAMPTONSHIRE HEALTHCARE NHS FOUNDATION TRUST</t>
  </si>
  <si>
    <t>RP4</t>
  </si>
  <si>
    <t>GREAT ORMOND STREET HOSPITAL FOR CHILDREN NHS FOUNDATION TRUST</t>
  </si>
  <si>
    <t>RP5</t>
  </si>
  <si>
    <t>RP6</t>
  </si>
  <si>
    <t>MOORFIELDS EYE HOSPITAL NHS FOUNDATION TRUST</t>
  </si>
  <si>
    <t>RP7</t>
  </si>
  <si>
    <t>LINCOLNSHIRE PARTNERSHIP NHS FOUNDATION TRUST</t>
  </si>
  <si>
    <t>RPA</t>
  </si>
  <si>
    <t>MEDWAY NHS FOUNDATION TRUST</t>
  </si>
  <si>
    <t>RPC</t>
  </si>
  <si>
    <t>QUEEN VICTORIA HOSPITAL NHS FOUNDATION TRUST</t>
  </si>
  <si>
    <t>RPG</t>
  </si>
  <si>
    <t>OXLEAS NHS FOUNDATION TRUST</t>
  </si>
  <si>
    <t>RPY</t>
  </si>
  <si>
    <t>THE ROYAL MARSDEN NHS FOUNDATION TRUST</t>
  </si>
  <si>
    <t>RQ3</t>
  </si>
  <si>
    <t>BIRMINGHAM WOMEN'S AND CHILDREN'S NHS FOUNDATION TRUST</t>
  </si>
  <si>
    <t>RQM</t>
  </si>
  <si>
    <t>CHELSEA AND WESTMINSTER HOSPITAL NHS FOUNDATION TRUST</t>
  </si>
  <si>
    <t>RQW</t>
  </si>
  <si>
    <t>THE PRINCESS ALEXANDRA HOSPITAL NHS TRUST</t>
  </si>
  <si>
    <t>RQX</t>
  </si>
  <si>
    <t>HOMERTON UNIVERSITY HOSPITAL NHS FOUNDATION TRUST</t>
  </si>
  <si>
    <t>RQY</t>
  </si>
  <si>
    <t>SOUTH WEST LONDON AND ST GEORGE'S MENTAL HEALTH NHS TRUST</t>
  </si>
  <si>
    <t>RR7</t>
  </si>
  <si>
    <t>GATESHEAD HEALTH NHS FOUNDATION TRUST</t>
  </si>
  <si>
    <t>RR8</t>
  </si>
  <si>
    <t>LEEDS TEACHING HOSPITALS NHS TRUST</t>
  </si>
  <si>
    <t>RRE</t>
  </si>
  <si>
    <t>RRF</t>
  </si>
  <si>
    <t>WRIGHTINGTON, WIGAN AND LEIGH NHS FOUNDATION TRUST</t>
  </si>
  <si>
    <t>RRJ</t>
  </si>
  <si>
    <t>THE ROYAL ORTHOPAEDIC HOSPITAL NHS FOUNDATION TRUST</t>
  </si>
  <si>
    <t>RRK</t>
  </si>
  <si>
    <t>UNIVERSITY HOSPITALS BIRMINGHAM NHS FOUNDATION TRUST</t>
  </si>
  <si>
    <t>RRP</t>
  </si>
  <si>
    <t>BARNET, ENFIELD AND HARINGEY MENTAL HEALTH NHS TRUST</t>
  </si>
  <si>
    <t>RRU</t>
  </si>
  <si>
    <t>LONDON AMBULANCE SERVICE NHS TRUST</t>
  </si>
  <si>
    <t>RRV</t>
  </si>
  <si>
    <t>UNIVERSITY COLLEGE LONDON HOSPITALS NHS FOUNDATION TRUST</t>
  </si>
  <si>
    <t>RT1</t>
  </si>
  <si>
    <t>CAMBRIDGESHIRE AND PETERBOROUGH NHS FOUNDATION TRUST</t>
  </si>
  <si>
    <t>RT2</t>
  </si>
  <si>
    <t>PENNINE CARE NHS FOUNDATION TRUST</t>
  </si>
  <si>
    <t>RT5</t>
  </si>
  <si>
    <t>LEICESTERSHIRE PARTNERSHIP NHS TRUST</t>
  </si>
  <si>
    <t>RTD</t>
  </si>
  <si>
    <t>THE NEWCASTLE UPON TYNE HOSPITALS NHS FOUNDATION TRUST</t>
  </si>
  <si>
    <t>RTE</t>
  </si>
  <si>
    <t>GLOUCESTERSHIRE HOSPITALS NHS FOUNDATION TRUST</t>
  </si>
  <si>
    <t>RTF</t>
  </si>
  <si>
    <t>NORTHUMBRIA HEALTHCARE NHS FOUNDATION TRUST</t>
  </si>
  <si>
    <t>RTG</t>
  </si>
  <si>
    <t>RTH</t>
  </si>
  <si>
    <t>OXFORD UNIVERSITY HOSPITALS NHS FOUNDATION TRUST</t>
  </si>
  <si>
    <t>RTK</t>
  </si>
  <si>
    <t>ASHFORD AND ST PETER'S HOSPITALS NHS FOUNDATION TRUST</t>
  </si>
  <si>
    <t>RTP</t>
  </si>
  <si>
    <t>SURREY AND SUSSEX HEALTHCARE NHS TRUST</t>
  </si>
  <si>
    <t>RTQ</t>
  </si>
  <si>
    <t>RTR</t>
  </si>
  <si>
    <t>SOUTH TEES HOSPITALS NHS FOUNDATION TRUST</t>
  </si>
  <si>
    <t>RTX</t>
  </si>
  <si>
    <t>RV3</t>
  </si>
  <si>
    <t>CENTRAL AND NORTH WEST LONDON NHS FOUNDATION TRUST</t>
  </si>
  <si>
    <t>RV5</t>
  </si>
  <si>
    <t>SOUTH LONDON AND MAUDSLEY NHS FOUNDATION TRUST</t>
  </si>
  <si>
    <t>RV9</t>
  </si>
  <si>
    <t>RVJ</t>
  </si>
  <si>
    <t>NORTH BRISTOL NHS TRUST</t>
  </si>
  <si>
    <t>RVN</t>
  </si>
  <si>
    <t>AVON AND WILTSHIRE MENTAL HEALTH PARTNERSHIP NHS TRUST</t>
  </si>
  <si>
    <t>RVR</t>
  </si>
  <si>
    <t>EPSOM AND ST HELIER UNIVERSITY HOSPITALS NHS TRUST</t>
  </si>
  <si>
    <t>RVV</t>
  </si>
  <si>
    <t>EAST KENT HOSPITALS UNIVERSITY NHS FOUNDATION TRUST</t>
  </si>
  <si>
    <t>RVW</t>
  </si>
  <si>
    <t>NORTH TEES AND HARTLEPOOL NHS FOUNDATION TRUST</t>
  </si>
  <si>
    <t>RVY</t>
  </si>
  <si>
    <t>SOUTHPORT AND ORMSKIRK HOSPITAL NHS TRUST</t>
  </si>
  <si>
    <t>RW1</t>
  </si>
  <si>
    <t>SOUTHERN HEALTH NHS FOUNDATION TRUST</t>
  </si>
  <si>
    <t>RW4</t>
  </si>
  <si>
    <t>MERSEY CARE NHS FOUNDATION TRUST</t>
  </si>
  <si>
    <t>RW5</t>
  </si>
  <si>
    <t>RWA</t>
  </si>
  <si>
    <t>RWD</t>
  </si>
  <si>
    <t>UNITED LINCOLNSHIRE HOSPITALS NHS TRUST</t>
  </si>
  <si>
    <t>RWE</t>
  </si>
  <si>
    <t>UNIVERSITY HOSPITALS OF LEICESTER NHS TRUST</t>
  </si>
  <si>
    <t>RWF</t>
  </si>
  <si>
    <t>MAIDSTONE AND TUNBRIDGE WELLS NHS TRUST</t>
  </si>
  <si>
    <t>RWG</t>
  </si>
  <si>
    <t>RWH</t>
  </si>
  <si>
    <t>EAST AND NORTH HERTFORDSHIRE NHS TRUST</t>
  </si>
  <si>
    <t>RWJ</t>
  </si>
  <si>
    <t>STOCKPORT NHS FOUNDATION TRUST</t>
  </si>
  <si>
    <t>RWK</t>
  </si>
  <si>
    <t>EAST LONDON NHS FOUNDATION TRUST</t>
  </si>
  <si>
    <t>RWP</t>
  </si>
  <si>
    <t>WORCESTERSHIRE ACUTE HOSPITALS NHS TRUST</t>
  </si>
  <si>
    <t>RWR</t>
  </si>
  <si>
    <t>HERTFORDSHIRE PARTNERSHIP UNIVERSITY NHS FOUNDATION TRUST</t>
  </si>
  <si>
    <t>RWV</t>
  </si>
  <si>
    <t>DEVON PARTNERSHIP NHS TRUST</t>
  </si>
  <si>
    <t>RWW</t>
  </si>
  <si>
    <t>RWX</t>
  </si>
  <si>
    <t>BERKSHIRE HEALTHCARE NHS FOUNDATION TRUST</t>
  </si>
  <si>
    <t>RWY</t>
  </si>
  <si>
    <t>CALDERDALE AND HUDDERSFIELD NHS FOUNDATION TRUST</t>
  </si>
  <si>
    <t>RX1</t>
  </si>
  <si>
    <t>NOTTINGHAM UNIVERSITY HOSPITALS NHS TRUST</t>
  </si>
  <si>
    <t>RX2</t>
  </si>
  <si>
    <t>SUSSEX PARTNERSHIP NHS FOUNDATION TRUST</t>
  </si>
  <si>
    <t>RX3</t>
  </si>
  <si>
    <t>TEES, ESK AND WEAR VALLEYS NHS FOUNDATION TRUST</t>
  </si>
  <si>
    <t>RX4</t>
  </si>
  <si>
    <t>RX6</t>
  </si>
  <si>
    <t>RX7</t>
  </si>
  <si>
    <t>NORTH WEST AMBULANCE SERVICE NHS TRUST</t>
  </si>
  <si>
    <t>RX8</t>
  </si>
  <si>
    <t>YORKSHIRE AMBULANCE SERVICE NHS TRUST</t>
  </si>
  <si>
    <t>RX9</t>
  </si>
  <si>
    <t>EAST MIDLANDS AMBULANCE SERVICE NHS TRUST</t>
  </si>
  <si>
    <t>RXA</t>
  </si>
  <si>
    <t>CHESHIRE AND WIRRAL PARTNERSHIP NHS FOUNDATION TRUST</t>
  </si>
  <si>
    <t>RXC</t>
  </si>
  <si>
    <t>EAST SUSSEX HEALTHCARE NHS TRUST</t>
  </si>
  <si>
    <t>RXE</t>
  </si>
  <si>
    <t>RXF</t>
  </si>
  <si>
    <t>MID YORKSHIRE HOSPITALS NHS TRUST</t>
  </si>
  <si>
    <t>RXG</t>
  </si>
  <si>
    <t>SOUTH WEST YORKSHIRE PARTNERSHIP NHS FOUNDATION TRUST</t>
  </si>
  <si>
    <t>RXK</t>
  </si>
  <si>
    <t>SANDWELL AND WEST BIRMINGHAM HOSPITALS NHS TRUST</t>
  </si>
  <si>
    <t>RXL</t>
  </si>
  <si>
    <t>BLACKPOOL TEACHING HOSPITALS NHS FOUNDATION TRUST</t>
  </si>
  <si>
    <t>RXM</t>
  </si>
  <si>
    <t>DERBYSHIRE HEALTHCARE NHS FOUNDATION TRUST</t>
  </si>
  <si>
    <t>RXN</t>
  </si>
  <si>
    <t>LANCASHIRE TEACHING HOSPITALS NHS FOUNDATION TRUST</t>
  </si>
  <si>
    <t>RXP</t>
  </si>
  <si>
    <t>COUNTY DURHAM AND DARLINGTON NHS FOUNDATION TRUST</t>
  </si>
  <si>
    <t>RXQ</t>
  </si>
  <si>
    <t>BUCKINGHAMSHIRE HEALTHCARE NHS TRUST</t>
  </si>
  <si>
    <t>RXR</t>
  </si>
  <si>
    <t>EAST LANCASHIRE HOSPITALS NHS TRUST</t>
  </si>
  <si>
    <t>RXT</t>
  </si>
  <si>
    <t>BIRMINGHAM AND SOLIHULL MENTAL HEALTH NHS FOUNDATION TRUST</t>
  </si>
  <si>
    <t>RXV</t>
  </si>
  <si>
    <t>GREATER MANCHESTER MENTAL HEALTH NHS FOUNDATION TRUST</t>
  </si>
  <si>
    <t>RXW</t>
  </si>
  <si>
    <t>SHREWSBURY AND TELFORD HOSPITAL NHS TRUST</t>
  </si>
  <si>
    <t>RXX</t>
  </si>
  <si>
    <t>SURREY AND BORDERS PARTNERSHIP NHS FOUNDATION TRUST</t>
  </si>
  <si>
    <t>RXY</t>
  </si>
  <si>
    <t>KENT AND MEDWAY NHS AND SOCIAL CARE PARTNERSHIP TRUST</t>
  </si>
  <si>
    <t>RY2</t>
  </si>
  <si>
    <t>RY3</t>
  </si>
  <si>
    <t>NORFOLK COMMUNITY HEALTH AND CARE NHS TRUST</t>
  </si>
  <si>
    <t>RY4</t>
  </si>
  <si>
    <t>HERTFORDSHIRE COMMUNITY NHS TRUST</t>
  </si>
  <si>
    <t>RY5</t>
  </si>
  <si>
    <t>LINCOLNSHIRE COMMUNITY HEALTH SERVICES NHS TRUST</t>
  </si>
  <si>
    <t>RY6</t>
  </si>
  <si>
    <t>LEEDS COMMUNITY HEALTHCARE NHS TRUST</t>
  </si>
  <si>
    <t>RY7</t>
  </si>
  <si>
    <t>RY8</t>
  </si>
  <si>
    <t>RY9</t>
  </si>
  <si>
    <t>HOUNSLOW AND RICHMOND COMMUNITY HEALTHCARE NHS TRUST</t>
  </si>
  <si>
    <t>RYC</t>
  </si>
  <si>
    <t>EAST OF ENGLAND AMBULANCE SERVICE NHS TRUST</t>
  </si>
  <si>
    <t>RYD</t>
  </si>
  <si>
    <t>SOUTH EAST COAST AMBULANCE SERVICE NHS FOUNDATION TRUST</t>
  </si>
  <si>
    <t>RYE</t>
  </si>
  <si>
    <t>SOUTH CENTRAL AMBULANCE SERVICE NHS FOUNDATION TRUST</t>
  </si>
  <si>
    <t>RYG</t>
  </si>
  <si>
    <t>COVENTRY AND WARWICKSHIRE PARTNERSHIP NHS TRUST</t>
  </si>
  <si>
    <t>RYJ</t>
  </si>
  <si>
    <t>IMPERIAL COLLEGE HEALTHCARE NHS TRUST</t>
  </si>
  <si>
    <t>RYR</t>
  </si>
  <si>
    <t>RYV</t>
  </si>
  <si>
    <t>CAMBRIDGESHIRE COMMUNITY SERVICES NHS TRUST</t>
  </si>
  <si>
    <t>RYW</t>
  </si>
  <si>
    <t>BIRMINGHAM COMMUNITY HEALTHCARE NHS FOUNDATION TRUST</t>
  </si>
  <si>
    <t>RYX</t>
  </si>
  <si>
    <t>CENTRAL LONDON COMMUNITY HEALTHCARE NHS TRUST</t>
  </si>
  <si>
    <t>RYY</t>
  </si>
  <si>
    <t>TAD</t>
  </si>
  <si>
    <t>BRADFORD DISTRICT CARE NHS FOUNDATION TRUST</t>
  </si>
  <si>
    <t>TAF</t>
  </si>
  <si>
    <t>CAMDEN AND ISLINGTON NHS FOUNDATION TRUST</t>
  </si>
  <si>
    <t>TAH</t>
  </si>
  <si>
    <t>SHEFFIELD HEALTH &amp; SOCIAL CARE NHS FOUNDATION TRUST</t>
  </si>
  <si>
    <t>TAJ</t>
  </si>
  <si>
    <t>Notes about Boxplots:</t>
  </si>
  <si>
    <t>1. The median marks the mid-point of the data, 50% of reports are submitted where the line divides the box.</t>
  </si>
  <si>
    <t>2. The box shows the inter-quartile range. The lower end of the box is the lower quartile, 25% of reports are submitted below this line.</t>
  </si>
  <si>
    <t>The upper end of the box represents the upper quartile, 25% of reports are submitted above this line.</t>
  </si>
  <si>
    <t>3 Lower whisker is displaying 5th percentile</t>
  </si>
  <si>
    <t>4. Upper whisker is displaying 95th percentile, 5% of reports are submitted above this threshold.</t>
  </si>
  <si>
    <t>Data is published monthly based on a 12 month rolling data extract from the National Reporting &amp; Learning System (NRLS).</t>
  </si>
  <si>
    <t xml:space="preserve">Data for the latest 12 month period is refeshed and subject to change. The NRLS is a dynamic database, incident reports can be updated after initial submission to the NRLS. This includes the reported degree of harm if, for example, further information becomes available or following an investigation. </t>
  </si>
  <si>
    <t>There are large peaks in the reporting of patient safety incidents to the NRLS every six months (at the end of May and the end of November), as organisations upload batches of data in order to meet the cut-off dates for inclusion in the NRLS Official Statistics data set.</t>
  </si>
  <si>
    <t xml:space="preserve">4. Scope </t>
  </si>
  <si>
    <t>5. Data Quality</t>
  </si>
  <si>
    <t xml:space="preserve">As with any data set, there are data quality considerations for the NRLS; more information is available at the link at the bottom of this page. </t>
  </si>
  <si>
    <t>6. Further information</t>
  </si>
  <si>
    <t>Organisation total</t>
  </si>
  <si>
    <t>BP_MED</t>
  </si>
  <si>
    <t>BEDFORDSHIRE HOSPITALS NHS FOUNDATION TRUST</t>
  </si>
  <si>
    <t>BLACK COUNTRY HEALTHCARE NHS FOUNDATION TRUST</t>
  </si>
  <si>
    <t>BRIDGEWATER COMMUNITY HEALTHCARE NHS FOUNDATION TRUST</t>
  </si>
  <si>
    <t>CROYDON HEALTH SERVICES NHS TRUST</t>
  </si>
  <si>
    <t>NTV</t>
  </si>
  <si>
    <t>CSH SURREY</t>
  </si>
  <si>
    <t>CUMBRIA, NORTHUMBERLAND, TYNE AND WEAR NHS FOUNDATION TRUST</t>
  </si>
  <si>
    <t>DERBYSHIRE COMMUNITY HEALTH SERVICES NHS FOUNDATION TRUST</t>
  </si>
  <si>
    <t>DONCASTER AND BASSETLAW TEACHING HOSPITALS NHS FOUNDATION TRUST</t>
  </si>
  <si>
    <t>EAST SUFFOLK AND NORTH ESSEX NHS FOUNDATION TRUST</t>
  </si>
  <si>
    <t>GLOUCESTERSHIRE HEALTH AND CARE NHS FOUNDATION TRUST</t>
  </si>
  <si>
    <t>HEREFORDSHIRE AND WORCESTERSHIRE HEALTH AND CARE NHS TRUST</t>
  </si>
  <si>
    <t>HULL UNIVERSITY TEACHING HOSPITALS NHS TRUST</t>
  </si>
  <si>
    <t>HUMBER TEACHING NHS FOUNDATION TRUST</t>
  </si>
  <si>
    <t>KENT COMMUNITY HEALTH NHS FOUNDATION TRUST</t>
  </si>
  <si>
    <t>LANCASHIRE &amp; SOUTH CUMBRIA NHS FOUNDATION TRUST</t>
  </si>
  <si>
    <t>LIVERPOOL UNIVERSITY HOSPITALS NHS FOUNDATION TRUST</t>
  </si>
  <si>
    <t>LONDON NORTH WEST UNIVERSITY HEALTHCARE NHS TRUST</t>
  </si>
  <si>
    <t>R0A</t>
  </si>
  <si>
    <t>MANCHESTER UNIVERSITY NHS FOUNDATION TRUST</t>
  </si>
  <si>
    <t>MID AND SOUTH ESSEX NHS FOUNDATION TRUST</t>
  </si>
  <si>
    <t>MIDLANDS PARTNERSHIP NHS FOUNDATION TRUST</t>
  </si>
  <si>
    <t>NORTH CUMBRIA INTEGRATED CARE NHS FOUNDATION TRUST</t>
  </si>
  <si>
    <t>NORTH EAST AMBULANCE SERVICE NHS FOUNDATION TRUST</t>
  </si>
  <si>
    <t>NORTHERN CARE ALLIANCE NHS FOUNDATION TRUST</t>
  </si>
  <si>
    <t>PORTSMOUTH HOSPITALS UNIVERSITY NATIONAL HEALTH SERVICE TRUST</t>
  </si>
  <si>
    <t>ROTHERHAM DONCASTER AND SOUTH HUMBER NHS FOUNDATION TRUST</t>
  </si>
  <si>
    <t>ROYAL PAPWORTH HOSPITAL NHS FOUNDATION TRUST</t>
  </si>
  <si>
    <t>ROYAL SURREY NHS FOUNDATION TRUST</t>
  </si>
  <si>
    <t>ROYAL UNITED HOSPITALS BATH NHS FOUNDATION TRUST</t>
  </si>
  <si>
    <t>SOMERSET NHS FOUNDATION TRUST</t>
  </si>
  <si>
    <t>R0B</t>
  </si>
  <si>
    <t>SOUTH TYNESIDE AND SUNDERLAND NHS FOUNDATION TRUST</t>
  </si>
  <si>
    <t>SOUTH WARWICKSHIRE UNIVERSITY NHS FOUNDATION TRUST</t>
  </si>
  <si>
    <t>ST GEORGE'S UNIVERSITY HOSPITALS NHS FOUNDATION TRUST</t>
  </si>
  <si>
    <t>ST HELENS AND KNOWSLEY TEACHING HOSPITALS NHS TRUST</t>
  </si>
  <si>
    <t>THE QUEEN ELIZABETH HOSPITAL, KING'S LYNN, NHS FOUNDATION TRUST</t>
  </si>
  <si>
    <t>THE ROBERT JONES AND AGNES HUNT ORTHOPAEDIC HOSPITAL NHS FOUNDATION TRUST</t>
  </si>
  <si>
    <t>TORBAY AND SOUTH DEVON NHS FOUNDATION TRUST</t>
  </si>
  <si>
    <t>UNIVERSITY HOSPITAL SOUTHAMPTON NHS FOUNDATION TRUST</t>
  </si>
  <si>
    <t>UNIVERSITY HOSPITALS BRISTOL AND WESTON NHS FOUNDATION TRUST</t>
  </si>
  <si>
    <t>R0D</t>
  </si>
  <si>
    <t>UNIVERSITY HOSPITALS DORSET NHS FOUNDATION TRUST</t>
  </si>
  <si>
    <t>UNIVERSITY HOSPITALS OF DERBY AND BURTON NHS FOUNDATION TRUST</t>
  </si>
  <si>
    <t>UNIVERSITY HOSPITALS OF MORECAMBE BAY NHS FOUNDATION TRUST</t>
  </si>
  <si>
    <t>UNIVERSITY HOSPITALS PLYMOUTH NHS TRUST</t>
  </si>
  <si>
    <t>UNIVERSITY HOSPITALS SUSSEX NHS FOUNDATION TRUST</t>
  </si>
  <si>
    <t>WARRINGTON AND HALTON TEACHING HOSPITALS NHS FOUNDATION TRUST</t>
  </si>
  <si>
    <t>WEST HERTFORDSHIRE TEACHING HOSPITALS NHS TRUST</t>
  </si>
  <si>
    <t>WEST LONDON NHS TRUST</t>
  </si>
  <si>
    <t>WHITTINGTON HEALTH NHS TRUST</t>
  </si>
  <si>
    <t>WIRRAL COMMUNITY HEALTH AND CARE NHS FOUNDATION TRUST</t>
  </si>
  <si>
    <t>YORK AND SCARBOROUGH TEACHING HOSPITALS NHS FOUNDATION TRUST</t>
  </si>
  <si>
    <t>RCF44652</t>
  </si>
  <si>
    <t>RCF44682</t>
  </si>
  <si>
    <t>RCF44713</t>
  </si>
  <si>
    <t>RCF44743</t>
  </si>
  <si>
    <t>RCF44774</t>
  </si>
  <si>
    <t>RCF44805</t>
  </si>
  <si>
    <t>RCF44835</t>
  </si>
  <si>
    <t>RCF44866</t>
  </si>
  <si>
    <t>RCF44896</t>
  </si>
  <si>
    <t>RCF44927</t>
  </si>
  <si>
    <t>RCF44958</t>
  </si>
  <si>
    <t>RCF44986</t>
  </si>
  <si>
    <t>RBS44652</t>
  </si>
  <si>
    <t>RBS44682</t>
  </si>
  <si>
    <t>RBS44713</t>
  </si>
  <si>
    <t>RBS44743</t>
  </si>
  <si>
    <t>RBS44774</t>
  </si>
  <si>
    <t>RBS44805</t>
  </si>
  <si>
    <t>RBS44835</t>
  </si>
  <si>
    <t>RBS44866</t>
  </si>
  <si>
    <t>RBS44896</t>
  </si>
  <si>
    <t>RBS44927</t>
  </si>
  <si>
    <t>RBS44958</t>
  </si>
  <si>
    <t>RBS44986</t>
  </si>
  <si>
    <t>RTK44652</t>
  </si>
  <si>
    <t>RTK44682</t>
  </si>
  <si>
    <t>RTK44713</t>
  </si>
  <si>
    <t>RTK44743</t>
  </si>
  <si>
    <t>RTK44774</t>
  </si>
  <si>
    <t>RTK44805</t>
  </si>
  <si>
    <t>RTK44835</t>
  </si>
  <si>
    <t>RTK44866</t>
  </si>
  <si>
    <t>RTK44896</t>
  </si>
  <si>
    <t>RTK44927</t>
  </si>
  <si>
    <t>RTK44958</t>
  </si>
  <si>
    <t>RTK44986</t>
  </si>
  <si>
    <t>RVN44652</t>
  </si>
  <si>
    <t>RVN44682</t>
  </si>
  <si>
    <t>RVN44713</t>
  </si>
  <si>
    <t>RVN44743</t>
  </si>
  <si>
    <t>RVN44774</t>
  </si>
  <si>
    <t>RVN44805</t>
  </si>
  <si>
    <t>RVN44835</t>
  </si>
  <si>
    <t>RVN44866</t>
  </si>
  <si>
    <t>RVN44896</t>
  </si>
  <si>
    <t>RVN44927</t>
  </si>
  <si>
    <t>RVN44958</t>
  </si>
  <si>
    <t>RVN44986</t>
  </si>
  <si>
    <t>RF444652</t>
  </si>
  <si>
    <t>RF444682</t>
  </si>
  <si>
    <t>RF444713</t>
  </si>
  <si>
    <t>RF444743</t>
  </si>
  <si>
    <t>RF444774</t>
  </si>
  <si>
    <t>RF444805</t>
  </si>
  <si>
    <t>RF444835</t>
  </si>
  <si>
    <t>RF444866</t>
  </si>
  <si>
    <t>RF444896</t>
  </si>
  <si>
    <t>RF444927</t>
  </si>
  <si>
    <t>RF444958</t>
  </si>
  <si>
    <t>RF444986</t>
  </si>
  <si>
    <t>RRP44652</t>
  </si>
  <si>
    <t>RRP44682</t>
  </si>
  <si>
    <t>RRP44713</t>
  </si>
  <si>
    <t>RRP44743</t>
  </si>
  <si>
    <t>RRP44774</t>
  </si>
  <si>
    <t>RRP44805</t>
  </si>
  <si>
    <t>RRP44835</t>
  </si>
  <si>
    <t>RRP44866</t>
  </si>
  <si>
    <t>RRP44896</t>
  </si>
  <si>
    <t>RRP44927</t>
  </si>
  <si>
    <t>RRP44958</t>
  </si>
  <si>
    <t>RRP44986</t>
  </si>
  <si>
    <t>RFF44652</t>
  </si>
  <si>
    <t>RFF44682</t>
  </si>
  <si>
    <t>RFF44713</t>
  </si>
  <si>
    <t>RFF44743</t>
  </si>
  <si>
    <t>RFF44774</t>
  </si>
  <si>
    <t>RFF44805</t>
  </si>
  <si>
    <t>RFF44835</t>
  </si>
  <si>
    <t>RFF44866</t>
  </si>
  <si>
    <t>RFF44896</t>
  </si>
  <si>
    <t>RFF44927</t>
  </si>
  <si>
    <t>RFF44958</t>
  </si>
  <si>
    <t>RFF44986</t>
  </si>
  <si>
    <t>R1H44652</t>
  </si>
  <si>
    <t>R1H44682</t>
  </si>
  <si>
    <t>R1H44713</t>
  </si>
  <si>
    <t>R1H44743</t>
  </si>
  <si>
    <t>R1H44774</t>
  </si>
  <si>
    <t>R1H44805</t>
  </si>
  <si>
    <t>R1H44835</t>
  </si>
  <si>
    <t>R1H44866</t>
  </si>
  <si>
    <t>R1H44896</t>
  </si>
  <si>
    <t>R1H44927</t>
  </si>
  <si>
    <t>R1H44958</t>
  </si>
  <si>
    <t>R1H44986</t>
  </si>
  <si>
    <t>RC944652</t>
  </si>
  <si>
    <t>RC944682</t>
  </si>
  <si>
    <t>RC944713</t>
  </si>
  <si>
    <t>RC944743</t>
  </si>
  <si>
    <t>RC944774</t>
  </si>
  <si>
    <t>RC944805</t>
  </si>
  <si>
    <t>RC944835</t>
  </si>
  <si>
    <t>RC944866</t>
  </si>
  <si>
    <t>RC944896</t>
  </si>
  <si>
    <t>RC944927</t>
  </si>
  <si>
    <t>RC944958</t>
  </si>
  <si>
    <t>RC944986</t>
  </si>
  <si>
    <t>RWX44652</t>
  </si>
  <si>
    <t>RWX44682</t>
  </si>
  <si>
    <t>RWX44713</t>
  </si>
  <si>
    <t>RWX44743</t>
  </si>
  <si>
    <t>RWX44774</t>
  </si>
  <si>
    <t>RWX44805</t>
  </si>
  <si>
    <t>RWX44835</t>
  </si>
  <si>
    <t>RWX44866</t>
  </si>
  <si>
    <t>RWX44896</t>
  </si>
  <si>
    <t>RWX44927</t>
  </si>
  <si>
    <t>RWX44958</t>
  </si>
  <si>
    <t>RWX44986</t>
  </si>
  <si>
    <t>RXT44652</t>
  </si>
  <si>
    <t>RXT44682</t>
  </si>
  <si>
    <t>RXT44713</t>
  </si>
  <si>
    <t>RXT44743</t>
  </si>
  <si>
    <t>RXT44774</t>
  </si>
  <si>
    <t>RXT44805</t>
  </si>
  <si>
    <t>RXT44835</t>
  </si>
  <si>
    <t>RXT44866</t>
  </si>
  <si>
    <t>RXT44896</t>
  </si>
  <si>
    <t>RXT44927</t>
  </si>
  <si>
    <t>RXT44958</t>
  </si>
  <si>
    <t>RXT44986</t>
  </si>
  <si>
    <t>RYW44652</t>
  </si>
  <si>
    <t>RYW44682</t>
  </si>
  <si>
    <t>RYW44713</t>
  </si>
  <si>
    <t>RYW44743</t>
  </si>
  <si>
    <t>RYW44774</t>
  </si>
  <si>
    <t>RYW44805</t>
  </si>
  <si>
    <t>RYW44835</t>
  </si>
  <si>
    <t>RYW44866</t>
  </si>
  <si>
    <t>RYW44896</t>
  </si>
  <si>
    <t>RYW44927</t>
  </si>
  <si>
    <t>RYW44958</t>
  </si>
  <si>
    <t>RYW44986</t>
  </si>
  <si>
    <t>RQ344652</t>
  </si>
  <si>
    <t>RQ344682</t>
  </si>
  <si>
    <t>RQ344713</t>
  </si>
  <si>
    <t>RQ344743</t>
  </si>
  <si>
    <t>RQ344774</t>
  </si>
  <si>
    <t>RQ344805</t>
  </si>
  <si>
    <t>RQ344835</t>
  </si>
  <si>
    <t>RQ344866</t>
  </si>
  <si>
    <t>RQ344896</t>
  </si>
  <si>
    <t>RQ344927</t>
  </si>
  <si>
    <t>RQ344958</t>
  </si>
  <si>
    <t>RQ344986</t>
  </si>
  <si>
    <t>TAJ44652</t>
  </si>
  <si>
    <t>TAJ44682</t>
  </si>
  <si>
    <t>TAJ44713</t>
  </si>
  <si>
    <t>TAJ44743</t>
  </si>
  <si>
    <t>TAJ44774</t>
  </si>
  <si>
    <t>TAJ44805</t>
  </si>
  <si>
    <t>TAJ44835</t>
  </si>
  <si>
    <t>TAJ44866</t>
  </si>
  <si>
    <t>TAJ44896</t>
  </si>
  <si>
    <t>TAJ44927</t>
  </si>
  <si>
    <t>TAJ44958</t>
  </si>
  <si>
    <t>TAJ44986</t>
  </si>
  <si>
    <t>RXL44652</t>
  </si>
  <si>
    <t>RXL44682</t>
  </si>
  <si>
    <t>RXL44713</t>
  </si>
  <si>
    <t>RXL44743</t>
  </si>
  <si>
    <t>RXL44774</t>
  </si>
  <si>
    <t>RXL44805</t>
  </si>
  <si>
    <t>RXL44835</t>
  </si>
  <si>
    <t>RXL44866</t>
  </si>
  <si>
    <t>RXL44896</t>
  </si>
  <si>
    <t>RXL44927</t>
  </si>
  <si>
    <t>RXL44958</t>
  </si>
  <si>
    <t>RXL44986</t>
  </si>
  <si>
    <t>RMC44652</t>
  </si>
  <si>
    <t>RMC44682</t>
  </si>
  <si>
    <t>RMC44713</t>
  </si>
  <si>
    <t>RMC44743</t>
  </si>
  <si>
    <t>RMC44774</t>
  </si>
  <si>
    <t>RMC44805</t>
  </si>
  <si>
    <t>RMC44835</t>
  </si>
  <si>
    <t>RMC44866</t>
  </si>
  <si>
    <t>RMC44896</t>
  </si>
  <si>
    <t>RMC44927</t>
  </si>
  <si>
    <t>RMC44958</t>
  </si>
  <si>
    <t>RMC44986</t>
  </si>
  <si>
    <t>TAD44652</t>
  </si>
  <si>
    <t>TAD44682</t>
  </si>
  <si>
    <t>TAD44713</t>
  </si>
  <si>
    <t>TAD44743</t>
  </si>
  <si>
    <t>TAD44774</t>
  </si>
  <si>
    <t>TAD44805</t>
  </si>
  <si>
    <t>TAD44835</t>
  </si>
  <si>
    <t>TAD44866</t>
  </si>
  <si>
    <t>TAD44896</t>
  </si>
  <si>
    <t>TAD44927</t>
  </si>
  <si>
    <t>TAD44958</t>
  </si>
  <si>
    <t>TAD44986</t>
  </si>
  <si>
    <t>RAE44652</t>
  </si>
  <si>
    <t>RAE44682</t>
  </si>
  <si>
    <t>RAE44713</t>
  </si>
  <si>
    <t>RAE44743</t>
  </si>
  <si>
    <t>RAE44774</t>
  </si>
  <si>
    <t>RAE44805</t>
  </si>
  <si>
    <t>RAE44835</t>
  </si>
  <si>
    <t>RAE44866</t>
  </si>
  <si>
    <t>RAE44896</t>
  </si>
  <si>
    <t>RAE44927</t>
  </si>
  <si>
    <t>RAE44958</t>
  </si>
  <si>
    <t>RAE44986</t>
  </si>
  <si>
    <t>RY244652</t>
  </si>
  <si>
    <t>RY244682</t>
  </si>
  <si>
    <t>RY244713</t>
  </si>
  <si>
    <t>RY244743</t>
  </si>
  <si>
    <t>RY244774</t>
  </si>
  <si>
    <t>RY244805</t>
  </si>
  <si>
    <t>RY244835</t>
  </si>
  <si>
    <t>RY244866</t>
  </si>
  <si>
    <t>RY244896</t>
  </si>
  <si>
    <t>RY244927</t>
  </si>
  <si>
    <t>RY244958</t>
  </si>
  <si>
    <t>RY244986</t>
  </si>
  <si>
    <t>RXQ44652</t>
  </si>
  <si>
    <t>RXQ44682</t>
  </si>
  <si>
    <t>RXQ44713</t>
  </si>
  <si>
    <t>RXQ44743</t>
  </si>
  <si>
    <t>RXQ44774</t>
  </si>
  <si>
    <t>RXQ44805</t>
  </si>
  <si>
    <t>RXQ44835</t>
  </si>
  <si>
    <t>RXQ44866</t>
  </si>
  <si>
    <t>RXQ44896</t>
  </si>
  <si>
    <t>RXQ44927</t>
  </si>
  <si>
    <t>RXQ44958</t>
  </si>
  <si>
    <t>RXQ44986</t>
  </si>
  <si>
    <t>RWY44652</t>
  </si>
  <si>
    <t>RWY44682</t>
  </si>
  <si>
    <t>RWY44713</t>
  </si>
  <si>
    <t>RWY44743</t>
  </si>
  <si>
    <t>RWY44774</t>
  </si>
  <si>
    <t>RWY44805</t>
  </si>
  <si>
    <t>RWY44835</t>
  </si>
  <si>
    <t>RWY44866</t>
  </si>
  <si>
    <t>RWY44896</t>
  </si>
  <si>
    <t>RWY44927</t>
  </si>
  <si>
    <t>RWY44958</t>
  </si>
  <si>
    <t>RWY44986</t>
  </si>
  <si>
    <t>RGT44652</t>
  </si>
  <si>
    <t>RGT44682</t>
  </si>
  <si>
    <t>RGT44713</t>
  </si>
  <si>
    <t>RGT44743</t>
  </si>
  <si>
    <t>RGT44774</t>
  </si>
  <si>
    <t>RGT44805</t>
  </si>
  <si>
    <t>RGT44835</t>
  </si>
  <si>
    <t>RGT44866</t>
  </si>
  <si>
    <t>RGT44896</t>
  </si>
  <si>
    <t>RGT44927</t>
  </si>
  <si>
    <t>RGT44958</t>
  </si>
  <si>
    <t>RGT44986</t>
  </si>
  <si>
    <t>RT144652</t>
  </si>
  <si>
    <t>RT144682</t>
  </si>
  <si>
    <t>RT144713</t>
  </si>
  <si>
    <t>RT144743</t>
  </si>
  <si>
    <t>RT144774</t>
  </si>
  <si>
    <t>RT144805</t>
  </si>
  <si>
    <t>RT144835</t>
  </si>
  <si>
    <t>RT144866</t>
  </si>
  <si>
    <t>RT144896</t>
  </si>
  <si>
    <t>RT144927</t>
  </si>
  <si>
    <t>RT144958</t>
  </si>
  <si>
    <t>RT144986</t>
  </si>
  <si>
    <t>RYV44652</t>
  </si>
  <si>
    <t>RYV44682</t>
  </si>
  <si>
    <t>RYV44713</t>
  </si>
  <si>
    <t>RYV44743</t>
  </si>
  <si>
    <t>RYV44774</t>
  </si>
  <si>
    <t>RYV44805</t>
  </si>
  <si>
    <t>RYV44835</t>
  </si>
  <si>
    <t>RYV44866</t>
  </si>
  <si>
    <t>RYV44896</t>
  </si>
  <si>
    <t>RYV44927</t>
  </si>
  <si>
    <t>RYV44958</t>
  </si>
  <si>
    <t>RYV44986</t>
  </si>
  <si>
    <t>TAF44652</t>
  </si>
  <si>
    <t>TAF44682</t>
  </si>
  <si>
    <t>TAF44713</t>
  </si>
  <si>
    <t>TAF44743</t>
  </si>
  <si>
    <t>TAF44774</t>
  </si>
  <si>
    <t>TAF44805</t>
  </si>
  <si>
    <t>TAF44835</t>
  </si>
  <si>
    <t>TAF44866</t>
  </si>
  <si>
    <t>TAF44896</t>
  </si>
  <si>
    <t>TAF44927</t>
  </si>
  <si>
    <t>TAF44958</t>
  </si>
  <si>
    <t>TAF44986</t>
  </si>
  <si>
    <t>NL344652</t>
  </si>
  <si>
    <t>NL344682</t>
  </si>
  <si>
    <t>NL344713</t>
  </si>
  <si>
    <t>NL344743</t>
  </si>
  <si>
    <t>NL344774</t>
  </si>
  <si>
    <t>NL344805</t>
  </si>
  <si>
    <t>NL344835</t>
  </si>
  <si>
    <t>NL344866</t>
  </si>
  <si>
    <t>NL344896</t>
  </si>
  <si>
    <t>NL344927</t>
  </si>
  <si>
    <t>NL344958</t>
  </si>
  <si>
    <t>NL344986</t>
  </si>
  <si>
    <t>RV344652</t>
  </si>
  <si>
    <t>RV344682</t>
  </si>
  <si>
    <t>RV344713</t>
  </si>
  <si>
    <t>RV344743</t>
  </si>
  <si>
    <t>RV344774</t>
  </si>
  <si>
    <t>RV344805</t>
  </si>
  <si>
    <t>RV344835</t>
  </si>
  <si>
    <t>RV344866</t>
  </si>
  <si>
    <t>RV344896</t>
  </si>
  <si>
    <t>RV344927</t>
  </si>
  <si>
    <t>RV344958</t>
  </si>
  <si>
    <t>RV344986</t>
  </si>
  <si>
    <t>RYX44652</t>
  </si>
  <si>
    <t>RYX44682</t>
  </si>
  <si>
    <t>RYX44713</t>
  </si>
  <si>
    <t>RYX44743</t>
  </si>
  <si>
    <t>RYX44774</t>
  </si>
  <si>
    <t>RYX44805</t>
  </si>
  <si>
    <t>RYX44835</t>
  </si>
  <si>
    <t>RYX44866</t>
  </si>
  <si>
    <t>RYX44896</t>
  </si>
  <si>
    <t>RYX44927</t>
  </si>
  <si>
    <t>RYX44958</t>
  </si>
  <si>
    <t>RYX44986</t>
  </si>
  <si>
    <t>RQM44652</t>
  </si>
  <si>
    <t>RQM44682</t>
  </si>
  <si>
    <t>RQM44713</t>
  </si>
  <si>
    <t>RQM44743</t>
  </si>
  <si>
    <t>RQM44774</t>
  </si>
  <si>
    <t>RQM44805</t>
  </si>
  <si>
    <t>RQM44835</t>
  </si>
  <si>
    <t>RQM44866</t>
  </si>
  <si>
    <t>RQM44896</t>
  </si>
  <si>
    <t>RQM44927</t>
  </si>
  <si>
    <t>RQM44958</t>
  </si>
  <si>
    <t>RQM44986</t>
  </si>
  <si>
    <t>RXA44652</t>
  </si>
  <si>
    <t>RXA44682</t>
  </si>
  <si>
    <t>RXA44713</t>
  </si>
  <si>
    <t>RXA44743</t>
  </si>
  <si>
    <t>RXA44774</t>
  </si>
  <si>
    <t>RXA44805</t>
  </si>
  <si>
    <t>RXA44835</t>
  </si>
  <si>
    <t>RXA44866</t>
  </si>
  <si>
    <t>RXA44896</t>
  </si>
  <si>
    <t>RXA44927</t>
  </si>
  <si>
    <t>RXA44958</t>
  </si>
  <si>
    <t>RXA44986</t>
  </si>
  <si>
    <t>RFS44652</t>
  </si>
  <si>
    <t>RFS44682</t>
  </si>
  <si>
    <t>RFS44713</t>
  </si>
  <si>
    <t>RFS44743</t>
  </si>
  <si>
    <t>RFS44774</t>
  </si>
  <si>
    <t>RFS44805</t>
  </si>
  <si>
    <t>RFS44835</t>
  </si>
  <si>
    <t>RFS44866</t>
  </si>
  <si>
    <t>RFS44896</t>
  </si>
  <si>
    <t>RFS44927</t>
  </si>
  <si>
    <t>RFS44958</t>
  </si>
  <si>
    <t>RFS44986</t>
  </si>
  <si>
    <t>RJ844652</t>
  </si>
  <si>
    <t>RJ844682</t>
  </si>
  <si>
    <t>RJ844713</t>
  </si>
  <si>
    <t>RJ844743</t>
  </si>
  <si>
    <t>RJ844774</t>
  </si>
  <si>
    <t>RJ844805</t>
  </si>
  <si>
    <t>RJ844835</t>
  </si>
  <si>
    <t>RJ844866</t>
  </si>
  <si>
    <t>RJ844896</t>
  </si>
  <si>
    <t>RJ844927</t>
  </si>
  <si>
    <t>RJ844958</t>
  </si>
  <si>
    <t>RJ844986</t>
  </si>
  <si>
    <t>RJR44652</t>
  </si>
  <si>
    <t>RJR44682</t>
  </si>
  <si>
    <t>RJR44713</t>
  </si>
  <si>
    <t>RJR44743</t>
  </si>
  <si>
    <t>RJR44774</t>
  </si>
  <si>
    <t>RJR44805</t>
  </si>
  <si>
    <t>RJR44835</t>
  </si>
  <si>
    <t>RJR44866</t>
  </si>
  <si>
    <t>RJR44896</t>
  </si>
  <si>
    <t>RJR44927</t>
  </si>
  <si>
    <t>RJR44958</t>
  </si>
  <si>
    <t>RJR44986</t>
  </si>
  <si>
    <t>RXP44652</t>
  </si>
  <si>
    <t>RXP44682</t>
  </si>
  <si>
    <t>RXP44713</t>
  </si>
  <si>
    <t>RXP44743</t>
  </si>
  <si>
    <t>RXP44774</t>
  </si>
  <si>
    <t>RXP44805</t>
  </si>
  <si>
    <t>RXP44835</t>
  </si>
  <si>
    <t>RXP44866</t>
  </si>
  <si>
    <t>RXP44896</t>
  </si>
  <si>
    <t>RXP44927</t>
  </si>
  <si>
    <t>RXP44958</t>
  </si>
  <si>
    <t>RXP44986</t>
  </si>
  <si>
    <t>RYG44652</t>
  </si>
  <si>
    <t>RYG44682</t>
  </si>
  <si>
    <t>RYG44713</t>
  </si>
  <si>
    <t>RYG44743</t>
  </si>
  <si>
    <t>RYG44774</t>
  </si>
  <si>
    <t>RYG44805</t>
  </si>
  <si>
    <t>RYG44835</t>
  </si>
  <si>
    <t>RYG44866</t>
  </si>
  <si>
    <t>RYG44896</t>
  </si>
  <si>
    <t>RYG44927</t>
  </si>
  <si>
    <t>RYG44958</t>
  </si>
  <si>
    <t>RYG44986</t>
  </si>
  <si>
    <t>RJ644652</t>
  </si>
  <si>
    <t>RJ644682</t>
  </si>
  <si>
    <t>RJ644713</t>
  </si>
  <si>
    <t>RJ644743</t>
  </si>
  <si>
    <t>RJ644774</t>
  </si>
  <si>
    <t>RJ644805</t>
  </si>
  <si>
    <t>RJ644835</t>
  </si>
  <si>
    <t>RJ644866</t>
  </si>
  <si>
    <t>RJ644896</t>
  </si>
  <si>
    <t>RJ644927</t>
  </si>
  <si>
    <t>RJ644958</t>
  </si>
  <si>
    <t>RJ644986</t>
  </si>
  <si>
    <t>NTV44652</t>
  </si>
  <si>
    <t>NTV44682</t>
  </si>
  <si>
    <t>NTV44713</t>
  </si>
  <si>
    <t>NTV44743</t>
  </si>
  <si>
    <t>NTV44774</t>
  </si>
  <si>
    <t>NTV44805</t>
  </si>
  <si>
    <t>NTV44835</t>
  </si>
  <si>
    <t>NTV44866</t>
  </si>
  <si>
    <t>NTV44896</t>
  </si>
  <si>
    <t>NTV44927</t>
  </si>
  <si>
    <t>NTV44958</t>
  </si>
  <si>
    <t>NTV44986</t>
  </si>
  <si>
    <t>RX444652</t>
  </si>
  <si>
    <t>RX444682</t>
  </si>
  <si>
    <t>RX444713</t>
  </si>
  <si>
    <t>RX444743</t>
  </si>
  <si>
    <t>RX444774</t>
  </si>
  <si>
    <t>RX444805</t>
  </si>
  <si>
    <t>RX444835</t>
  </si>
  <si>
    <t>RX444866</t>
  </si>
  <si>
    <t>RX444896</t>
  </si>
  <si>
    <t>RX444927</t>
  </si>
  <si>
    <t>RX444958</t>
  </si>
  <si>
    <t>RX444986</t>
  </si>
  <si>
    <t>RN744652</t>
  </si>
  <si>
    <t>RN744682</t>
  </si>
  <si>
    <t>RN744713</t>
  </si>
  <si>
    <t>RN744743</t>
  </si>
  <si>
    <t>RN744774</t>
  </si>
  <si>
    <t>RN744805</t>
  </si>
  <si>
    <t>RN744835</t>
  </si>
  <si>
    <t>RN744866</t>
  </si>
  <si>
    <t>RN744896</t>
  </si>
  <si>
    <t>RN744927</t>
  </si>
  <si>
    <t>RN744958</t>
  </si>
  <si>
    <t>RN744986</t>
  </si>
  <si>
    <t>RY844652</t>
  </si>
  <si>
    <t>RY844682</t>
  </si>
  <si>
    <t>RY844713</t>
  </si>
  <si>
    <t>RY844743</t>
  </si>
  <si>
    <t>RY844774</t>
  </si>
  <si>
    <t>RY844805</t>
  </si>
  <si>
    <t>RY844835</t>
  </si>
  <si>
    <t>RY844866</t>
  </si>
  <si>
    <t>RY844896</t>
  </si>
  <si>
    <t>RY844927</t>
  </si>
  <si>
    <t>RY844958</t>
  </si>
  <si>
    <t>RY844986</t>
  </si>
  <si>
    <t>RXM44652</t>
  </si>
  <si>
    <t>RXM44682</t>
  </si>
  <si>
    <t>RXM44713</t>
  </si>
  <si>
    <t>RXM44743</t>
  </si>
  <si>
    <t>RXM44774</t>
  </si>
  <si>
    <t>RXM44805</t>
  </si>
  <si>
    <t>RXM44835</t>
  </si>
  <si>
    <t>RXM44866</t>
  </si>
  <si>
    <t>RXM44896</t>
  </si>
  <si>
    <t>RXM44927</t>
  </si>
  <si>
    <t>RXM44958</t>
  </si>
  <si>
    <t>RXM44986</t>
  </si>
  <si>
    <t>RWV44652</t>
  </si>
  <si>
    <t>RWV44682</t>
  </si>
  <si>
    <t>RWV44713</t>
  </si>
  <si>
    <t>RWV44743</t>
  </si>
  <si>
    <t>RWV44774</t>
  </si>
  <si>
    <t>RWV44805</t>
  </si>
  <si>
    <t>RWV44835</t>
  </si>
  <si>
    <t>RWV44866</t>
  </si>
  <si>
    <t>RWV44896</t>
  </si>
  <si>
    <t>RWV44927</t>
  </si>
  <si>
    <t>RWV44958</t>
  </si>
  <si>
    <t>RWV44986</t>
  </si>
  <si>
    <t>RP544652</t>
  </si>
  <si>
    <t>RP544682</t>
  </si>
  <si>
    <t>RP544713</t>
  </si>
  <si>
    <t>RP544743</t>
  </si>
  <si>
    <t>RP544774</t>
  </si>
  <si>
    <t>RP544805</t>
  </si>
  <si>
    <t>RP544835</t>
  </si>
  <si>
    <t>RP544866</t>
  </si>
  <si>
    <t>RP544896</t>
  </si>
  <si>
    <t>RP544927</t>
  </si>
  <si>
    <t>RP544958</t>
  </si>
  <si>
    <t>RP544986</t>
  </si>
  <si>
    <t>RBD44652</t>
  </si>
  <si>
    <t>RBD44682</t>
  </si>
  <si>
    <t>RBD44713</t>
  </si>
  <si>
    <t>RBD44743</t>
  </si>
  <si>
    <t>RBD44774</t>
  </si>
  <si>
    <t>RBD44805</t>
  </si>
  <si>
    <t>RBD44835</t>
  </si>
  <si>
    <t>RBD44866</t>
  </si>
  <si>
    <t>RBD44896</t>
  </si>
  <si>
    <t>RBD44927</t>
  </si>
  <si>
    <t>RBD44958</t>
  </si>
  <si>
    <t>RBD44986</t>
  </si>
  <si>
    <t>RDY44652</t>
  </si>
  <si>
    <t>RDY44682</t>
  </si>
  <si>
    <t>RDY44713</t>
  </si>
  <si>
    <t>RDY44743</t>
  </si>
  <si>
    <t>RDY44774</t>
  </si>
  <si>
    <t>RDY44805</t>
  </si>
  <si>
    <t>RDY44835</t>
  </si>
  <si>
    <t>RDY44866</t>
  </si>
  <si>
    <t>RDY44896</t>
  </si>
  <si>
    <t>RDY44927</t>
  </si>
  <si>
    <t>RDY44958</t>
  </si>
  <si>
    <t>RDY44986</t>
  </si>
  <si>
    <t>RWH44652</t>
  </si>
  <si>
    <t>RWH44682</t>
  </si>
  <si>
    <t>RWH44713</t>
  </si>
  <si>
    <t>RWH44743</t>
  </si>
  <si>
    <t>RWH44774</t>
  </si>
  <si>
    <t>RWH44805</t>
  </si>
  <si>
    <t>RWH44835</t>
  </si>
  <si>
    <t>RWH44866</t>
  </si>
  <si>
    <t>RWH44896</t>
  </si>
  <si>
    <t>RWH44927</t>
  </si>
  <si>
    <t>RWH44958</t>
  </si>
  <si>
    <t>RWH44986</t>
  </si>
  <si>
    <t>RJN44652</t>
  </si>
  <si>
    <t>RJN44682</t>
  </si>
  <si>
    <t>RJN44713</t>
  </si>
  <si>
    <t>RJN44743</t>
  </si>
  <si>
    <t>RJN44774</t>
  </si>
  <si>
    <t>RJN44805</t>
  </si>
  <si>
    <t>RJN44835</t>
  </si>
  <si>
    <t>RJN44866</t>
  </si>
  <si>
    <t>RJN44896</t>
  </si>
  <si>
    <t>RJN44927</t>
  </si>
  <si>
    <t>RJN44958</t>
  </si>
  <si>
    <t>RJN44986</t>
  </si>
  <si>
    <t>RVV44652</t>
  </si>
  <si>
    <t>RVV44682</t>
  </si>
  <si>
    <t>RVV44713</t>
  </si>
  <si>
    <t>RVV44743</t>
  </si>
  <si>
    <t>RVV44774</t>
  </si>
  <si>
    <t>RVV44805</t>
  </si>
  <si>
    <t>RVV44835</t>
  </si>
  <si>
    <t>RVV44866</t>
  </si>
  <si>
    <t>RVV44896</t>
  </si>
  <si>
    <t>RVV44927</t>
  </si>
  <si>
    <t>RVV44958</t>
  </si>
  <si>
    <t>RVV44986</t>
  </si>
  <si>
    <t>RXR44652</t>
  </si>
  <si>
    <t>RXR44682</t>
  </si>
  <si>
    <t>RXR44713</t>
  </si>
  <si>
    <t>RXR44743</t>
  </si>
  <si>
    <t>RXR44774</t>
  </si>
  <si>
    <t>RXR44805</t>
  </si>
  <si>
    <t>RXR44835</t>
  </si>
  <si>
    <t>RXR44866</t>
  </si>
  <si>
    <t>RXR44896</t>
  </si>
  <si>
    <t>RXR44927</t>
  </si>
  <si>
    <t>RXR44958</t>
  </si>
  <si>
    <t>RXR44986</t>
  </si>
  <si>
    <t>RWK44652</t>
  </si>
  <si>
    <t>RWK44682</t>
  </si>
  <si>
    <t>RWK44713</t>
  </si>
  <si>
    <t>RWK44743</t>
  </si>
  <si>
    <t>RWK44774</t>
  </si>
  <si>
    <t>RWK44805</t>
  </si>
  <si>
    <t>RWK44835</t>
  </si>
  <si>
    <t>RWK44866</t>
  </si>
  <si>
    <t>RWK44896</t>
  </si>
  <si>
    <t>RWK44927</t>
  </si>
  <si>
    <t>RWK44958</t>
  </si>
  <si>
    <t>RWK44986</t>
  </si>
  <si>
    <t>RX944652</t>
  </si>
  <si>
    <t>RX944682</t>
  </si>
  <si>
    <t>RX944713</t>
  </si>
  <si>
    <t>RX944743</t>
  </si>
  <si>
    <t>RX944774</t>
  </si>
  <si>
    <t>RX944805</t>
  </si>
  <si>
    <t>RX944835</t>
  </si>
  <si>
    <t>RX944866</t>
  </si>
  <si>
    <t>RX944896</t>
  </si>
  <si>
    <t>RX944927</t>
  </si>
  <si>
    <t>RX944958</t>
  </si>
  <si>
    <t>RX944986</t>
  </si>
  <si>
    <t>RYC44652</t>
  </si>
  <si>
    <t>RYC44682</t>
  </si>
  <si>
    <t>RYC44713</t>
  </si>
  <si>
    <t>RYC44743</t>
  </si>
  <si>
    <t>RYC44774</t>
  </si>
  <si>
    <t>RYC44805</t>
  </si>
  <si>
    <t>RYC44835</t>
  </si>
  <si>
    <t>RYC44866</t>
  </si>
  <si>
    <t>RYC44896</t>
  </si>
  <si>
    <t>RYC44927</t>
  </si>
  <si>
    <t>RYC44958</t>
  </si>
  <si>
    <t>RYC44986</t>
  </si>
  <si>
    <t>RDE44652</t>
  </si>
  <si>
    <t>RDE44682</t>
  </si>
  <si>
    <t>RDE44713</t>
  </si>
  <si>
    <t>RDE44743</t>
  </si>
  <si>
    <t>RDE44774</t>
  </si>
  <si>
    <t>RDE44805</t>
  </si>
  <si>
    <t>RDE44835</t>
  </si>
  <si>
    <t>RDE44866</t>
  </si>
  <si>
    <t>RDE44896</t>
  </si>
  <si>
    <t>RDE44927</t>
  </si>
  <si>
    <t>RDE44958</t>
  </si>
  <si>
    <t>RDE44986</t>
  </si>
  <si>
    <t>RXC44652</t>
  </si>
  <si>
    <t>RXC44682</t>
  </si>
  <si>
    <t>RXC44713</t>
  </si>
  <si>
    <t>RXC44743</t>
  </si>
  <si>
    <t>RXC44774</t>
  </si>
  <si>
    <t>RXC44805</t>
  </si>
  <si>
    <t>RXC44835</t>
  </si>
  <si>
    <t>RXC44866</t>
  </si>
  <si>
    <t>RXC44896</t>
  </si>
  <si>
    <t>RXC44927</t>
  </si>
  <si>
    <t>RXC44958</t>
  </si>
  <si>
    <t>RXC44986</t>
  </si>
  <si>
    <t>RVR44652</t>
  </si>
  <si>
    <t>RVR44682</t>
  </si>
  <si>
    <t>RVR44713</t>
  </si>
  <si>
    <t>RVR44743</t>
  </si>
  <si>
    <t>RVR44774</t>
  </si>
  <si>
    <t>RVR44805</t>
  </si>
  <si>
    <t>RVR44835</t>
  </si>
  <si>
    <t>RVR44866</t>
  </si>
  <si>
    <t>RVR44896</t>
  </si>
  <si>
    <t>RVR44927</t>
  </si>
  <si>
    <t>RVR44958</t>
  </si>
  <si>
    <t>RVR44986</t>
  </si>
  <si>
    <t>R1L44652</t>
  </si>
  <si>
    <t>R1L44682</t>
  </si>
  <si>
    <t>R1L44713</t>
  </si>
  <si>
    <t>R1L44743</t>
  </si>
  <si>
    <t>R1L44774</t>
  </si>
  <si>
    <t>R1L44805</t>
  </si>
  <si>
    <t>R1L44835</t>
  </si>
  <si>
    <t>R1L44866</t>
  </si>
  <si>
    <t>R1L44896</t>
  </si>
  <si>
    <t>R1L44927</t>
  </si>
  <si>
    <t>R1L44958</t>
  </si>
  <si>
    <t>R1L44986</t>
  </si>
  <si>
    <t>RDU44652</t>
  </si>
  <si>
    <t>RDU44682</t>
  </si>
  <si>
    <t>RDU44713</t>
  </si>
  <si>
    <t>RDU44743</t>
  </si>
  <si>
    <t>RDU44774</t>
  </si>
  <si>
    <t>RDU44805</t>
  </si>
  <si>
    <t>RDU44835</t>
  </si>
  <si>
    <t>RDU44866</t>
  </si>
  <si>
    <t>RDU44896</t>
  </si>
  <si>
    <t>RDU44927</t>
  </si>
  <si>
    <t>RDU44958</t>
  </si>
  <si>
    <t>RDU44986</t>
  </si>
  <si>
    <t>RR744652</t>
  </si>
  <si>
    <t>RR744682</t>
  </si>
  <si>
    <t>RR744713</t>
  </si>
  <si>
    <t>RR744743</t>
  </si>
  <si>
    <t>RR744774</t>
  </si>
  <si>
    <t>RR744805</t>
  </si>
  <si>
    <t>RR744835</t>
  </si>
  <si>
    <t>RR744866</t>
  </si>
  <si>
    <t>RR744896</t>
  </si>
  <si>
    <t>RR744927</t>
  </si>
  <si>
    <t>RR744958</t>
  </si>
  <si>
    <t>RR744986</t>
  </si>
  <si>
    <t>RLT44652</t>
  </si>
  <si>
    <t>RLT44682</t>
  </si>
  <si>
    <t>RLT44713</t>
  </si>
  <si>
    <t>RLT44743</t>
  </si>
  <si>
    <t>RLT44774</t>
  </si>
  <si>
    <t>RLT44805</t>
  </si>
  <si>
    <t>RLT44835</t>
  </si>
  <si>
    <t>RLT44866</t>
  </si>
  <si>
    <t>RLT44896</t>
  </si>
  <si>
    <t>RLT44927</t>
  </si>
  <si>
    <t>RLT44958</t>
  </si>
  <si>
    <t>RLT44986</t>
  </si>
  <si>
    <t>RTQ44652</t>
  </si>
  <si>
    <t>RTQ44682</t>
  </si>
  <si>
    <t>RTQ44713</t>
  </si>
  <si>
    <t>RTQ44743</t>
  </si>
  <si>
    <t>RTQ44774</t>
  </si>
  <si>
    <t>RTQ44805</t>
  </si>
  <si>
    <t>RTQ44835</t>
  </si>
  <si>
    <t>RTQ44866</t>
  </si>
  <si>
    <t>RTQ44896</t>
  </si>
  <si>
    <t>RTQ44927</t>
  </si>
  <si>
    <t>RTQ44958</t>
  </si>
  <si>
    <t>RTQ44986</t>
  </si>
  <si>
    <t>RTE44652</t>
  </si>
  <si>
    <t>RTE44682</t>
  </si>
  <si>
    <t>RTE44713</t>
  </si>
  <si>
    <t>RTE44743</t>
  </si>
  <si>
    <t>RTE44774</t>
  </si>
  <si>
    <t>RTE44805</t>
  </si>
  <si>
    <t>RTE44835</t>
  </si>
  <si>
    <t>RTE44866</t>
  </si>
  <si>
    <t>RTE44896</t>
  </si>
  <si>
    <t>RTE44927</t>
  </si>
  <si>
    <t>RTE44958</t>
  </si>
  <si>
    <t>RTE44986</t>
  </si>
  <si>
    <t>RP444652</t>
  </si>
  <si>
    <t>RP444682</t>
  </si>
  <si>
    <t>RP444713</t>
  </si>
  <si>
    <t>RP444743</t>
  </si>
  <si>
    <t>RP444774</t>
  </si>
  <si>
    <t>RP444805</t>
  </si>
  <si>
    <t>RP444835</t>
  </si>
  <si>
    <t>RP444866</t>
  </si>
  <si>
    <t>RP444896</t>
  </si>
  <si>
    <t>RP444927</t>
  </si>
  <si>
    <t>RP444958</t>
  </si>
  <si>
    <t>RP444986</t>
  </si>
  <si>
    <t>RN344652</t>
  </si>
  <si>
    <t>RN344682</t>
  </si>
  <si>
    <t>RN344713</t>
  </si>
  <si>
    <t>RN344743</t>
  </si>
  <si>
    <t>RN344774</t>
  </si>
  <si>
    <t>RN344805</t>
  </si>
  <si>
    <t>RN344835</t>
  </si>
  <si>
    <t>RN344866</t>
  </si>
  <si>
    <t>RN344896</t>
  </si>
  <si>
    <t>RN344927</t>
  </si>
  <si>
    <t>RN344958</t>
  </si>
  <si>
    <t>RN344986</t>
  </si>
  <si>
    <t>RXV44652</t>
  </si>
  <si>
    <t>RXV44682</t>
  </si>
  <si>
    <t>RXV44713</t>
  </si>
  <si>
    <t>RXV44743</t>
  </si>
  <si>
    <t>RXV44774</t>
  </si>
  <si>
    <t>RXV44805</t>
  </si>
  <si>
    <t>RXV44835</t>
  </si>
  <si>
    <t>RXV44866</t>
  </si>
  <si>
    <t>RXV44896</t>
  </si>
  <si>
    <t>RXV44927</t>
  </si>
  <si>
    <t>RXV44958</t>
  </si>
  <si>
    <t>RXV44986</t>
  </si>
  <si>
    <t>RJ144652</t>
  </si>
  <si>
    <t>RJ144682</t>
  </si>
  <si>
    <t>RJ144713</t>
  </si>
  <si>
    <t>RJ144743</t>
  </si>
  <si>
    <t>RJ144774</t>
  </si>
  <si>
    <t>RJ144805</t>
  </si>
  <si>
    <t>RJ144835</t>
  </si>
  <si>
    <t>RJ144866</t>
  </si>
  <si>
    <t>RJ144896</t>
  </si>
  <si>
    <t>RJ144927</t>
  </si>
  <si>
    <t>RJ144958</t>
  </si>
  <si>
    <t>RJ144986</t>
  </si>
  <si>
    <t>RN544652</t>
  </si>
  <si>
    <t>RN544682</t>
  </si>
  <si>
    <t>RN544713</t>
  </si>
  <si>
    <t>RN544743</t>
  </si>
  <si>
    <t>RN544774</t>
  </si>
  <si>
    <t>RN544805</t>
  </si>
  <si>
    <t>RN544835</t>
  </si>
  <si>
    <t>RN544866</t>
  </si>
  <si>
    <t>RN544896</t>
  </si>
  <si>
    <t>RN544927</t>
  </si>
  <si>
    <t>RN544958</t>
  </si>
  <si>
    <t>RN544986</t>
  </si>
  <si>
    <t>RCD44652</t>
  </si>
  <si>
    <t>RCD44682</t>
  </si>
  <si>
    <t>RCD44713</t>
  </si>
  <si>
    <t>RCD44743</t>
  </si>
  <si>
    <t>RCD44774</t>
  </si>
  <si>
    <t>RCD44805</t>
  </si>
  <si>
    <t>RCD44835</t>
  </si>
  <si>
    <t>RCD44866</t>
  </si>
  <si>
    <t>RCD44896</t>
  </si>
  <si>
    <t>RCD44927</t>
  </si>
  <si>
    <t>RCD44958</t>
  </si>
  <si>
    <t>RCD44986</t>
  </si>
  <si>
    <t>R1A44652</t>
  </si>
  <si>
    <t>R1A44682</t>
  </si>
  <si>
    <t>R1A44713</t>
  </si>
  <si>
    <t>R1A44743</t>
  </si>
  <si>
    <t>R1A44774</t>
  </si>
  <si>
    <t>R1A44805</t>
  </si>
  <si>
    <t>R1A44835</t>
  </si>
  <si>
    <t>R1A44866</t>
  </si>
  <si>
    <t>R1A44896</t>
  </si>
  <si>
    <t>R1A44927</t>
  </si>
  <si>
    <t>R1A44958</t>
  </si>
  <si>
    <t>R1A44986</t>
  </si>
  <si>
    <t>RY444652</t>
  </si>
  <si>
    <t>RY444682</t>
  </si>
  <si>
    <t>RY444713</t>
  </si>
  <si>
    <t>RY444743</t>
  </si>
  <si>
    <t>RY444774</t>
  </si>
  <si>
    <t>RY444805</t>
  </si>
  <si>
    <t>RY444835</t>
  </si>
  <si>
    <t>RY444866</t>
  </si>
  <si>
    <t>RY444896</t>
  </si>
  <si>
    <t>RY444927</t>
  </si>
  <si>
    <t>RY444958</t>
  </si>
  <si>
    <t>RY444986</t>
  </si>
  <si>
    <t>RWR44652</t>
  </si>
  <si>
    <t>RWR44682</t>
  </si>
  <si>
    <t>RWR44713</t>
  </si>
  <si>
    <t>RWR44743</t>
  </si>
  <si>
    <t>RWR44774</t>
  </si>
  <si>
    <t>RWR44805</t>
  </si>
  <si>
    <t>RWR44835</t>
  </si>
  <si>
    <t>RWR44866</t>
  </si>
  <si>
    <t>RWR44896</t>
  </si>
  <si>
    <t>RWR44927</t>
  </si>
  <si>
    <t>RWR44958</t>
  </si>
  <si>
    <t>RWR44986</t>
  </si>
  <si>
    <t>RQX44652</t>
  </si>
  <si>
    <t>RQX44682</t>
  </si>
  <si>
    <t>RQX44713</t>
  </si>
  <si>
    <t>RQX44743</t>
  </si>
  <si>
    <t>RQX44774</t>
  </si>
  <si>
    <t>RQX44805</t>
  </si>
  <si>
    <t>RQX44835</t>
  </si>
  <si>
    <t>RQX44866</t>
  </si>
  <si>
    <t>RQX44896</t>
  </si>
  <si>
    <t>RQX44927</t>
  </si>
  <si>
    <t>RQX44958</t>
  </si>
  <si>
    <t>RQX44986</t>
  </si>
  <si>
    <t>RY944652</t>
  </si>
  <si>
    <t>RY944682</t>
  </si>
  <si>
    <t>RY944713</t>
  </si>
  <si>
    <t>RY944743</t>
  </si>
  <si>
    <t>RY944774</t>
  </si>
  <si>
    <t>RY944805</t>
  </si>
  <si>
    <t>RY944835</t>
  </si>
  <si>
    <t>RY944866</t>
  </si>
  <si>
    <t>RY944896</t>
  </si>
  <si>
    <t>RY944927</t>
  </si>
  <si>
    <t>RY944958</t>
  </si>
  <si>
    <t>RY944986</t>
  </si>
  <si>
    <t>RWA44652</t>
  </si>
  <si>
    <t>RWA44682</t>
  </si>
  <si>
    <t>RWA44713</t>
  </si>
  <si>
    <t>RWA44743</t>
  </si>
  <si>
    <t>RWA44774</t>
  </si>
  <si>
    <t>RWA44805</t>
  </si>
  <si>
    <t>RWA44835</t>
  </si>
  <si>
    <t>RWA44866</t>
  </si>
  <si>
    <t>RWA44896</t>
  </si>
  <si>
    <t>RWA44927</t>
  </si>
  <si>
    <t>RWA44958</t>
  </si>
  <si>
    <t>RWA44986</t>
  </si>
  <si>
    <t>RV944652</t>
  </si>
  <si>
    <t>RV944682</t>
  </si>
  <si>
    <t>RV944713</t>
  </si>
  <si>
    <t>RV944743</t>
  </si>
  <si>
    <t>RV944774</t>
  </si>
  <si>
    <t>RV944805</t>
  </si>
  <si>
    <t>RV944835</t>
  </si>
  <si>
    <t>RV944866</t>
  </si>
  <si>
    <t>RV944896</t>
  </si>
  <si>
    <t>RV944927</t>
  </si>
  <si>
    <t>RV944958</t>
  </si>
  <si>
    <t>RV944986</t>
  </si>
  <si>
    <t>RYJ44652</t>
  </si>
  <si>
    <t>RYJ44682</t>
  </si>
  <si>
    <t>RYJ44713</t>
  </si>
  <si>
    <t>RYJ44743</t>
  </si>
  <si>
    <t>RYJ44774</t>
  </si>
  <si>
    <t>RYJ44805</t>
  </si>
  <si>
    <t>RYJ44835</t>
  </si>
  <si>
    <t>RYJ44866</t>
  </si>
  <si>
    <t>RYJ44896</t>
  </si>
  <si>
    <t>RYJ44927</t>
  </si>
  <si>
    <t>RYJ44958</t>
  </si>
  <si>
    <t>RYJ44986</t>
  </si>
  <si>
    <t>R1F44652</t>
  </si>
  <si>
    <t>R1F44682</t>
  </si>
  <si>
    <t>R1F44713</t>
  </si>
  <si>
    <t>R1F44743</t>
  </si>
  <si>
    <t>R1F44774</t>
  </si>
  <si>
    <t>R1F44805</t>
  </si>
  <si>
    <t>R1F44835</t>
  </si>
  <si>
    <t>R1F44866</t>
  </si>
  <si>
    <t>R1F44896</t>
  </si>
  <si>
    <t>R1F44927</t>
  </si>
  <si>
    <t>R1F44958</t>
  </si>
  <si>
    <t>R1F44986</t>
  </si>
  <si>
    <t>RGP44652</t>
  </si>
  <si>
    <t>RGP44682</t>
  </si>
  <si>
    <t>RGP44713</t>
  </si>
  <si>
    <t>RGP44743</t>
  </si>
  <si>
    <t>RGP44774</t>
  </si>
  <si>
    <t>RGP44805</t>
  </si>
  <si>
    <t>RGP44835</t>
  </si>
  <si>
    <t>RGP44866</t>
  </si>
  <si>
    <t>RGP44896</t>
  </si>
  <si>
    <t>RGP44927</t>
  </si>
  <si>
    <t>RGP44958</t>
  </si>
  <si>
    <t>RGP44986</t>
  </si>
  <si>
    <t>RXY44652</t>
  </si>
  <si>
    <t>RXY44682</t>
  </si>
  <si>
    <t>RXY44713</t>
  </si>
  <si>
    <t>RXY44743</t>
  </si>
  <si>
    <t>RXY44774</t>
  </si>
  <si>
    <t>RXY44805</t>
  </si>
  <si>
    <t>RXY44835</t>
  </si>
  <si>
    <t>RXY44866</t>
  </si>
  <si>
    <t>RXY44896</t>
  </si>
  <si>
    <t>RXY44927</t>
  </si>
  <si>
    <t>RXY44958</t>
  </si>
  <si>
    <t>RXY44986</t>
  </si>
  <si>
    <t>RYY44652</t>
  </si>
  <si>
    <t>RYY44682</t>
  </si>
  <si>
    <t>RYY44713</t>
  </si>
  <si>
    <t>RYY44743</t>
  </si>
  <si>
    <t>RYY44774</t>
  </si>
  <si>
    <t>RYY44805</t>
  </si>
  <si>
    <t>RYY44835</t>
  </si>
  <si>
    <t>RYY44866</t>
  </si>
  <si>
    <t>RYY44896</t>
  </si>
  <si>
    <t>RYY44927</t>
  </si>
  <si>
    <t>RYY44958</t>
  </si>
  <si>
    <t>RYY44986</t>
  </si>
  <si>
    <t>RNQ44652</t>
  </si>
  <si>
    <t>RNQ44682</t>
  </si>
  <si>
    <t>RNQ44713</t>
  </si>
  <si>
    <t>RNQ44743</t>
  </si>
  <si>
    <t>RNQ44774</t>
  </si>
  <si>
    <t>RNQ44805</t>
  </si>
  <si>
    <t>RNQ44835</t>
  </si>
  <si>
    <t>RNQ44866</t>
  </si>
  <si>
    <t>RNQ44896</t>
  </si>
  <si>
    <t>RNQ44927</t>
  </si>
  <si>
    <t>RNQ44958</t>
  </si>
  <si>
    <t>RNQ44986</t>
  </si>
  <si>
    <t>RJZ44652</t>
  </si>
  <si>
    <t>RJZ44682</t>
  </si>
  <si>
    <t>RJZ44713</t>
  </si>
  <si>
    <t>RJZ44743</t>
  </si>
  <si>
    <t>RJZ44774</t>
  </si>
  <si>
    <t>RJZ44805</t>
  </si>
  <si>
    <t>RJZ44835</t>
  </si>
  <si>
    <t>RJZ44866</t>
  </si>
  <si>
    <t>RJZ44896</t>
  </si>
  <si>
    <t>RJZ44927</t>
  </si>
  <si>
    <t>RJZ44958</t>
  </si>
  <si>
    <t>RJZ44986</t>
  </si>
  <si>
    <t>RAX44652</t>
  </si>
  <si>
    <t>RAX44682</t>
  </si>
  <si>
    <t>RAX44713</t>
  </si>
  <si>
    <t>RAX44743</t>
  </si>
  <si>
    <t>RAX44774</t>
  </si>
  <si>
    <t>RAX44805</t>
  </si>
  <si>
    <t>RAX44835</t>
  </si>
  <si>
    <t>RAX44866</t>
  </si>
  <si>
    <t>RAX44896</t>
  </si>
  <si>
    <t>RAX44927</t>
  </si>
  <si>
    <t>RAX44958</t>
  </si>
  <si>
    <t>RAX44986</t>
  </si>
  <si>
    <t>RW544652</t>
  </si>
  <si>
    <t>RW544682</t>
  </si>
  <si>
    <t>RW544713</t>
  </si>
  <si>
    <t>RW544743</t>
  </si>
  <si>
    <t>RW544774</t>
  </si>
  <si>
    <t>RW544805</t>
  </si>
  <si>
    <t>RW544835</t>
  </si>
  <si>
    <t>RW544866</t>
  </si>
  <si>
    <t>RW544896</t>
  </si>
  <si>
    <t>RW544927</t>
  </si>
  <si>
    <t>RW544958</t>
  </si>
  <si>
    <t>RW544986</t>
  </si>
  <si>
    <t>RXN44652</t>
  </si>
  <si>
    <t>RXN44682</t>
  </si>
  <si>
    <t>RXN44713</t>
  </si>
  <si>
    <t>RXN44743</t>
  </si>
  <si>
    <t>RXN44774</t>
  </si>
  <si>
    <t>RXN44805</t>
  </si>
  <si>
    <t>RXN44835</t>
  </si>
  <si>
    <t>RXN44866</t>
  </si>
  <si>
    <t>RXN44896</t>
  </si>
  <si>
    <t>RXN44927</t>
  </si>
  <si>
    <t>RXN44958</t>
  </si>
  <si>
    <t>RXN44986</t>
  </si>
  <si>
    <t>RGD44652</t>
  </si>
  <si>
    <t>RGD44682</t>
  </si>
  <si>
    <t>RGD44713</t>
  </si>
  <si>
    <t>RGD44743</t>
  </si>
  <si>
    <t>RGD44774</t>
  </si>
  <si>
    <t>RGD44805</t>
  </si>
  <si>
    <t>RGD44835</t>
  </si>
  <si>
    <t>RGD44866</t>
  </si>
  <si>
    <t>RGD44896</t>
  </si>
  <si>
    <t>RGD44927</t>
  </si>
  <si>
    <t>RGD44958</t>
  </si>
  <si>
    <t>RGD44986</t>
  </si>
  <si>
    <t>RY644652</t>
  </si>
  <si>
    <t>RY644682</t>
  </si>
  <si>
    <t>RY644713</t>
  </si>
  <si>
    <t>RY644743</t>
  </si>
  <si>
    <t>RY644774</t>
  </si>
  <si>
    <t>RY644805</t>
  </si>
  <si>
    <t>RY644835</t>
  </si>
  <si>
    <t>RY644866</t>
  </si>
  <si>
    <t>RY644896</t>
  </si>
  <si>
    <t>RY644927</t>
  </si>
  <si>
    <t>RY644958</t>
  </si>
  <si>
    <t>RY644986</t>
  </si>
  <si>
    <t>RR844652</t>
  </si>
  <si>
    <t>RR844682</t>
  </si>
  <si>
    <t>RR844713</t>
  </si>
  <si>
    <t>RR844743</t>
  </si>
  <si>
    <t>RR844774</t>
  </si>
  <si>
    <t>RR844805</t>
  </si>
  <si>
    <t>RR844835</t>
  </si>
  <si>
    <t>RR844866</t>
  </si>
  <si>
    <t>RR844896</t>
  </si>
  <si>
    <t>RR844927</t>
  </si>
  <si>
    <t>RR844958</t>
  </si>
  <si>
    <t>RR844986</t>
  </si>
  <si>
    <t>RT544652</t>
  </si>
  <si>
    <t>RT544682</t>
  </si>
  <si>
    <t>RT544713</t>
  </si>
  <si>
    <t>RT544743</t>
  </si>
  <si>
    <t>RT544774</t>
  </si>
  <si>
    <t>RT544805</t>
  </si>
  <si>
    <t>RT544835</t>
  </si>
  <si>
    <t>RT544866</t>
  </si>
  <si>
    <t>RT544896</t>
  </si>
  <si>
    <t>RT544927</t>
  </si>
  <si>
    <t>RT544958</t>
  </si>
  <si>
    <t>RT544986</t>
  </si>
  <si>
    <t>RJ244652</t>
  </si>
  <si>
    <t>RJ244682</t>
  </si>
  <si>
    <t>RJ244713</t>
  </si>
  <si>
    <t>RJ244743</t>
  </si>
  <si>
    <t>RJ244774</t>
  </si>
  <si>
    <t>RJ244805</t>
  </si>
  <si>
    <t>RJ244835</t>
  </si>
  <si>
    <t>RJ244866</t>
  </si>
  <si>
    <t>RJ244896</t>
  </si>
  <si>
    <t>RJ244927</t>
  </si>
  <si>
    <t>RJ244958</t>
  </si>
  <si>
    <t>RJ244986</t>
  </si>
  <si>
    <t>RY544652</t>
  </si>
  <si>
    <t>RY544682</t>
  </si>
  <si>
    <t>RY544713</t>
  </si>
  <si>
    <t>RY544743</t>
  </si>
  <si>
    <t>RY544774</t>
  </si>
  <si>
    <t>RY544805</t>
  </si>
  <si>
    <t>RY544835</t>
  </si>
  <si>
    <t>RY544866</t>
  </si>
  <si>
    <t>RY544896</t>
  </si>
  <si>
    <t>RY544927</t>
  </si>
  <si>
    <t>RY544958</t>
  </si>
  <si>
    <t>RY544986</t>
  </si>
  <si>
    <t>RP744652</t>
  </si>
  <si>
    <t>RP744682</t>
  </si>
  <si>
    <t>RP744713</t>
  </si>
  <si>
    <t>RP744743</t>
  </si>
  <si>
    <t>RP744774</t>
  </si>
  <si>
    <t>RP744805</t>
  </si>
  <si>
    <t>RP744835</t>
  </si>
  <si>
    <t>RP744866</t>
  </si>
  <si>
    <t>RP744896</t>
  </si>
  <si>
    <t>RP744927</t>
  </si>
  <si>
    <t>RP744958</t>
  </si>
  <si>
    <t>RP744986</t>
  </si>
  <si>
    <t>RBQ44652</t>
  </si>
  <si>
    <t>RBQ44682</t>
  </si>
  <si>
    <t>RBQ44713</t>
  </si>
  <si>
    <t>RBQ44743</t>
  </si>
  <si>
    <t>RBQ44774</t>
  </si>
  <si>
    <t>RBQ44805</t>
  </si>
  <si>
    <t>RBQ44835</t>
  </si>
  <si>
    <t>RBQ44866</t>
  </si>
  <si>
    <t>RBQ44896</t>
  </si>
  <si>
    <t>RBQ44927</t>
  </si>
  <si>
    <t>RBQ44958</t>
  </si>
  <si>
    <t>RBQ44986</t>
  </si>
  <si>
    <t>REM44652</t>
  </si>
  <si>
    <t>REM44682</t>
  </si>
  <si>
    <t>REM44713</t>
  </si>
  <si>
    <t>REM44743</t>
  </si>
  <si>
    <t>REM44774</t>
  </si>
  <si>
    <t>REM44805</t>
  </si>
  <si>
    <t>REM44835</t>
  </si>
  <si>
    <t>REM44866</t>
  </si>
  <si>
    <t>REM44896</t>
  </si>
  <si>
    <t>REM44927</t>
  </si>
  <si>
    <t>REM44958</t>
  </si>
  <si>
    <t>REM44986</t>
  </si>
  <si>
    <t>REP44652</t>
  </si>
  <si>
    <t>REP44682</t>
  </si>
  <si>
    <t>REP44713</t>
  </si>
  <si>
    <t>REP44743</t>
  </si>
  <si>
    <t>REP44774</t>
  </si>
  <si>
    <t>REP44805</t>
  </si>
  <si>
    <t>REP44835</t>
  </si>
  <si>
    <t>REP44866</t>
  </si>
  <si>
    <t>REP44896</t>
  </si>
  <si>
    <t>REP44927</t>
  </si>
  <si>
    <t>REP44958</t>
  </si>
  <si>
    <t>REP44986</t>
  </si>
  <si>
    <t>NR544652</t>
  </si>
  <si>
    <t>NR544682</t>
  </si>
  <si>
    <t>NR544713</t>
  </si>
  <si>
    <t>NR544743</t>
  </si>
  <si>
    <t>NR544774</t>
  </si>
  <si>
    <t>NR544805</t>
  </si>
  <si>
    <t>NR544835</t>
  </si>
  <si>
    <t>NR544866</t>
  </si>
  <si>
    <t>NR544896</t>
  </si>
  <si>
    <t>NR544927</t>
  </si>
  <si>
    <t>NR544958</t>
  </si>
  <si>
    <t>NR544986</t>
  </si>
  <si>
    <t>NL844652</t>
  </si>
  <si>
    <t>NL844682</t>
  </si>
  <si>
    <t>NL844713</t>
  </si>
  <si>
    <t>NL844743</t>
  </si>
  <si>
    <t>NL844774</t>
  </si>
  <si>
    <t>NL844805</t>
  </si>
  <si>
    <t>NL844835</t>
  </si>
  <si>
    <t>NL844866</t>
  </si>
  <si>
    <t>NL844896</t>
  </si>
  <si>
    <t>NL844927</t>
  </si>
  <si>
    <t>NL844958</t>
  </si>
  <si>
    <t>NL844986</t>
  </si>
  <si>
    <t>RRU44652</t>
  </si>
  <si>
    <t>RRU44682</t>
  </si>
  <si>
    <t>RRU44713</t>
  </si>
  <si>
    <t>RRU44743</t>
  </si>
  <si>
    <t>RRU44774</t>
  </si>
  <si>
    <t>RRU44805</t>
  </si>
  <si>
    <t>RRU44835</t>
  </si>
  <si>
    <t>RRU44866</t>
  </si>
  <si>
    <t>RRU44896</t>
  </si>
  <si>
    <t>RRU44927</t>
  </si>
  <si>
    <t>RRU44958</t>
  </si>
  <si>
    <t>RRU44986</t>
  </si>
  <si>
    <t>R1K44652</t>
  </si>
  <si>
    <t>R1K44682</t>
  </si>
  <si>
    <t>R1K44713</t>
  </si>
  <si>
    <t>R1K44743</t>
  </si>
  <si>
    <t>R1K44774</t>
  </si>
  <si>
    <t>R1K44805</t>
  </si>
  <si>
    <t>R1K44835</t>
  </si>
  <si>
    <t>R1K44866</t>
  </si>
  <si>
    <t>R1K44896</t>
  </si>
  <si>
    <t>R1K44927</t>
  </si>
  <si>
    <t>R1K44958</t>
  </si>
  <si>
    <t>R1K44986</t>
  </si>
  <si>
    <t>RWF44652</t>
  </si>
  <si>
    <t>RWF44682</t>
  </si>
  <si>
    <t>RWF44713</t>
  </si>
  <si>
    <t>RWF44743</t>
  </si>
  <si>
    <t>RWF44774</t>
  </si>
  <si>
    <t>RWF44805</t>
  </si>
  <si>
    <t>RWF44835</t>
  </si>
  <si>
    <t>RWF44866</t>
  </si>
  <si>
    <t>RWF44896</t>
  </si>
  <si>
    <t>RWF44927</t>
  </si>
  <si>
    <t>RWF44958</t>
  </si>
  <si>
    <t>RWF44986</t>
  </si>
  <si>
    <t>R0A44652</t>
  </si>
  <si>
    <t>R0A44682</t>
  </si>
  <si>
    <t>R0A44713</t>
  </si>
  <si>
    <t>R0A44743</t>
  </si>
  <si>
    <t>R0A44774</t>
  </si>
  <si>
    <t>R0A44805</t>
  </si>
  <si>
    <t>R0A44835</t>
  </si>
  <si>
    <t>R0A44866</t>
  </si>
  <si>
    <t>R0A44896</t>
  </si>
  <si>
    <t>R0A44927</t>
  </si>
  <si>
    <t>R0A44958</t>
  </si>
  <si>
    <t>R0A44986</t>
  </si>
  <si>
    <t>RPA44652</t>
  </si>
  <si>
    <t>RPA44682</t>
  </si>
  <si>
    <t>RPA44713</t>
  </si>
  <si>
    <t>RPA44743</t>
  </si>
  <si>
    <t>RPA44774</t>
  </si>
  <si>
    <t>RPA44805</t>
  </si>
  <si>
    <t>RPA44835</t>
  </si>
  <si>
    <t>RPA44866</t>
  </si>
  <si>
    <t>RPA44896</t>
  </si>
  <si>
    <t>RPA44927</t>
  </si>
  <si>
    <t>RPA44958</t>
  </si>
  <si>
    <t>RPA44986</t>
  </si>
  <si>
    <t>RW444652</t>
  </si>
  <si>
    <t>RW444682</t>
  </si>
  <si>
    <t>RW444713</t>
  </si>
  <si>
    <t>RW444743</t>
  </si>
  <si>
    <t>RW444774</t>
  </si>
  <si>
    <t>RW444805</t>
  </si>
  <si>
    <t>RW444835</t>
  </si>
  <si>
    <t>RW444866</t>
  </si>
  <si>
    <t>RW444896</t>
  </si>
  <si>
    <t>RW444927</t>
  </si>
  <si>
    <t>RW444958</t>
  </si>
  <si>
    <t>RW444986</t>
  </si>
  <si>
    <t>RAJ44652</t>
  </si>
  <si>
    <t>RAJ44682</t>
  </si>
  <si>
    <t>RAJ44713</t>
  </si>
  <si>
    <t>RAJ44743</t>
  </si>
  <si>
    <t>RAJ44774</t>
  </si>
  <si>
    <t>RAJ44805</t>
  </si>
  <si>
    <t>RAJ44835</t>
  </si>
  <si>
    <t>RAJ44866</t>
  </si>
  <si>
    <t>RAJ44896</t>
  </si>
  <si>
    <t>RAJ44927</t>
  </si>
  <si>
    <t>RAJ44958</t>
  </si>
  <si>
    <t>RAJ44986</t>
  </si>
  <si>
    <t>RBT44652</t>
  </si>
  <si>
    <t>RBT44682</t>
  </si>
  <si>
    <t>RBT44713</t>
  </si>
  <si>
    <t>RBT44743</t>
  </si>
  <si>
    <t>RBT44774</t>
  </si>
  <si>
    <t>RBT44805</t>
  </si>
  <si>
    <t>RBT44835</t>
  </si>
  <si>
    <t>RBT44866</t>
  </si>
  <si>
    <t>RBT44896</t>
  </si>
  <si>
    <t>RBT44927</t>
  </si>
  <si>
    <t>RBT44958</t>
  </si>
  <si>
    <t>RBT44986</t>
  </si>
  <si>
    <t>RXF44652</t>
  </si>
  <si>
    <t>RXF44682</t>
  </si>
  <si>
    <t>RXF44713</t>
  </si>
  <si>
    <t>RXF44743</t>
  </si>
  <si>
    <t>RXF44774</t>
  </si>
  <si>
    <t>RXF44805</t>
  </si>
  <si>
    <t>RXF44835</t>
  </si>
  <si>
    <t>RXF44866</t>
  </si>
  <si>
    <t>RXF44896</t>
  </si>
  <si>
    <t>RXF44927</t>
  </si>
  <si>
    <t>RXF44958</t>
  </si>
  <si>
    <t>RXF44986</t>
  </si>
  <si>
    <t>RRE44652</t>
  </si>
  <si>
    <t>RRE44682</t>
  </si>
  <si>
    <t>RRE44713</t>
  </si>
  <si>
    <t>RRE44743</t>
  </si>
  <si>
    <t>RRE44774</t>
  </si>
  <si>
    <t>RRE44805</t>
  </si>
  <si>
    <t>RRE44835</t>
  </si>
  <si>
    <t>RRE44866</t>
  </si>
  <si>
    <t>RRE44896</t>
  </si>
  <si>
    <t>RRE44927</t>
  </si>
  <si>
    <t>RRE44958</t>
  </si>
  <si>
    <t>RRE44986</t>
  </si>
  <si>
    <t>RP644652</t>
  </si>
  <si>
    <t>RP644682</t>
  </si>
  <si>
    <t>RP644713</t>
  </si>
  <si>
    <t>RP644743</t>
  </si>
  <si>
    <t>RP644774</t>
  </si>
  <si>
    <t>RP644805</t>
  </si>
  <si>
    <t>RP644835</t>
  </si>
  <si>
    <t>RP644866</t>
  </si>
  <si>
    <t>RP644896</t>
  </si>
  <si>
    <t>RP644927</t>
  </si>
  <si>
    <t>RP644958</t>
  </si>
  <si>
    <t>RP644986</t>
  </si>
  <si>
    <t>NQL44652</t>
  </si>
  <si>
    <t>NQL44682</t>
  </si>
  <si>
    <t>NQL44713</t>
  </si>
  <si>
    <t>NQL44743</t>
  </si>
  <si>
    <t>NQL44774</t>
  </si>
  <si>
    <t>NQL44805</t>
  </si>
  <si>
    <t>NQL44835</t>
  </si>
  <si>
    <t>NQL44866</t>
  </si>
  <si>
    <t>NQL44896</t>
  </si>
  <si>
    <t>NQL44927</t>
  </si>
  <si>
    <t>NQL44958</t>
  </si>
  <si>
    <t>NQL44986</t>
  </si>
  <si>
    <t>RM144652</t>
  </si>
  <si>
    <t>RM144682</t>
  </si>
  <si>
    <t>RM144713</t>
  </si>
  <si>
    <t>RM144743</t>
  </si>
  <si>
    <t>RM144774</t>
  </si>
  <si>
    <t>RM144805</t>
  </si>
  <si>
    <t>RM144835</t>
  </si>
  <si>
    <t>RM144866</t>
  </si>
  <si>
    <t>RM144896</t>
  </si>
  <si>
    <t>RM144927</t>
  </si>
  <si>
    <t>RM144958</t>
  </si>
  <si>
    <t>RM144986</t>
  </si>
  <si>
    <t>RMY44652</t>
  </si>
  <si>
    <t>RMY44682</t>
  </si>
  <si>
    <t>RMY44713</t>
  </si>
  <si>
    <t>RMY44743</t>
  </si>
  <si>
    <t>RMY44774</t>
  </si>
  <si>
    <t>RMY44805</t>
  </si>
  <si>
    <t>RMY44835</t>
  </si>
  <si>
    <t>RMY44866</t>
  </si>
  <si>
    <t>RMY44896</t>
  </si>
  <si>
    <t>RMY44927</t>
  </si>
  <si>
    <t>RMY44958</t>
  </si>
  <si>
    <t>RMY44986</t>
  </si>
  <si>
    <t>RY344652</t>
  </si>
  <si>
    <t>RY344682</t>
  </si>
  <si>
    <t>RY344713</t>
  </si>
  <si>
    <t>RY344743</t>
  </si>
  <si>
    <t>RY344774</t>
  </si>
  <si>
    <t>RY344805</t>
  </si>
  <si>
    <t>RY344835</t>
  </si>
  <si>
    <t>RY344866</t>
  </si>
  <si>
    <t>RY344896</t>
  </si>
  <si>
    <t>RY344927</t>
  </si>
  <si>
    <t>RY344958</t>
  </si>
  <si>
    <t>RY344986</t>
  </si>
  <si>
    <t>RVJ44652</t>
  </si>
  <si>
    <t>RVJ44682</t>
  </si>
  <si>
    <t>RVJ44713</t>
  </si>
  <si>
    <t>RVJ44743</t>
  </si>
  <si>
    <t>RVJ44774</t>
  </si>
  <si>
    <t>RVJ44805</t>
  </si>
  <si>
    <t>RVJ44835</t>
  </si>
  <si>
    <t>RVJ44866</t>
  </si>
  <si>
    <t>RVJ44896</t>
  </si>
  <si>
    <t>RVJ44927</t>
  </si>
  <si>
    <t>RVJ44958</t>
  </si>
  <si>
    <t>RVJ44986</t>
  </si>
  <si>
    <t>RNN44652</t>
  </si>
  <si>
    <t>RNN44682</t>
  </si>
  <si>
    <t>RNN44713</t>
  </si>
  <si>
    <t>RNN44743</t>
  </si>
  <si>
    <t>RNN44774</t>
  </si>
  <si>
    <t>RNN44805</t>
  </si>
  <si>
    <t>RNN44835</t>
  </si>
  <si>
    <t>RNN44866</t>
  </si>
  <si>
    <t>RNN44896</t>
  </si>
  <si>
    <t>RNN44927</t>
  </si>
  <si>
    <t>RNN44958</t>
  </si>
  <si>
    <t>RNN44986</t>
  </si>
  <si>
    <t>RX644652</t>
  </si>
  <si>
    <t>RX644682</t>
  </si>
  <si>
    <t>RX644713</t>
  </si>
  <si>
    <t>RX644743</t>
  </si>
  <si>
    <t>RX644774</t>
  </si>
  <si>
    <t>RX644805</t>
  </si>
  <si>
    <t>RX644835</t>
  </si>
  <si>
    <t>RX644866</t>
  </si>
  <si>
    <t>RX644896</t>
  </si>
  <si>
    <t>RX644927</t>
  </si>
  <si>
    <t>RX644958</t>
  </si>
  <si>
    <t>RX644986</t>
  </si>
  <si>
    <t>RAT44652</t>
  </si>
  <si>
    <t>RAT44682</t>
  </si>
  <si>
    <t>RAT44713</t>
  </si>
  <si>
    <t>RAT44743</t>
  </si>
  <si>
    <t>RAT44774</t>
  </si>
  <si>
    <t>RAT44805</t>
  </si>
  <si>
    <t>RAT44835</t>
  </si>
  <si>
    <t>RAT44866</t>
  </si>
  <si>
    <t>RAT44896</t>
  </si>
  <si>
    <t>RAT44927</t>
  </si>
  <si>
    <t>RAT44958</t>
  </si>
  <si>
    <t>RAT44986</t>
  </si>
  <si>
    <t>RAP44652</t>
  </si>
  <si>
    <t>RAP44682</t>
  </si>
  <si>
    <t>RAP44713</t>
  </si>
  <si>
    <t>RAP44743</t>
  </si>
  <si>
    <t>RAP44774</t>
  </si>
  <si>
    <t>RAP44805</t>
  </si>
  <si>
    <t>RAP44835</t>
  </si>
  <si>
    <t>RAP44866</t>
  </si>
  <si>
    <t>RAP44896</t>
  </si>
  <si>
    <t>RAP44927</t>
  </si>
  <si>
    <t>RAP44958</t>
  </si>
  <si>
    <t>RAP44986</t>
  </si>
  <si>
    <t>RLY44652</t>
  </si>
  <si>
    <t>RLY44682</t>
  </si>
  <si>
    <t>RLY44713</t>
  </si>
  <si>
    <t>RLY44743</t>
  </si>
  <si>
    <t>RLY44774</t>
  </si>
  <si>
    <t>RLY44805</t>
  </si>
  <si>
    <t>RLY44835</t>
  </si>
  <si>
    <t>RLY44866</t>
  </si>
  <si>
    <t>RLY44896</t>
  </si>
  <si>
    <t>RLY44927</t>
  </si>
  <si>
    <t>RLY44958</t>
  </si>
  <si>
    <t>RLY44986</t>
  </si>
  <si>
    <t>RVW44652</t>
  </si>
  <si>
    <t>RVW44682</t>
  </si>
  <si>
    <t>RVW44713</t>
  </si>
  <si>
    <t>RVW44743</t>
  </si>
  <si>
    <t>RVW44774</t>
  </si>
  <si>
    <t>RVW44805</t>
  </si>
  <si>
    <t>RVW44835</t>
  </si>
  <si>
    <t>RVW44866</t>
  </si>
  <si>
    <t>RVW44896</t>
  </si>
  <si>
    <t>RVW44927</t>
  </si>
  <si>
    <t>RVW44958</t>
  </si>
  <si>
    <t>RVW44986</t>
  </si>
  <si>
    <t>RX744652</t>
  </si>
  <si>
    <t>RX744682</t>
  </si>
  <si>
    <t>RX744713</t>
  </si>
  <si>
    <t>RX744743</t>
  </si>
  <si>
    <t>RX744774</t>
  </si>
  <si>
    <t>RX744805</t>
  </si>
  <si>
    <t>RX744835</t>
  </si>
  <si>
    <t>RX744866</t>
  </si>
  <si>
    <t>RX744896</t>
  </si>
  <si>
    <t>RX744927</t>
  </si>
  <si>
    <t>RX744958</t>
  </si>
  <si>
    <t>RX744986</t>
  </si>
  <si>
    <t>RGN44652</t>
  </si>
  <si>
    <t>RGN44682</t>
  </si>
  <si>
    <t>RGN44713</t>
  </si>
  <si>
    <t>RGN44743</t>
  </si>
  <si>
    <t>RGN44774</t>
  </si>
  <si>
    <t>RGN44805</t>
  </si>
  <si>
    <t>RGN44835</t>
  </si>
  <si>
    <t>RGN44866</t>
  </si>
  <si>
    <t>RGN44896</t>
  </si>
  <si>
    <t>RGN44927</t>
  </si>
  <si>
    <t>RGN44958</t>
  </si>
  <si>
    <t>RGN44986</t>
  </si>
  <si>
    <t>RNS44652</t>
  </si>
  <si>
    <t>RNS44682</t>
  </si>
  <si>
    <t>RNS44713</t>
  </si>
  <si>
    <t>RNS44743</t>
  </si>
  <si>
    <t>RNS44774</t>
  </si>
  <si>
    <t>RNS44805</t>
  </si>
  <si>
    <t>RNS44835</t>
  </si>
  <si>
    <t>RNS44866</t>
  </si>
  <si>
    <t>RNS44896</t>
  </si>
  <si>
    <t>RNS44927</t>
  </si>
  <si>
    <t>RNS44958</t>
  </si>
  <si>
    <t>RNS44986</t>
  </si>
  <si>
    <t>RP144652</t>
  </si>
  <si>
    <t>RP144682</t>
  </si>
  <si>
    <t>RP144713</t>
  </si>
  <si>
    <t>RP144743</t>
  </si>
  <si>
    <t>RP144774</t>
  </si>
  <si>
    <t>RP144805</t>
  </si>
  <si>
    <t>RP144835</t>
  </si>
  <si>
    <t>RP144866</t>
  </si>
  <si>
    <t>RP144896</t>
  </si>
  <si>
    <t>RP144927</t>
  </si>
  <si>
    <t>RP144958</t>
  </si>
  <si>
    <t>RP144986</t>
  </si>
  <si>
    <t>RM344652</t>
  </si>
  <si>
    <t>RM344682</t>
  </si>
  <si>
    <t>RM344713</t>
  </si>
  <si>
    <t>RM344743</t>
  </si>
  <si>
    <t>RM344774</t>
  </si>
  <si>
    <t>RM344805</t>
  </si>
  <si>
    <t>RM344835</t>
  </si>
  <si>
    <t>RM344866</t>
  </si>
  <si>
    <t>RM344896</t>
  </si>
  <si>
    <t>RM344927</t>
  </si>
  <si>
    <t>RM344958</t>
  </si>
  <si>
    <t>RM344986</t>
  </si>
  <si>
    <t>RJL44652</t>
  </si>
  <si>
    <t>RJL44682</t>
  </si>
  <si>
    <t>RJL44713</t>
  </si>
  <si>
    <t>RJL44743</t>
  </si>
  <si>
    <t>RJL44774</t>
  </si>
  <si>
    <t>RJL44805</t>
  </si>
  <si>
    <t>RJL44835</t>
  </si>
  <si>
    <t>RJL44866</t>
  </si>
  <si>
    <t>RJL44896</t>
  </si>
  <si>
    <t>RJL44927</t>
  </si>
  <si>
    <t>RJL44958</t>
  </si>
  <si>
    <t>RJL44986</t>
  </si>
  <si>
    <t>RTF44652</t>
  </si>
  <si>
    <t>RTF44682</t>
  </si>
  <si>
    <t>RTF44713</t>
  </si>
  <si>
    <t>RTF44743</t>
  </si>
  <si>
    <t>RTF44774</t>
  </si>
  <si>
    <t>RTF44805</t>
  </si>
  <si>
    <t>RTF44835</t>
  </si>
  <si>
    <t>RTF44866</t>
  </si>
  <si>
    <t>RTF44896</t>
  </si>
  <si>
    <t>RTF44927</t>
  </si>
  <si>
    <t>RTF44958</t>
  </si>
  <si>
    <t>RTF44986</t>
  </si>
  <si>
    <t>RX144652</t>
  </si>
  <si>
    <t>RX144682</t>
  </si>
  <si>
    <t>RX144713</t>
  </si>
  <si>
    <t>RX144743</t>
  </si>
  <si>
    <t>RX144774</t>
  </si>
  <si>
    <t>RX144805</t>
  </si>
  <si>
    <t>RX144835</t>
  </si>
  <si>
    <t>RX144866</t>
  </si>
  <si>
    <t>RX144896</t>
  </si>
  <si>
    <t>RX144927</t>
  </si>
  <si>
    <t>RX144958</t>
  </si>
  <si>
    <t>RX144986</t>
  </si>
  <si>
    <t>RHA44652</t>
  </si>
  <si>
    <t>RHA44682</t>
  </si>
  <si>
    <t>RHA44713</t>
  </si>
  <si>
    <t>RHA44743</t>
  </si>
  <si>
    <t>RHA44774</t>
  </si>
  <si>
    <t>RHA44805</t>
  </si>
  <si>
    <t>RHA44835</t>
  </si>
  <si>
    <t>RHA44866</t>
  </si>
  <si>
    <t>RHA44896</t>
  </si>
  <si>
    <t>RHA44927</t>
  </si>
  <si>
    <t>RHA44958</t>
  </si>
  <si>
    <t>RHA44986</t>
  </si>
  <si>
    <t>RNU44652</t>
  </si>
  <si>
    <t>RNU44682</t>
  </si>
  <si>
    <t>RNU44713</t>
  </si>
  <si>
    <t>RNU44743</t>
  </si>
  <si>
    <t>RNU44774</t>
  </si>
  <si>
    <t>RNU44805</t>
  </si>
  <si>
    <t>RNU44835</t>
  </si>
  <si>
    <t>RNU44866</t>
  </si>
  <si>
    <t>RNU44896</t>
  </si>
  <si>
    <t>RNU44927</t>
  </si>
  <si>
    <t>RNU44958</t>
  </si>
  <si>
    <t>RNU44986</t>
  </si>
  <si>
    <t>RTH44652</t>
  </si>
  <si>
    <t>RTH44682</t>
  </si>
  <si>
    <t>RTH44713</t>
  </si>
  <si>
    <t>RTH44743</t>
  </si>
  <si>
    <t>RTH44774</t>
  </si>
  <si>
    <t>RTH44805</t>
  </si>
  <si>
    <t>RTH44835</t>
  </si>
  <si>
    <t>RTH44866</t>
  </si>
  <si>
    <t>RTH44896</t>
  </si>
  <si>
    <t>RTH44927</t>
  </si>
  <si>
    <t>RTH44958</t>
  </si>
  <si>
    <t>RTH44986</t>
  </si>
  <si>
    <t>RPG44652</t>
  </si>
  <si>
    <t>RPG44682</t>
  </si>
  <si>
    <t>RPG44713</t>
  </si>
  <si>
    <t>RPG44743</t>
  </si>
  <si>
    <t>RPG44774</t>
  </si>
  <si>
    <t>RPG44805</t>
  </si>
  <si>
    <t>RPG44835</t>
  </si>
  <si>
    <t>RPG44866</t>
  </si>
  <si>
    <t>RPG44896</t>
  </si>
  <si>
    <t>RPG44927</t>
  </si>
  <si>
    <t>RPG44958</t>
  </si>
  <si>
    <t>RPG44986</t>
  </si>
  <si>
    <t>RT244652</t>
  </si>
  <si>
    <t>RT244682</t>
  </si>
  <si>
    <t>RT244713</t>
  </si>
  <si>
    <t>RT244743</t>
  </si>
  <si>
    <t>RT244774</t>
  </si>
  <si>
    <t>RT244805</t>
  </si>
  <si>
    <t>RT244835</t>
  </si>
  <si>
    <t>RT244866</t>
  </si>
  <si>
    <t>RT244896</t>
  </si>
  <si>
    <t>RT244927</t>
  </si>
  <si>
    <t>RT244958</t>
  </si>
  <si>
    <t>RT244986</t>
  </si>
  <si>
    <t>RHU44652</t>
  </si>
  <si>
    <t>RHU44682</t>
  </si>
  <si>
    <t>RHU44713</t>
  </si>
  <si>
    <t>RHU44743</t>
  </si>
  <si>
    <t>RHU44774</t>
  </si>
  <si>
    <t>RHU44805</t>
  </si>
  <si>
    <t>RHU44835</t>
  </si>
  <si>
    <t>RHU44866</t>
  </si>
  <si>
    <t>RHU44896</t>
  </si>
  <si>
    <t>RHU44927</t>
  </si>
  <si>
    <t>RHU44958</t>
  </si>
  <si>
    <t>RHU44986</t>
  </si>
  <si>
    <t>NQA44652</t>
  </si>
  <si>
    <t>NQA44682</t>
  </si>
  <si>
    <t>NQA44713</t>
  </si>
  <si>
    <t>NQA44743</t>
  </si>
  <si>
    <t>NQA44774</t>
  </si>
  <si>
    <t>NQA44805</t>
  </si>
  <si>
    <t>NQA44835</t>
  </si>
  <si>
    <t>NQA44866</t>
  </si>
  <si>
    <t>NQA44896</t>
  </si>
  <si>
    <t>NQA44927</t>
  </si>
  <si>
    <t>NQA44958</t>
  </si>
  <si>
    <t>NQA44986</t>
  </si>
  <si>
    <t>RPC44652</t>
  </si>
  <si>
    <t>RPC44682</t>
  </si>
  <si>
    <t>RPC44713</t>
  </si>
  <si>
    <t>RPC44743</t>
  </si>
  <si>
    <t>RPC44774</t>
  </si>
  <si>
    <t>RPC44805</t>
  </si>
  <si>
    <t>RPC44835</t>
  </si>
  <si>
    <t>RPC44866</t>
  </si>
  <si>
    <t>RPC44896</t>
  </si>
  <si>
    <t>RPC44927</t>
  </si>
  <si>
    <t>RPC44958</t>
  </si>
  <si>
    <t>RPC44986</t>
  </si>
  <si>
    <t>RXE44652</t>
  </si>
  <si>
    <t>RXE44682</t>
  </si>
  <si>
    <t>RXE44713</t>
  </si>
  <si>
    <t>RXE44743</t>
  </si>
  <si>
    <t>RXE44774</t>
  </si>
  <si>
    <t>RXE44805</t>
  </si>
  <si>
    <t>RXE44835</t>
  </si>
  <si>
    <t>RXE44866</t>
  </si>
  <si>
    <t>RXE44896</t>
  </si>
  <si>
    <t>RXE44927</t>
  </si>
  <si>
    <t>RXE44958</t>
  </si>
  <si>
    <t>RXE44986</t>
  </si>
  <si>
    <t>RHW44652</t>
  </si>
  <si>
    <t>RHW44682</t>
  </si>
  <si>
    <t>RHW44713</t>
  </si>
  <si>
    <t>RHW44743</t>
  </si>
  <si>
    <t>RHW44774</t>
  </si>
  <si>
    <t>RHW44805</t>
  </si>
  <si>
    <t>RHW44835</t>
  </si>
  <si>
    <t>RHW44866</t>
  </si>
  <si>
    <t>RHW44896</t>
  </si>
  <si>
    <t>RHW44927</t>
  </si>
  <si>
    <t>RHW44958</t>
  </si>
  <si>
    <t>RHW44986</t>
  </si>
  <si>
    <t>REF44652</t>
  </si>
  <si>
    <t>REF44682</t>
  </si>
  <si>
    <t>REF44713</t>
  </si>
  <si>
    <t>REF44743</t>
  </si>
  <si>
    <t>REF44774</t>
  </si>
  <si>
    <t>REF44805</t>
  </si>
  <si>
    <t>REF44835</t>
  </si>
  <si>
    <t>REF44866</t>
  </si>
  <si>
    <t>REF44896</t>
  </si>
  <si>
    <t>REF44927</t>
  </si>
  <si>
    <t>REF44958</t>
  </si>
  <si>
    <t>REF44986</t>
  </si>
  <si>
    <t>RH844652</t>
  </si>
  <si>
    <t>RH844682</t>
  </si>
  <si>
    <t>RH844713</t>
  </si>
  <si>
    <t>RH844743</t>
  </si>
  <si>
    <t>RH844774</t>
  </si>
  <si>
    <t>RH844805</t>
  </si>
  <si>
    <t>RH844835</t>
  </si>
  <si>
    <t>RH844866</t>
  </si>
  <si>
    <t>RH844896</t>
  </si>
  <si>
    <t>RH844927</t>
  </si>
  <si>
    <t>RH844958</t>
  </si>
  <si>
    <t>RH844986</t>
  </si>
  <si>
    <t>RAL44652</t>
  </si>
  <si>
    <t>RAL44682</t>
  </si>
  <si>
    <t>RAL44713</t>
  </si>
  <si>
    <t>RAL44743</t>
  </si>
  <si>
    <t>RAL44774</t>
  </si>
  <si>
    <t>RAL44805</t>
  </si>
  <si>
    <t>RAL44835</t>
  </si>
  <si>
    <t>RAL44866</t>
  </si>
  <si>
    <t>RAL44896</t>
  </si>
  <si>
    <t>RAL44927</t>
  </si>
  <si>
    <t>RAL44958</t>
  </si>
  <si>
    <t>RAL44986</t>
  </si>
  <si>
    <t>RAN44652</t>
  </si>
  <si>
    <t>RAN44682</t>
  </si>
  <si>
    <t>RAN44713</t>
  </si>
  <si>
    <t>RAN44743</t>
  </si>
  <si>
    <t>RAN44774</t>
  </si>
  <si>
    <t>RAN44805</t>
  </si>
  <si>
    <t>RAN44835</t>
  </si>
  <si>
    <t>RAN44866</t>
  </si>
  <si>
    <t>RAN44896</t>
  </si>
  <si>
    <t>RAN44927</t>
  </si>
  <si>
    <t>RAN44958</t>
  </si>
  <si>
    <t>RAN44986</t>
  </si>
  <si>
    <t>RGM44652</t>
  </si>
  <si>
    <t>RGM44682</t>
  </si>
  <si>
    <t>RGM44713</t>
  </si>
  <si>
    <t>RGM44743</t>
  </si>
  <si>
    <t>RGM44774</t>
  </si>
  <si>
    <t>RGM44805</t>
  </si>
  <si>
    <t>RGM44835</t>
  </si>
  <si>
    <t>RGM44866</t>
  </si>
  <si>
    <t>RGM44896</t>
  </si>
  <si>
    <t>RGM44927</t>
  </si>
  <si>
    <t>RGM44958</t>
  </si>
  <si>
    <t>RGM44986</t>
  </si>
  <si>
    <t>RA244652</t>
  </si>
  <si>
    <t>RA244682</t>
  </si>
  <si>
    <t>RA244713</t>
  </si>
  <si>
    <t>RA244743</t>
  </si>
  <si>
    <t>RA244774</t>
  </si>
  <si>
    <t>RA244805</t>
  </si>
  <si>
    <t>RA244835</t>
  </si>
  <si>
    <t>RA244866</t>
  </si>
  <si>
    <t>RA244896</t>
  </si>
  <si>
    <t>RA244927</t>
  </si>
  <si>
    <t>RA244958</t>
  </si>
  <si>
    <t>RA244986</t>
  </si>
  <si>
    <t>RD144652</t>
  </si>
  <si>
    <t>RD144682</t>
  </si>
  <si>
    <t>RD144713</t>
  </si>
  <si>
    <t>RD144743</t>
  </si>
  <si>
    <t>RD144774</t>
  </si>
  <si>
    <t>RD144805</t>
  </si>
  <si>
    <t>RD144835</t>
  </si>
  <si>
    <t>RD144866</t>
  </si>
  <si>
    <t>RD144896</t>
  </si>
  <si>
    <t>RD144927</t>
  </si>
  <si>
    <t>RD144958</t>
  </si>
  <si>
    <t>RD144986</t>
  </si>
  <si>
    <t>RNZ44652</t>
  </si>
  <si>
    <t>RNZ44682</t>
  </si>
  <si>
    <t>RNZ44713</t>
  </si>
  <si>
    <t>RNZ44743</t>
  </si>
  <si>
    <t>RNZ44774</t>
  </si>
  <si>
    <t>RNZ44805</t>
  </si>
  <si>
    <t>RNZ44835</t>
  </si>
  <si>
    <t>RNZ44866</t>
  </si>
  <si>
    <t>RNZ44896</t>
  </si>
  <si>
    <t>RNZ44927</t>
  </si>
  <si>
    <t>RNZ44958</t>
  </si>
  <si>
    <t>RNZ44986</t>
  </si>
  <si>
    <t>RXK44652</t>
  </si>
  <si>
    <t>RXK44682</t>
  </si>
  <si>
    <t>RXK44713</t>
  </si>
  <si>
    <t>RXK44743</t>
  </si>
  <si>
    <t>RXK44774</t>
  </si>
  <si>
    <t>RXK44805</t>
  </si>
  <si>
    <t>RXK44835</t>
  </si>
  <si>
    <t>RXK44866</t>
  </si>
  <si>
    <t>RXK44896</t>
  </si>
  <si>
    <t>RXK44927</t>
  </si>
  <si>
    <t>RXK44958</t>
  </si>
  <si>
    <t>RXK44986</t>
  </si>
  <si>
    <t>RCU44652</t>
  </si>
  <si>
    <t>RCU44682</t>
  </si>
  <si>
    <t>RCU44713</t>
  </si>
  <si>
    <t>RCU44743</t>
  </si>
  <si>
    <t>RCU44774</t>
  </si>
  <si>
    <t>RCU44805</t>
  </si>
  <si>
    <t>RCU44835</t>
  </si>
  <si>
    <t>RCU44866</t>
  </si>
  <si>
    <t>RCU44896</t>
  </si>
  <si>
    <t>RCU44927</t>
  </si>
  <si>
    <t>RCU44958</t>
  </si>
  <si>
    <t>RCU44986</t>
  </si>
  <si>
    <t>TAH44652</t>
  </si>
  <si>
    <t>TAH44682</t>
  </si>
  <si>
    <t>TAH44713</t>
  </si>
  <si>
    <t>TAH44743</t>
  </si>
  <si>
    <t>TAH44774</t>
  </si>
  <si>
    <t>TAH44805</t>
  </si>
  <si>
    <t>TAH44835</t>
  </si>
  <si>
    <t>TAH44866</t>
  </si>
  <si>
    <t>TAH44896</t>
  </si>
  <si>
    <t>TAH44927</t>
  </si>
  <si>
    <t>TAH44958</t>
  </si>
  <si>
    <t>TAH44986</t>
  </si>
  <si>
    <t>RHQ44652</t>
  </si>
  <si>
    <t>RHQ44682</t>
  </si>
  <si>
    <t>RHQ44713</t>
  </si>
  <si>
    <t>RHQ44743</t>
  </si>
  <si>
    <t>RHQ44774</t>
  </si>
  <si>
    <t>RHQ44805</t>
  </si>
  <si>
    <t>RHQ44835</t>
  </si>
  <si>
    <t>RHQ44866</t>
  </si>
  <si>
    <t>RHQ44896</t>
  </si>
  <si>
    <t>RHQ44927</t>
  </si>
  <si>
    <t>RHQ44958</t>
  </si>
  <si>
    <t>RHQ44986</t>
  </si>
  <si>
    <t>RK544652</t>
  </si>
  <si>
    <t>RK544682</t>
  </si>
  <si>
    <t>RK544713</t>
  </si>
  <si>
    <t>RK544743</t>
  </si>
  <si>
    <t>RK544774</t>
  </si>
  <si>
    <t>RK544805</t>
  </si>
  <si>
    <t>RK544835</t>
  </si>
  <si>
    <t>RK544866</t>
  </si>
  <si>
    <t>RK544896</t>
  </si>
  <si>
    <t>RK544927</t>
  </si>
  <si>
    <t>RK544958</t>
  </si>
  <si>
    <t>RK544986</t>
  </si>
  <si>
    <t>RXW44652</t>
  </si>
  <si>
    <t>RXW44682</t>
  </si>
  <si>
    <t>RXW44713</t>
  </si>
  <si>
    <t>RXW44743</t>
  </si>
  <si>
    <t>RXW44774</t>
  </si>
  <si>
    <t>RXW44805</t>
  </si>
  <si>
    <t>RXW44835</t>
  </si>
  <si>
    <t>RXW44866</t>
  </si>
  <si>
    <t>RXW44896</t>
  </si>
  <si>
    <t>RXW44927</t>
  </si>
  <si>
    <t>RXW44958</t>
  </si>
  <si>
    <t>RXW44986</t>
  </si>
  <si>
    <t>R1D44652</t>
  </si>
  <si>
    <t>R1D44682</t>
  </si>
  <si>
    <t>R1D44713</t>
  </si>
  <si>
    <t>R1D44743</t>
  </si>
  <si>
    <t>R1D44774</t>
  </si>
  <si>
    <t>R1D44805</t>
  </si>
  <si>
    <t>R1D44835</t>
  </si>
  <si>
    <t>R1D44866</t>
  </si>
  <si>
    <t>R1D44896</t>
  </si>
  <si>
    <t>R1D44927</t>
  </si>
  <si>
    <t>R1D44958</t>
  </si>
  <si>
    <t>R1D44986</t>
  </si>
  <si>
    <t>R1C44652</t>
  </si>
  <si>
    <t>R1C44682</t>
  </si>
  <si>
    <t>R1C44713</t>
  </si>
  <si>
    <t>R1C44743</t>
  </si>
  <si>
    <t>R1C44774</t>
  </si>
  <si>
    <t>R1C44805</t>
  </si>
  <si>
    <t>R1C44835</t>
  </si>
  <si>
    <t>R1C44866</t>
  </si>
  <si>
    <t>R1C44896</t>
  </si>
  <si>
    <t>R1C44927</t>
  </si>
  <si>
    <t>R1C44958</t>
  </si>
  <si>
    <t>R1C44986</t>
  </si>
  <si>
    <t>RH544652</t>
  </si>
  <si>
    <t>RH544682</t>
  </si>
  <si>
    <t>RH544713</t>
  </si>
  <si>
    <t>RH544743</t>
  </si>
  <si>
    <t>RH544774</t>
  </si>
  <si>
    <t>RH544805</t>
  </si>
  <si>
    <t>RH544835</t>
  </si>
  <si>
    <t>RH544866</t>
  </si>
  <si>
    <t>RH544896</t>
  </si>
  <si>
    <t>RH544927</t>
  </si>
  <si>
    <t>RH544958</t>
  </si>
  <si>
    <t>RH544986</t>
  </si>
  <si>
    <t>RYE44652</t>
  </si>
  <si>
    <t>RYE44682</t>
  </si>
  <si>
    <t>RYE44713</t>
  </si>
  <si>
    <t>RYE44743</t>
  </si>
  <si>
    <t>RYE44774</t>
  </si>
  <si>
    <t>RYE44805</t>
  </si>
  <si>
    <t>RYE44835</t>
  </si>
  <si>
    <t>RYE44866</t>
  </si>
  <si>
    <t>RYE44896</t>
  </si>
  <si>
    <t>RYE44927</t>
  </si>
  <si>
    <t>RYE44958</t>
  </si>
  <si>
    <t>RYE44986</t>
  </si>
  <si>
    <t>RYD44652</t>
  </si>
  <si>
    <t>RYD44682</t>
  </si>
  <si>
    <t>RYD44713</t>
  </si>
  <si>
    <t>RYD44743</t>
  </si>
  <si>
    <t>RYD44774</t>
  </si>
  <si>
    <t>RYD44805</t>
  </si>
  <si>
    <t>RYD44835</t>
  </si>
  <si>
    <t>RYD44866</t>
  </si>
  <si>
    <t>RYD44896</t>
  </si>
  <si>
    <t>RYD44927</t>
  </si>
  <si>
    <t>RYD44958</t>
  </si>
  <si>
    <t>RYD44986</t>
  </si>
  <si>
    <t>RV544652</t>
  </si>
  <si>
    <t>RV544682</t>
  </si>
  <si>
    <t>RV544713</t>
  </si>
  <si>
    <t>RV544743</t>
  </si>
  <si>
    <t>RV544774</t>
  </si>
  <si>
    <t>RV544805</t>
  </si>
  <si>
    <t>RV544835</t>
  </si>
  <si>
    <t>RV544866</t>
  </si>
  <si>
    <t>RV544896</t>
  </si>
  <si>
    <t>RV544927</t>
  </si>
  <si>
    <t>RV544958</t>
  </si>
  <si>
    <t>RV544986</t>
  </si>
  <si>
    <t>RTR44652</t>
  </si>
  <si>
    <t>RTR44682</t>
  </si>
  <si>
    <t>RTR44713</t>
  </si>
  <si>
    <t>RTR44743</t>
  </si>
  <si>
    <t>RTR44774</t>
  </si>
  <si>
    <t>RTR44805</t>
  </si>
  <si>
    <t>RTR44835</t>
  </si>
  <si>
    <t>RTR44866</t>
  </si>
  <si>
    <t>RTR44896</t>
  </si>
  <si>
    <t>RTR44927</t>
  </si>
  <si>
    <t>RTR44958</t>
  </si>
  <si>
    <t>RTR44986</t>
  </si>
  <si>
    <t>R0B44652</t>
  </si>
  <si>
    <t>R0B44682</t>
  </si>
  <si>
    <t>R0B44713</t>
  </si>
  <si>
    <t>R0B44743</t>
  </si>
  <si>
    <t>R0B44774</t>
  </si>
  <si>
    <t>R0B44805</t>
  </si>
  <si>
    <t>R0B44835</t>
  </si>
  <si>
    <t>R0B44866</t>
  </si>
  <si>
    <t>R0B44896</t>
  </si>
  <si>
    <t>R0B44927</t>
  </si>
  <si>
    <t>R0B44958</t>
  </si>
  <si>
    <t>R0B44986</t>
  </si>
  <si>
    <t>RJC44652</t>
  </si>
  <si>
    <t>RJC44682</t>
  </si>
  <si>
    <t>RJC44713</t>
  </si>
  <si>
    <t>RJC44743</t>
  </si>
  <si>
    <t>RJC44774</t>
  </si>
  <si>
    <t>RJC44805</t>
  </si>
  <si>
    <t>RJC44835</t>
  </si>
  <si>
    <t>RJC44866</t>
  </si>
  <si>
    <t>RJC44896</t>
  </si>
  <si>
    <t>RJC44927</t>
  </si>
  <si>
    <t>RJC44958</t>
  </si>
  <si>
    <t>RJC44986</t>
  </si>
  <si>
    <t>RQY44652</t>
  </si>
  <si>
    <t>RQY44682</t>
  </si>
  <si>
    <t>RQY44713</t>
  </si>
  <si>
    <t>RQY44743</t>
  </si>
  <si>
    <t>RQY44774</t>
  </si>
  <si>
    <t>RQY44805</t>
  </si>
  <si>
    <t>RQY44835</t>
  </si>
  <si>
    <t>RQY44866</t>
  </si>
  <si>
    <t>RQY44896</t>
  </si>
  <si>
    <t>RQY44927</t>
  </si>
  <si>
    <t>RQY44958</t>
  </si>
  <si>
    <t>RQY44986</t>
  </si>
  <si>
    <t>RXG44652</t>
  </si>
  <si>
    <t>RXG44682</t>
  </si>
  <si>
    <t>RXG44713</t>
  </si>
  <si>
    <t>RXG44743</t>
  </si>
  <si>
    <t>RXG44774</t>
  </si>
  <si>
    <t>RXG44805</t>
  </si>
  <si>
    <t>RXG44835</t>
  </si>
  <si>
    <t>RXG44866</t>
  </si>
  <si>
    <t>RXG44896</t>
  </si>
  <si>
    <t>RXG44927</t>
  </si>
  <si>
    <t>RXG44958</t>
  </si>
  <si>
    <t>RXG44986</t>
  </si>
  <si>
    <t>RW144652</t>
  </si>
  <si>
    <t>RW144682</t>
  </si>
  <si>
    <t>RW144713</t>
  </si>
  <si>
    <t>RW144743</t>
  </si>
  <si>
    <t>RW144774</t>
  </si>
  <si>
    <t>RW144805</t>
  </si>
  <si>
    <t>RW144835</t>
  </si>
  <si>
    <t>RW144866</t>
  </si>
  <si>
    <t>RW144896</t>
  </si>
  <si>
    <t>RW144927</t>
  </si>
  <si>
    <t>RW144958</t>
  </si>
  <si>
    <t>RW144986</t>
  </si>
  <si>
    <t>RVY44652</t>
  </si>
  <si>
    <t>RVY44682</t>
  </si>
  <si>
    <t>RVY44713</t>
  </si>
  <si>
    <t>RVY44743</t>
  </si>
  <si>
    <t>RVY44774</t>
  </si>
  <si>
    <t>RVY44805</t>
  </si>
  <si>
    <t>RVY44835</t>
  </si>
  <si>
    <t>RVY44866</t>
  </si>
  <si>
    <t>RVY44896</t>
  </si>
  <si>
    <t>RVY44927</t>
  </si>
  <si>
    <t>RVY44958</t>
  </si>
  <si>
    <t>RVY44986</t>
  </si>
  <si>
    <t>RJ744652</t>
  </si>
  <si>
    <t>RJ744682</t>
  </si>
  <si>
    <t>RJ744713</t>
  </si>
  <si>
    <t>RJ744743</t>
  </si>
  <si>
    <t>RJ744774</t>
  </si>
  <si>
    <t>RJ744805</t>
  </si>
  <si>
    <t>RJ744835</t>
  </si>
  <si>
    <t>RJ744866</t>
  </si>
  <si>
    <t>RJ744896</t>
  </si>
  <si>
    <t>RJ744927</t>
  </si>
  <si>
    <t>RJ744958</t>
  </si>
  <si>
    <t>RJ744986</t>
  </si>
  <si>
    <t>RBN44652</t>
  </si>
  <si>
    <t>RBN44682</t>
  </si>
  <si>
    <t>RBN44713</t>
  </si>
  <si>
    <t>RBN44743</t>
  </si>
  <si>
    <t>RBN44774</t>
  </si>
  <si>
    <t>RBN44805</t>
  </si>
  <si>
    <t>RBN44835</t>
  </si>
  <si>
    <t>RBN44866</t>
  </si>
  <si>
    <t>RBN44896</t>
  </si>
  <si>
    <t>RBN44927</t>
  </si>
  <si>
    <t>RBN44958</t>
  </si>
  <si>
    <t>RBN44986</t>
  </si>
  <si>
    <t>RWJ44652</t>
  </si>
  <si>
    <t>RWJ44682</t>
  </si>
  <si>
    <t>RWJ44713</t>
  </si>
  <si>
    <t>RWJ44743</t>
  </si>
  <si>
    <t>RWJ44774</t>
  </si>
  <si>
    <t>RWJ44805</t>
  </si>
  <si>
    <t>RWJ44835</t>
  </si>
  <si>
    <t>RWJ44866</t>
  </si>
  <si>
    <t>RWJ44896</t>
  </si>
  <si>
    <t>RWJ44927</t>
  </si>
  <si>
    <t>RWJ44958</t>
  </si>
  <si>
    <t>RWJ44986</t>
  </si>
  <si>
    <t>RXX44652</t>
  </si>
  <si>
    <t>RXX44682</t>
  </si>
  <si>
    <t>RXX44713</t>
  </si>
  <si>
    <t>RXX44743</t>
  </si>
  <si>
    <t>RXX44774</t>
  </si>
  <si>
    <t>RXX44805</t>
  </si>
  <si>
    <t>RXX44835</t>
  </si>
  <si>
    <t>RXX44866</t>
  </si>
  <si>
    <t>RXX44896</t>
  </si>
  <si>
    <t>RXX44927</t>
  </si>
  <si>
    <t>RXX44958</t>
  </si>
  <si>
    <t>RXX44986</t>
  </si>
  <si>
    <t>RTP44652</t>
  </si>
  <si>
    <t>RTP44682</t>
  </si>
  <si>
    <t>RTP44713</t>
  </si>
  <si>
    <t>RTP44743</t>
  </si>
  <si>
    <t>RTP44774</t>
  </si>
  <si>
    <t>RTP44805</t>
  </si>
  <si>
    <t>RTP44835</t>
  </si>
  <si>
    <t>RTP44866</t>
  </si>
  <si>
    <t>RTP44896</t>
  </si>
  <si>
    <t>RTP44927</t>
  </si>
  <si>
    <t>RTP44958</t>
  </si>
  <si>
    <t>RTP44986</t>
  </si>
  <si>
    <t>RDR44652</t>
  </si>
  <si>
    <t>RDR44682</t>
  </si>
  <si>
    <t>RDR44713</t>
  </si>
  <si>
    <t>RDR44743</t>
  </si>
  <si>
    <t>RDR44774</t>
  </si>
  <si>
    <t>RDR44805</t>
  </si>
  <si>
    <t>RDR44835</t>
  </si>
  <si>
    <t>RDR44866</t>
  </si>
  <si>
    <t>RDR44896</t>
  </si>
  <si>
    <t>RDR44927</t>
  </si>
  <si>
    <t>RDR44958</t>
  </si>
  <si>
    <t>RDR44986</t>
  </si>
  <si>
    <t>RX244652</t>
  </si>
  <si>
    <t>RX244682</t>
  </si>
  <si>
    <t>RX244713</t>
  </si>
  <si>
    <t>RX244743</t>
  </si>
  <si>
    <t>RX244774</t>
  </si>
  <si>
    <t>RX244805</t>
  </si>
  <si>
    <t>RX244835</t>
  </si>
  <si>
    <t>RX244866</t>
  </si>
  <si>
    <t>RX244896</t>
  </si>
  <si>
    <t>RX244927</t>
  </si>
  <si>
    <t>RX244958</t>
  </si>
  <si>
    <t>RX244986</t>
  </si>
  <si>
    <t>RMP44652</t>
  </si>
  <si>
    <t>RMP44682</t>
  </si>
  <si>
    <t>RMP44713</t>
  </si>
  <si>
    <t>RMP44743</t>
  </si>
  <si>
    <t>RMP44774</t>
  </si>
  <si>
    <t>RMP44805</t>
  </si>
  <si>
    <t>RMP44835</t>
  </si>
  <si>
    <t>RMP44866</t>
  </si>
  <si>
    <t>RMP44896</t>
  </si>
  <si>
    <t>RMP44927</t>
  </si>
  <si>
    <t>RMP44958</t>
  </si>
  <si>
    <t>RMP44986</t>
  </si>
  <si>
    <t>RX344652</t>
  </si>
  <si>
    <t>RX344682</t>
  </si>
  <si>
    <t>RX344713</t>
  </si>
  <si>
    <t>RX344743</t>
  </si>
  <si>
    <t>RX344774</t>
  </si>
  <si>
    <t>RX344805</t>
  </si>
  <si>
    <t>RX344835</t>
  </si>
  <si>
    <t>RX344866</t>
  </si>
  <si>
    <t>RX344896</t>
  </si>
  <si>
    <t>RX344927</t>
  </si>
  <si>
    <t>RX344958</t>
  </si>
  <si>
    <t>RX344986</t>
  </si>
  <si>
    <t>RBV44652</t>
  </si>
  <si>
    <t>RBV44682</t>
  </si>
  <si>
    <t>RBV44713</t>
  </si>
  <si>
    <t>RBV44743</t>
  </si>
  <si>
    <t>RBV44774</t>
  </si>
  <si>
    <t>RBV44805</t>
  </si>
  <si>
    <t>RBV44835</t>
  </si>
  <si>
    <t>RBV44866</t>
  </si>
  <si>
    <t>RBV44896</t>
  </si>
  <si>
    <t>RBV44927</t>
  </si>
  <si>
    <t>RBV44958</t>
  </si>
  <si>
    <t>RBV44986</t>
  </si>
  <si>
    <t>REN44652</t>
  </si>
  <si>
    <t>REN44682</t>
  </si>
  <si>
    <t>REN44713</t>
  </si>
  <si>
    <t>REN44743</t>
  </si>
  <si>
    <t>REN44774</t>
  </si>
  <si>
    <t>REN44805</t>
  </si>
  <si>
    <t>REN44835</t>
  </si>
  <si>
    <t>REN44866</t>
  </si>
  <si>
    <t>REN44896</t>
  </si>
  <si>
    <t>REN44927</t>
  </si>
  <si>
    <t>REN44958</t>
  </si>
  <si>
    <t>REN44986</t>
  </si>
  <si>
    <t>RNA44652</t>
  </si>
  <si>
    <t>RNA44682</t>
  </si>
  <si>
    <t>RNA44713</t>
  </si>
  <si>
    <t>RNA44743</t>
  </si>
  <si>
    <t>RNA44774</t>
  </si>
  <si>
    <t>RNA44805</t>
  </si>
  <si>
    <t>RNA44835</t>
  </si>
  <si>
    <t>RNA44866</t>
  </si>
  <si>
    <t>RNA44896</t>
  </si>
  <si>
    <t>RNA44927</t>
  </si>
  <si>
    <t>RNA44958</t>
  </si>
  <si>
    <t>RNA44986</t>
  </si>
  <si>
    <t>RAS44652</t>
  </si>
  <si>
    <t>RAS44682</t>
  </si>
  <si>
    <t>RAS44713</t>
  </si>
  <si>
    <t>RAS44743</t>
  </si>
  <si>
    <t>RAS44774</t>
  </si>
  <si>
    <t>RAS44805</t>
  </si>
  <si>
    <t>RAS44835</t>
  </si>
  <si>
    <t>RAS44866</t>
  </si>
  <si>
    <t>RAS44896</t>
  </si>
  <si>
    <t>RAS44927</t>
  </si>
  <si>
    <t>RAS44958</t>
  </si>
  <si>
    <t>RAS44986</t>
  </si>
  <si>
    <t>RTD44652</t>
  </si>
  <si>
    <t>RTD44682</t>
  </si>
  <si>
    <t>RTD44713</t>
  </si>
  <si>
    <t>RTD44743</t>
  </si>
  <si>
    <t>RTD44774</t>
  </si>
  <si>
    <t>RTD44805</t>
  </si>
  <si>
    <t>RTD44835</t>
  </si>
  <si>
    <t>RTD44866</t>
  </si>
  <si>
    <t>RTD44896</t>
  </si>
  <si>
    <t>RTD44927</t>
  </si>
  <si>
    <t>RTD44958</t>
  </si>
  <si>
    <t>RTD44986</t>
  </si>
  <si>
    <t>RQW44652</t>
  </si>
  <si>
    <t>RQW44682</t>
  </si>
  <si>
    <t>RQW44713</t>
  </si>
  <si>
    <t>RQW44743</t>
  </si>
  <si>
    <t>RQW44774</t>
  </si>
  <si>
    <t>RQW44805</t>
  </si>
  <si>
    <t>RQW44835</t>
  </si>
  <si>
    <t>RQW44866</t>
  </si>
  <si>
    <t>RQW44896</t>
  </si>
  <si>
    <t>RQW44927</t>
  </si>
  <si>
    <t>RQW44958</t>
  </si>
  <si>
    <t>RQW44986</t>
  </si>
  <si>
    <t>RCX44652</t>
  </si>
  <si>
    <t>RCX44682</t>
  </si>
  <si>
    <t>RCX44713</t>
  </si>
  <si>
    <t>RCX44743</t>
  </si>
  <si>
    <t>RCX44774</t>
  </si>
  <si>
    <t>RCX44805</t>
  </si>
  <si>
    <t>RCX44835</t>
  </si>
  <si>
    <t>RCX44866</t>
  </si>
  <si>
    <t>RCX44896</t>
  </si>
  <si>
    <t>RCX44927</t>
  </si>
  <si>
    <t>RCX44958</t>
  </si>
  <si>
    <t>RCX44986</t>
  </si>
  <si>
    <t>RL144652</t>
  </si>
  <si>
    <t>RL144682</t>
  </si>
  <si>
    <t>RL144713</t>
  </si>
  <si>
    <t>RL144743</t>
  </si>
  <si>
    <t>RL144774</t>
  </si>
  <si>
    <t>RL144805</t>
  </si>
  <si>
    <t>RL144835</t>
  </si>
  <si>
    <t>RL144866</t>
  </si>
  <si>
    <t>RL144896</t>
  </si>
  <si>
    <t>RL144927</t>
  </si>
  <si>
    <t>RL144958</t>
  </si>
  <si>
    <t>RL144986</t>
  </si>
  <si>
    <t>RFR44652</t>
  </si>
  <si>
    <t>RFR44682</t>
  </si>
  <si>
    <t>RFR44713</t>
  </si>
  <si>
    <t>RFR44743</t>
  </si>
  <si>
    <t>RFR44774</t>
  </si>
  <si>
    <t>RFR44805</t>
  </si>
  <si>
    <t>RFR44835</t>
  </si>
  <si>
    <t>RFR44866</t>
  </si>
  <si>
    <t>RFR44896</t>
  </si>
  <si>
    <t>RFR44927</t>
  </si>
  <si>
    <t>RFR44958</t>
  </si>
  <si>
    <t>RFR44986</t>
  </si>
  <si>
    <t>RPY44652</t>
  </si>
  <si>
    <t>RPY44682</t>
  </si>
  <si>
    <t>RPY44713</t>
  </si>
  <si>
    <t>RPY44743</t>
  </si>
  <si>
    <t>RPY44774</t>
  </si>
  <si>
    <t>RPY44805</t>
  </si>
  <si>
    <t>RPY44835</t>
  </si>
  <si>
    <t>RPY44866</t>
  </si>
  <si>
    <t>RPY44896</t>
  </si>
  <si>
    <t>RPY44927</t>
  </si>
  <si>
    <t>RPY44958</t>
  </si>
  <si>
    <t>RPY44986</t>
  </si>
  <si>
    <t>RRJ44652</t>
  </si>
  <si>
    <t>RRJ44682</t>
  </si>
  <si>
    <t>RRJ44713</t>
  </si>
  <si>
    <t>RRJ44743</t>
  </si>
  <si>
    <t>RRJ44774</t>
  </si>
  <si>
    <t>RRJ44805</t>
  </si>
  <si>
    <t>RRJ44835</t>
  </si>
  <si>
    <t>RRJ44866</t>
  </si>
  <si>
    <t>RRJ44896</t>
  </si>
  <si>
    <t>RRJ44927</t>
  </si>
  <si>
    <t>RRJ44958</t>
  </si>
  <si>
    <t>RRJ44986</t>
  </si>
  <si>
    <t>RL444652</t>
  </si>
  <si>
    <t>RL444682</t>
  </si>
  <si>
    <t>RL444713</t>
  </si>
  <si>
    <t>RL444743</t>
  </si>
  <si>
    <t>RL444774</t>
  </si>
  <si>
    <t>RL444805</t>
  </si>
  <si>
    <t>RL444835</t>
  </si>
  <si>
    <t>RL444866</t>
  </si>
  <si>
    <t>RL444896</t>
  </si>
  <si>
    <t>RL444927</t>
  </si>
  <si>
    <t>RL444958</t>
  </si>
  <si>
    <t>RL444986</t>
  </si>
  <si>
    <t>RET44652</t>
  </si>
  <si>
    <t>RET44682</t>
  </si>
  <si>
    <t>RET44713</t>
  </si>
  <si>
    <t>RET44743</t>
  </si>
  <si>
    <t>RET44774</t>
  </si>
  <si>
    <t>RET44805</t>
  </si>
  <si>
    <t>RET44835</t>
  </si>
  <si>
    <t>RET44866</t>
  </si>
  <si>
    <t>RET44896</t>
  </si>
  <si>
    <t>RET44927</t>
  </si>
  <si>
    <t>RET44958</t>
  </si>
  <si>
    <t>RET44986</t>
  </si>
  <si>
    <t>RA944652</t>
  </si>
  <si>
    <t>RA944682</t>
  </si>
  <si>
    <t>RA944713</t>
  </si>
  <si>
    <t>RA944743</t>
  </si>
  <si>
    <t>RA944774</t>
  </si>
  <si>
    <t>RA944805</t>
  </si>
  <si>
    <t>RA944835</t>
  </si>
  <si>
    <t>RA944866</t>
  </si>
  <si>
    <t>RA944896</t>
  </si>
  <si>
    <t>RA944927</t>
  </si>
  <si>
    <t>RA944958</t>
  </si>
  <si>
    <t>RA944986</t>
  </si>
  <si>
    <t>RWD44652</t>
  </si>
  <si>
    <t>RWD44682</t>
  </si>
  <si>
    <t>RWD44713</t>
  </si>
  <si>
    <t>RWD44743</t>
  </si>
  <si>
    <t>RWD44774</t>
  </si>
  <si>
    <t>RWD44805</t>
  </si>
  <si>
    <t>RWD44835</t>
  </si>
  <si>
    <t>RWD44866</t>
  </si>
  <si>
    <t>RWD44896</t>
  </si>
  <si>
    <t>RWD44927</t>
  </si>
  <si>
    <t>RWD44958</t>
  </si>
  <si>
    <t>RWD44986</t>
  </si>
  <si>
    <t>RRV44652</t>
  </si>
  <si>
    <t>RRV44682</t>
  </si>
  <si>
    <t>RRV44713</t>
  </si>
  <si>
    <t>RRV44743</t>
  </si>
  <si>
    <t>RRV44774</t>
  </si>
  <si>
    <t>RRV44805</t>
  </si>
  <si>
    <t>RRV44835</t>
  </si>
  <si>
    <t>RRV44866</t>
  </si>
  <si>
    <t>RRV44896</t>
  </si>
  <si>
    <t>RRV44927</t>
  </si>
  <si>
    <t>RRV44958</t>
  </si>
  <si>
    <t>RRV44986</t>
  </si>
  <si>
    <t>RHM44652</t>
  </si>
  <si>
    <t>RHM44682</t>
  </si>
  <si>
    <t>RHM44713</t>
  </si>
  <si>
    <t>RHM44743</t>
  </si>
  <si>
    <t>RHM44774</t>
  </si>
  <si>
    <t>RHM44805</t>
  </si>
  <si>
    <t>RHM44835</t>
  </si>
  <si>
    <t>RHM44866</t>
  </si>
  <si>
    <t>RHM44896</t>
  </si>
  <si>
    <t>RHM44927</t>
  </si>
  <si>
    <t>RHM44958</t>
  </si>
  <si>
    <t>RHM44986</t>
  </si>
  <si>
    <t>RRK44652</t>
  </si>
  <si>
    <t>RRK44682</t>
  </si>
  <si>
    <t>RRK44713</t>
  </si>
  <si>
    <t>RRK44743</t>
  </si>
  <si>
    <t>RRK44774</t>
  </si>
  <si>
    <t>RRK44805</t>
  </si>
  <si>
    <t>RRK44835</t>
  </si>
  <si>
    <t>RRK44866</t>
  </si>
  <si>
    <t>RRK44896</t>
  </si>
  <si>
    <t>RRK44927</t>
  </si>
  <si>
    <t>RRK44958</t>
  </si>
  <si>
    <t>RRK44986</t>
  </si>
  <si>
    <t>RA744652</t>
  </si>
  <si>
    <t>RA744682</t>
  </si>
  <si>
    <t>RA744713</t>
  </si>
  <si>
    <t>RA744743</t>
  </si>
  <si>
    <t>RA744774</t>
  </si>
  <si>
    <t>RA744805</t>
  </si>
  <si>
    <t>RA744835</t>
  </si>
  <si>
    <t>RA744866</t>
  </si>
  <si>
    <t>RA744896</t>
  </si>
  <si>
    <t>RA744927</t>
  </si>
  <si>
    <t>RA744958</t>
  </si>
  <si>
    <t>RA744986</t>
  </si>
  <si>
    <t>RKB44652</t>
  </si>
  <si>
    <t>RKB44682</t>
  </si>
  <si>
    <t>RKB44713</t>
  </si>
  <si>
    <t>RKB44743</t>
  </si>
  <si>
    <t>RKB44774</t>
  </si>
  <si>
    <t>RKB44805</t>
  </si>
  <si>
    <t>RKB44835</t>
  </si>
  <si>
    <t>RKB44866</t>
  </si>
  <si>
    <t>RKB44896</t>
  </si>
  <si>
    <t>RKB44927</t>
  </si>
  <si>
    <t>RKB44958</t>
  </si>
  <si>
    <t>RKB44986</t>
  </si>
  <si>
    <t>R0D44652</t>
  </si>
  <si>
    <t>R0D44682</t>
  </si>
  <si>
    <t>R0D44713</t>
  </si>
  <si>
    <t>R0D44743</t>
  </si>
  <si>
    <t>R0D44774</t>
  </si>
  <si>
    <t>R0D44805</t>
  </si>
  <si>
    <t>R0D44835</t>
  </si>
  <si>
    <t>R0D44866</t>
  </si>
  <si>
    <t>R0D44896</t>
  </si>
  <si>
    <t>R0D44927</t>
  </si>
  <si>
    <t>R0D44958</t>
  </si>
  <si>
    <t>R0D44986</t>
  </si>
  <si>
    <t>RTG44652</t>
  </si>
  <si>
    <t>RTG44682</t>
  </si>
  <si>
    <t>RTG44713</t>
  </si>
  <si>
    <t>RTG44743</t>
  </si>
  <si>
    <t>RTG44774</t>
  </si>
  <si>
    <t>RTG44805</t>
  </si>
  <si>
    <t>RTG44835</t>
  </si>
  <si>
    <t>RTG44866</t>
  </si>
  <si>
    <t>RTG44896</t>
  </si>
  <si>
    <t>RTG44927</t>
  </si>
  <si>
    <t>RTG44958</t>
  </si>
  <si>
    <t>RTG44986</t>
  </si>
  <si>
    <t>RWE44652</t>
  </si>
  <si>
    <t>RWE44682</t>
  </si>
  <si>
    <t>RWE44713</t>
  </si>
  <si>
    <t>RWE44743</t>
  </si>
  <si>
    <t>RWE44774</t>
  </si>
  <si>
    <t>RWE44805</t>
  </si>
  <si>
    <t>RWE44835</t>
  </si>
  <si>
    <t>RWE44866</t>
  </si>
  <si>
    <t>RWE44896</t>
  </si>
  <si>
    <t>RWE44927</t>
  </si>
  <si>
    <t>RWE44958</t>
  </si>
  <si>
    <t>RWE44986</t>
  </si>
  <si>
    <t>RTX44652</t>
  </si>
  <si>
    <t>RTX44682</t>
  </si>
  <si>
    <t>RTX44713</t>
  </si>
  <si>
    <t>RTX44743</t>
  </si>
  <si>
    <t>RTX44774</t>
  </si>
  <si>
    <t>RTX44805</t>
  </si>
  <si>
    <t>RTX44835</t>
  </si>
  <si>
    <t>RTX44866</t>
  </si>
  <si>
    <t>RTX44896</t>
  </si>
  <si>
    <t>RTX44927</t>
  </si>
  <si>
    <t>RTX44958</t>
  </si>
  <si>
    <t>RTX44986</t>
  </si>
  <si>
    <t>RJE44652</t>
  </si>
  <si>
    <t>RJE44682</t>
  </si>
  <si>
    <t>RJE44713</t>
  </si>
  <si>
    <t>RJE44743</t>
  </si>
  <si>
    <t>RJE44774</t>
  </si>
  <si>
    <t>RJE44805</t>
  </si>
  <si>
    <t>RJE44835</t>
  </si>
  <si>
    <t>RJE44866</t>
  </si>
  <si>
    <t>RJE44896</t>
  </si>
  <si>
    <t>RJE44927</t>
  </si>
  <si>
    <t>RJE44958</t>
  </si>
  <si>
    <t>RJE44986</t>
  </si>
  <si>
    <t>RK944652</t>
  </si>
  <si>
    <t>RK944682</t>
  </si>
  <si>
    <t>RK944713</t>
  </si>
  <si>
    <t>RK944743</t>
  </si>
  <si>
    <t>RK944774</t>
  </si>
  <si>
    <t>RK944805</t>
  </si>
  <si>
    <t>RK944835</t>
  </si>
  <si>
    <t>RK944866</t>
  </si>
  <si>
    <t>RK944896</t>
  </si>
  <si>
    <t>RK944927</t>
  </si>
  <si>
    <t>RK944958</t>
  </si>
  <si>
    <t>RK944986</t>
  </si>
  <si>
    <t>RYR44652</t>
  </si>
  <si>
    <t>RYR44682</t>
  </si>
  <si>
    <t>RYR44713</t>
  </si>
  <si>
    <t>RYR44743</t>
  </si>
  <si>
    <t>RYR44774</t>
  </si>
  <si>
    <t>RYR44805</t>
  </si>
  <si>
    <t>RYR44835</t>
  </si>
  <si>
    <t>RYR44866</t>
  </si>
  <si>
    <t>RYR44896</t>
  </si>
  <si>
    <t>RYR44927</t>
  </si>
  <si>
    <t>RYR44958</t>
  </si>
  <si>
    <t>RYR44986</t>
  </si>
  <si>
    <t>RBK44652</t>
  </si>
  <si>
    <t>RBK44682</t>
  </si>
  <si>
    <t>RBK44713</t>
  </si>
  <si>
    <t>RBK44743</t>
  </si>
  <si>
    <t>RBK44774</t>
  </si>
  <si>
    <t>RBK44805</t>
  </si>
  <si>
    <t>RBK44835</t>
  </si>
  <si>
    <t>RBK44866</t>
  </si>
  <si>
    <t>RBK44896</t>
  </si>
  <si>
    <t>RBK44927</t>
  </si>
  <si>
    <t>RBK44958</t>
  </si>
  <si>
    <t>RBK44986</t>
  </si>
  <si>
    <t>RWW44652</t>
  </si>
  <si>
    <t>RWW44682</t>
  </si>
  <si>
    <t>RWW44713</t>
  </si>
  <si>
    <t>RWW44743</t>
  </si>
  <si>
    <t>RWW44774</t>
  </si>
  <si>
    <t>RWW44805</t>
  </si>
  <si>
    <t>RWW44835</t>
  </si>
  <si>
    <t>RWW44866</t>
  </si>
  <si>
    <t>RWW44896</t>
  </si>
  <si>
    <t>RWW44927</t>
  </si>
  <si>
    <t>RWW44958</t>
  </si>
  <si>
    <t>RWW44986</t>
  </si>
  <si>
    <t>RWG44652</t>
  </si>
  <si>
    <t>RWG44682</t>
  </si>
  <si>
    <t>RWG44713</t>
  </si>
  <si>
    <t>RWG44743</t>
  </si>
  <si>
    <t>RWG44774</t>
  </si>
  <si>
    <t>RWG44805</t>
  </si>
  <si>
    <t>RWG44835</t>
  </si>
  <si>
    <t>RWG44866</t>
  </si>
  <si>
    <t>RWG44896</t>
  </si>
  <si>
    <t>RWG44927</t>
  </si>
  <si>
    <t>RWG44958</t>
  </si>
  <si>
    <t>RWG44986</t>
  </si>
  <si>
    <t>RKL44652</t>
  </si>
  <si>
    <t>RKL44682</t>
  </si>
  <si>
    <t>RKL44713</t>
  </si>
  <si>
    <t>RKL44743</t>
  </si>
  <si>
    <t>RKL44774</t>
  </si>
  <si>
    <t>RKL44805</t>
  </si>
  <si>
    <t>RKL44835</t>
  </si>
  <si>
    <t>RKL44866</t>
  </si>
  <si>
    <t>RKL44896</t>
  </si>
  <si>
    <t>RKL44927</t>
  </si>
  <si>
    <t>RKL44958</t>
  </si>
  <si>
    <t>RKL44986</t>
  </si>
  <si>
    <t>RGR44652</t>
  </si>
  <si>
    <t>RGR44682</t>
  </si>
  <si>
    <t>RGR44713</t>
  </si>
  <si>
    <t>RGR44743</t>
  </si>
  <si>
    <t>RGR44774</t>
  </si>
  <si>
    <t>RGR44805</t>
  </si>
  <si>
    <t>RGR44835</t>
  </si>
  <si>
    <t>RGR44866</t>
  </si>
  <si>
    <t>RGR44896</t>
  </si>
  <si>
    <t>RGR44927</t>
  </si>
  <si>
    <t>RGR44958</t>
  </si>
  <si>
    <t>RGR44986</t>
  </si>
  <si>
    <t>RKE44652</t>
  </si>
  <si>
    <t>RKE44682</t>
  </si>
  <si>
    <t>RKE44713</t>
  </si>
  <si>
    <t>RKE44743</t>
  </si>
  <si>
    <t>RKE44774</t>
  </si>
  <si>
    <t>RKE44805</t>
  </si>
  <si>
    <t>RKE44835</t>
  </si>
  <si>
    <t>RKE44866</t>
  </si>
  <si>
    <t>RKE44896</t>
  </si>
  <si>
    <t>RKE44927</t>
  </si>
  <si>
    <t>RKE44958</t>
  </si>
  <si>
    <t>RKE44986</t>
  </si>
  <si>
    <t>RY744652</t>
  </si>
  <si>
    <t>RY744682</t>
  </si>
  <si>
    <t>RY744713</t>
  </si>
  <si>
    <t>RY744743</t>
  </si>
  <si>
    <t>RY744774</t>
  </si>
  <si>
    <t>RY744805</t>
  </si>
  <si>
    <t>RY744835</t>
  </si>
  <si>
    <t>RY744866</t>
  </si>
  <si>
    <t>RY744896</t>
  </si>
  <si>
    <t>RY744927</t>
  </si>
  <si>
    <t>RY744958</t>
  </si>
  <si>
    <t>RY744986</t>
  </si>
  <si>
    <t>RBL44652</t>
  </si>
  <si>
    <t>RBL44682</t>
  </si>
  <si>
    <t>RBL44713</t>
  </si>
  <si>
    <t>RBL44743</t>
  </si>
  <si>
    <t>RBL44774</t>
  </si>
  <si>
    <t>RBL44805</t>
  </si>
  <si>
    <t>RBL44835</t>
  </si>
  <si>
    <t>RBL44866</t>
  </si>
  <si>
    <t>RBL44896</t>
  </si>
  <si>
    <t>RBL44927</t>
  </si>
  <si>
    <t>RBL44958</t>
  </si>
  <si>
    <t>RBL44986</t>
  </si>
  <si>
    <t>RWP44652</t>
  </si>
  <si>
    <t>RWP44682</t>
  </si>
  <si>
    <t>RWP44713</t>
  </si>
  <si>
    <t>RWP44743</t>
  </si>
  <si>
    <t>RWP44774</t>
  </si>
  <si>
    <t>RWP44805</t>
  </si>
  <si>
    <t>RWP44835</t>
  </si>
  <si>
    <t>RWP44866</t>
  </si>
  <si>
    <t>RWP44896</t>
  </si>
  <si>
    <t>RWP44927</t>
  </si>
  <si>
    <t>RWP44958</t>
  </si>
  <si>
    <t>RWP44986</t>
  </si>
  <si>
    <t>RRF44652</t>
  </si>
  <si>
    <t>RRF44682</t>
  </si>
  <si>
    <t>RRF44713</t>
  </si>
  <si>
    <t>RRF44743</t>
  </si>
  <si>
    <t>RRF44774</t>
  </si>
  <si>
    <t>RRF44805</t>
  </si>
  <si>
    <t>RRF44835</t>
  </si>
  <si>
    <t>RRF44866</t>
  </si>
  <si>
    <t>RRF44896</t>
  </si>
  <si>
    <t>RRF44927</t>
  </si>
  <si>
    <t>RRF44958</t>
  </si>
  <si>
    <t>RRF44986</t>
  </si>
  <si>
    <t>RLQ44652</t>
  </si>
  <si>
    <t>RLQ44682</t>
  </si>
  <si>
    <t>RLQ44713</t>
  </si>
  <si>
    <t>RLQ44743</t>
  </si>
  <si>
    <t>RLQ44774</t>
  </si>
  <si>
    <t>RLQ44805</t>
  </si>
  <si>
    <t>RLQ44835</t>
  </si>
  <si>
    <t>RLQ44866</t>
  </si>
  <si>
    <t>RLQ44896</t>
  </si>
  <si>
    <t>RLQ44927</t>
  </si>
  <si>
    <t>RLQ44958</t>
  </si>
  <si>
    <t>RLQ44986</t>
  </si>
  <si>
    <t>RA444652</t>
  </si>
  <si>
    <t>RA444682</t>
  </si>
  <si>
    <t>RA444713</t>
  </si>
  <si>
    <t>RA444743</t>
  </si>
  <si>
    <t>RA444774</t>
  </si>
  <si>
    <t>RA444805</t>
  </si>
  <si>
    <t>RA444835</t>
  </si>
  <si>
    <t>RA444866</t>
  </si>
  <si>
    <t>RA444896</t>
  </si>
  <si>
    <t>RA444927</t>
  </si>
  <si>
    <t>RA444958</t>
  </si>
  <si>
    <t>RA444986</t>
  </si>
  <si>
    <t>RCB44652</t>
  </si>
  <si>
    <t>RCB44682</t>
  </si>
  <si>
    <t>RCB44713</t>
  </si>
  <si>
    <t>RCB44743</t>
  </si>
  <si>
    <t>RCB44774</t>
  </si>
  <si>
    <t>RCB44805</t>
  </si>
  <si>
    <t>RCB44835</t>
  </si>
  <si>
    <t>RCB44866</t>
  </si>
  <si>
    <t>RCB44896</t>
  </si>
  <si>
    <t>RCB44927</t>
  </si>
  <si>
    <t>RCB44958</t>
  </si>
  <si>
    <t>RCB44986</t>
  </si>
  <si>
    <t>RX844652</t>
  </si>
  <si>
    <t>RX844682</t>
  </si>
  <si>
    <t>RX844713</t>
  </si>
  <si>
    <t>RX844743</t>
  </si>
  <si>
    <t>RX844774</t>
  </si>
  <si>
    <t>RX844805</t>
  </si>
  <si>
    <t>RX844835</t>
  </si>
  <si>
    <t>RX844866</t>
  </si>
  <si>
    <t>RX844896</t>
  </si>
  <si>
    <t>RX844927</t>
  </si>
  <si>
    <t>RX844958</t>
  </si>
  <si>
    <t>RX844986</t>
  </si>
  <si>
    <t>Organisation name</t>
  </si>
  <si>
    <t>Organisation Total</t>
  </si>
  <si>
    <t>Apr-22</t>
  </si>
  <si>
    <t>May-22</t>
  </si>
  <si>
    <t>Jun-22</t>
  </si>
  <si>
    <t>Jul-22</t>
  </si>
  <si>
    <t>Aug-22</t>
  </si>
  <si>
    <t>Sep-22</t>
  </si>
  <si>
    <t>Oct-22</t>
  </si>
  <si>
    <t>Nov-22</t>
  </si>
  <si>
    <t>Dec-22</t>
  </si>
  <si>
    <t>Jan-23</t>
  </si>
  <si>
    <t>Feb-23</t>
  </si>
  <si>
    <t>Mar-23</t>
  </si>
  <si>
    <t>Apr 2022 to Mar 2023</t>
  </si>
  <si>
    <t>Incidents reported between 01 Apr 2022 and 31 Mar 2023 (12 months rolling data), based on the date the report was submitted to the NRLS</t>
  </si>
  <si>
    <t>ROYAL DEVON UNIVERSITY HEALTHCARE NHS FOUNDATION TRUST</t>
  </si>
  <si>
    <r>
      <t xml:space="preserve">We are currently reviewing the format of the information we publish in our monthly NRLS data reports. We would welcome feedback from users on how they find the current excel spreadsheets and any improvements they would like to see. To send us your feedback, please email </t>
    </r>
    <r>
      <rPr>
        <u/>
        <sz val="11"/>
        <color theme="1"/>
        <rFont val="Calibri"/>
        <family val="2"/>
        <scheme val="minor"/>
      </rPr>
      <t>nrls.datarequests@nhs.net</t>
    </r>
  </si>
  <si>
    <t>Organisations are encouraged to report patient safety incidents to the NRLS at least once a month, however, in practice there is usually a delay between an incident occurring and it being reported to the NRLS</t>
  </si>
  <si>
    <t xml:space="preserve">For further information on the NRLS, data quality and how to interpret the data please see the Official Statistic compliance documents at the link below: </t>
  </si>
  <si>
    <t>https://improvement.nhs.uk/resources/organisation-patient-safety-incident-reports-27-march-2019/</t>
  </si>
  <si>
    <t>Number of patient safety incidents uploaded per month by provider in England: Apr 2022 to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</si>
</sst>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mmmm\ yy"/>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sz val="12"/>
      <color theme="1"/>
      <name val="Calibri"/>
      <family val="2"/>
      <scheme val="minor"/>
    </font>
    <font>
      <b/>
      <sz val="22"/>
      <color theme="1"/>
      <name val="Calibri"/>
      <family val="2"/>
      <scheme val="minor"/>
    </font>
    <font>
      <b/>
      <sz val="13"/>
      <color theme="1"/>
      <name val="Calibri"/>
      <family val="2"/>
      <scheme val="minor"/>
    </font>
    <font>
      <sz val="10"/>
      <color theme="1"/>
      <name val="Calibri"/>
      <family val="2"/>
      <scheme val="minor"/>
    </font>
    <font>
      <sz val="11"/>
      <color theme="1"/>
      <name val="Calibri"/>
      <family val="2"/>
    </font>
    <font>
      <sz val="10"/>
      <name val="Arial"/>
      <family val="2"/>
    </font>
    <font>
      <sz val="11"/>
      <color indexed="8"/>
      <name val="Calibri"/>
      <family val="2"/>
    </font>
    <font>
      <b/>
      <sz val="20"/>
      <color theme="4" tint="-0.249977111117893"/>
      <name val="Calibri"/>
      <family val="2"/>
      <scheme val="minor"/>
    </font>
    <font>
      <sz val="12"/>
      <color theme="1"/>
      <name val="Calibri"/>
      <family val="2"/>
      <scheme val="minor"/>
    </font>
    <font>
      <b/>
      <sz val="16"/>
      <color theme="4" tint="-0.249977111117893"/>
      <name val="Calibri"/>
      <family val="2"/>
      <scheme val="minor"/>
    </font>
    <font>
      <sz val="14"/>
      <color theme="4" tint="-0.249977111117893"/>
      <name val="Calibri"/>
      <family val="2"/>
      <scheme val="minor"/>
    </font>
    <font>
      <sz val="12"/>
      <color theme="4" tint="-0.249977111117893"/>
      <name val="Calibri"/>
      <family val="2"/>
      <scheme val="minor"/>
    </font>
    <font>
      <sz val="11"/>
      <color theme="4" tint="-0.249977111117893"/>
      <name val="Calibri"/>
      <family val="2"/>
      <scheme val="minor"/>
    </font>
    <font>
      <b/>
      <i/>
      <sz val="16"/>
      <color theme="4" tint="-0.249977111117893"/>
      <name val="Calibri"/>
      <family val="2"/>
      <scheme val="minor"/>
    </font>
    <font>
      <i/>
      <sz val="11"/>
      <color theme="1"/>
      <name val="Calibri"/>
      <family val="2"/>
      <scheme val="minor"/>
    </font>
    <font>
      <sz val="11"/>
      <name val="Calibri"/>
      <family val="2"/>
      <scheme val="minor"/>
    </font>
    <font>
      <sz val="10"/>
      <name val="Calibri"/>
      <family val="2"/>
    </font>
    <font>
      <sz val="11"/>
      <color indexed="10"/>
      <name val="Calibri"/>
      <family val="2"/>
    </font>
    <font>
      <sz val="11"/>
      <color indexed="9"/>
      <name val="Calibri"/>
      <family val="2"/>
    </font>
    <font>
      <b/>
      <sz val="11"/>
      <color indexed="52"/>
      <name val="Calibri"/>
      <family val="2"/>
      <scheme val="minor"/>
    </font>
    <font>
      <b/>
      <sz val="11"/>
      <color indexed="9"/>
      <name val="Calibri"/>
      <family val="2"/>
    </font>
    <font>
      <sz val="8"/>
      <name val="Arial"/>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u/>
      <sz val="11"/>
      <color theme="10"/>
      <name val="Calibri"/>
      <family val="2"/>
    </font>
    <font>
      <u/>
      <sz val="11"/>
      <color theme="1"/>
      <name val="Calibri"/>
      <family val="2"/>
      <scheme val="minor"/>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FFF0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29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3" fillId="0" borderId="0"/>
    <xf numFmtId="0" fontId="25" fillId="0" borderId="0"/>
    <xf numFmtId="0" fontId="25" fillId="0" borderId="0"/>
    <xf numFmtId="0" fontId="1" fillId="0" borderId="0"/>
    <xf numFmtId="0" fontId="25" fillId="0" borderId="0"/>
    <xf numFmtId="0" fontId="23" fillId="0" borderId="0"/>
    <xf numFmtId="0" fontId="25" fillId="0" borderId="0"/>
    <xf numFmtId="0" fontId="25" fillId="0" borderId="0"/>
    <xf numFmtId="0" fontId="25" fillId="0" borderId="0"/>
    <xf numFmtId="0" fontId="23"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3" fillId="0" borderId="0"/>
    <xf numFmtId="0" fontId="25" fillId="0" borderId="0"/>
    <xf numFmtId="0" fontId="24" fillId="0" borderId="0"/>
    <xf numFmtId="0" fontId="25" fillId="0" borderId="0"/>
    <xf numFmtId="0" fontId="25" fillId="0" borderId="0"/>
    <xf numFmtId="0" fontId="25" fillId="0" borderId="0"/>
    <xf numFmtId="0" fontId="25" fillId="0" borderId="0"/>
    <xf numFmtId="0" fontId="2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8" borderId="8" applyNumberFormat="0" applyFont="0" applyAlignment="0" applyProtection="0"/>
    <xf numFmtId="9" fontId="23" fillId="0" borderId="0" applyFont="0" applyFill="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25" fillId="38"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40" borderId="0" applyNumberFormat="0" applyBorder="0" applyAlignment="0" applyProtection="0"/>
    <xf numFmtId="0" fontId="1" fillId="11" borderId="0" applyNumberFormat="0" applyBorder="0" applyAlignment="0" applyProtection="0"/>
    <xf numFmtId="0" fontId="25" fillId="41" borderId="0" applyNumberFormat="0" applyBorder="0" applyAlignment="0" applyProtection="0"/>
    <xf numFmtId="0" fontId="1" fillId="15"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31" borderId="0" applyNumberFormat="0" applyBorder="0" applyAlignment="0" applyProtection="0"/>
    <xf numFmtId="0" fontId="17" fillId="44" borderId="0" applyNumberFormat="0" applyBorder="0" applyAlignment="0" applyProtection="0"/>
    <xf numFmtId="0" fontId="17" fillId="12" borderId="0" applyNumberFormat="0" applyBorder="0" applyAlignment="0" applyProtection="0"/>
    <xf numFmtId="0" fontId="17" fillId="41" borderId="0" applyNumberFormat="0" applyBorder="0" applyAlignment="0" applyProtection="0"/>
    <xf numFmtId="0" fontId="17" fillId="16" borderId="0" applyNumberFormat="0" applyBorder="0" applyAlignment="0" applyProtection="0"/>
    <xf numFmtId="0" fontId="17" fillId="42" borderId="0" applyNumberFormat="0" applyBorder="0" applyAlignment="0" applyProtection="0"/>
    <xf numFmtId="0" fontId="17" fillId="20" borderId="0" applyNumberFormat="0" applyBorder="0" applyAlignment="0" applyProtection="0"/>
    <xf numFmtId="0" fontId="17" fillId="45" borderId="0" applyNumberFormat="0" applyBorder="0" applyAlignment="0" applyProtection="0"/>
    <xf numFmtId="0" fontId="17" fillId="24" borderId="0" applyNumberFormat="0" applyBorder="0" applyAlignment="0" applyProtection="0"/>
    <xf numFmtId="0" fontId="17" fillId="46" borderId="0" applyNumberFormat="0" applyBorder="0" applyAlignment="0" applyProtection="0"/>
    <xf numFmtId="0" fontId="17" fillId="28" borderId="0" applyNumberFormat="0" applyBorder="0" applyAlignment="0" applyProtection="0"/>
    <xf numFmtId="0" fontId="17" fillId="47" borderId="0" applyNumberFormat="0" applyBorder="0" applyAlignment="0" applyProtection="0"/>
    <xf numFmtId="0" fontId="17" fillId="32" borderId="0" applyNumberFormat="0" applyBorder="0" applyAlignment="0" applyProtection="0"/>
    <xf numFmtId="0" fontId="17" fillId="48" borderId="0" applyNumberFormat="0" applyBorder="0" applyAlignment="0" applyProtection="0"/>
    <xf numFmtId="0" fontId="17" fillId="9" borderId="0" applyNumberFormat="0" applyBorder="0" applyAlignment="0" applyProtection="0"/>
    <xf numFmtId="0" fontId="17" fillId="49" borderId="0" applyNumberFormat="0" applyBorder="0" applyAlignment="0" applyProtection="0"/>
    <xf numFmtId="0" fontId="17" fillId="13" borderId="0" applyNumberFormat="0" applyBorder="0" applyAlignment="0" applyProtection="0"/>
    <xf numFmtId="0" fontId="17" fillId="50" borderId="0" applyNumberFormat="0" applyBorder="0" applyAlignment="0" applyProtection="0"/>
    <xf numFmtId="0" fontId="17" fillId="17"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7" fillId="46" borderId="0" applyNumberFormat="0" applyBorder="0" applyAlignment="0" applyProtection="0"/>
    <xf numFmtId="0" fontId="17" fillId="25" borderId="0" applyNumberFormat="0" applyBorder="0" applyAlignment="0" applyProtection="0"/>
    <xf numFmtId="0" fontId="17" fillId="51" borderId="0" applyNumberFormat="0" applyBorder="0" applyAlignment="0" applyProtection="0"/>
    <xf numFmtId="0" fontId="17" fillId="29" borderId="0" applyNumberFormat="0" applyBorder="0" applyAlignment="0" applyProtection="0"/>
    <xf numFmtId="0" fontId="7" fillId="35" borderId="0" applyNumberFormat="0" applyBorder="0" applyAlignment="0" applyProtection="0"/>
    <xf numFmtId="0" fontId="7" fillId="3" borderId="0" applyNumberFormat="0" applyBorder="0" applyAlignment="0" applyProtection="0"/>
    <xf numFmtId="0" fontId="38" fillId="39" borderId="4" applyNumberFormat="0" applyAlignment="0" applyProtection="0"/>
    <xf numFmtId="0" fontId="11" fillId="6" borderId="4" applyNumberFormat="0" applyAlignment="0" applyProtection="0"/>
    <xf numFmtId="0" fontId="39" fillId="52" borderId="12" applyNumberFormat="0" applyAlignment="0" applyProtection="0"/>
    <xf numFmtId="0" fontId="13" fillId="7" borderId="7"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64" fontId="40" fillId="0" borderId="0" applyFont="0" applyFill="0" applyBorder="0" applyAlignment="0" applyProtection="0"/>
    <xf numFmtId="164" fontId="35" fillId="0" borderId="0" applyFon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6" fillId="36" borderId="0" applyNumberFormat="0" applyBorder="0" applyAlignment="0" applyProtection="0"/>
    <xf numFmtId="0" fontId="6" fillId="2" borderId="0" applyNumberFormat="0" applyBorder="0" applyAlignment="0" applyProtection="0"/>
    <xf numFmtId="0" fontId="42" fillId="0" borderId="13" applyNumberFormat="0" applyFill="0" applyAlignment="0" applyProtection="0"/>
    <xf numFmtId="0" fontId="3" fillId="0" borderId="1" applyNumberFormat="0" applyFill="0" applyAlignment="0" applyProtection="0"/>
    <xf numFmtId="0" fontId="43" fillId="0" borderId="14" applyNumberFormat="0" applyFill="0" applyAlignment="0" applyProtection="0"/>
    <xf numFmtId="0" fontId="4" fillId="0" borderId="2" applyNumberFormat="0" applyFill="0" applyAlignment="0" applyProtection="0"/>
    <xf numFmtId="0" fontId="44" fillId="0" borderId="15" applyNumberFormat="0" applyFill="0" applyAlignment="0" applyProtection="0"/>
    <xf numFmtId="0" fontId="5" fillId="0" borderId="3" applyNumberFormat="0" applyFill="0" applyAlignment="0" applyProtection="0"/>
    <xf numFmtId="0" fontId="44" fillId="0" borderId="0" applyNumberFormat="0" applyFill="0" applyBorder="0" applyAlignment="0" applyProtection="0"/>
    <xf numFmtId="0" fontId="5" fillId="0" borderId="0" applyNumberFormat="0" applyFill="0" applyBorder="0" applyAlignment="0" applyProtection="0"/>
    <xf numFmtId="0" fontId="9" fillId="39" borderId="4" applyNumberFormat="0" applyAlignment="0" applyProtection="0"/>
    <xf numFmtId="0" fontId="9" fillId="5" borderId="4" applyNumberFormat="0" applyAlignment="0" applyProtection="0"/>
    <xf numFmtId="0" fontId="45" fillId="0" borderId="16" applyNumberFormat="0" applyFill="0" applyAlignment="0" applyProtection="0"/>
    <xf numFmtId="0" fontId="12" fillId="0" borderId="6" applyNumberFormat="0" applyFill="0" applyAlignment="0" applyProtection="0"/>
    <xf numFmtId="0" fontId="46" fillId="4" borderId="0" applyNumberFormat="0" applyBorder="0" applyAlignment="0" applyProtection="0"/>
    <xf numFmtId="0" fontId="8" fillId="4" borderId="0" applyNumberFormat="0" applyBorder="0" applyAlignment="0" applyProtection="0"/>
    <xf numFmtId="0" fontId="24" fillId="0" borderId="0"/>
    <xf numFmtId="0" fontId="25" fillId="0" borderId="0"/>
    <xf numFmtId="0" fontId="1" fillId="0" borderId="0"/>
    <xf numFmtId="0" fontId="24" fillId="0" borderId="0"/>
    <xf numFmtId="0" fontId="1" fillId="8" borderId="8" applyNumberFormat="0" applyFont="0" applyAlignment="0" applyProtection="0"/>
    <xf numFmtId="0" fontId="10" fillId="39" borderId="5" applyNumberFormat="0" applyAlignment="0" applyProtection="0"/>
    <xf numFmtId="0" fontId="10" fillId="6" borderId="5"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40" fillId="0" borderId="0" applyFont="0" applyFill="0" applyBorder="0" applyAlignment="0" applyProtection="0"/>
    <xf numFmtId="9" fontId="35" fillId="0" borderId="0" applyFont="0" applyFill="0" applyBorder="0" applyAlignment="0" applyProtection="0"/>
    <xf numFmtId="0" fontId="47" fillId="0" borderId="0" applyNumberFormat="0" applyFill="0" applyBorder="0" applyAlignment="0" applyProtection="0"/>
    <xf numFmtId="0" fontId="2" fillId="0" borderId="0" applyNumberFormat="0" applyFill="0" applyBorder="0" applyAlignment="0" applyProtection="0"/>
    <xf numFmtId="0" fontId="16" fillId="0" borderId="17" applyNumberFormat="0" applyFill="0" applyAlignment="0" applyProtection="0"/>
    <xf numFmtId="0" fontId="16" fillId="0" borderId="9" applyNumberFormat="0" applyFill="0" applyAlignment="0" applyProtection="0"/>
    <xf numFmtId="0" fontId="36" fillId="0" borderId="0" applyNumberFormat="0" applyFill="0" applyBorder="0" applyAlignment="0" applyProtection="0"/>
    <xf numFmtId="0" fontId="14" fillId="0" borderId="0" applyNumberFormat="0" applyFill="0" applyBorder="0" applyAlignment="0" applyProtection="0"/>
    <xf numFmtId="0" fontId="48" fillId="0" borderId="0" applyNumberFormat="0" applyFill="0" applyBorder="0" applyAlignment="0" applyProtection="0">
      <alignment vertical="top"/>
      <protection locked="0"/>
    </xf>
  </cellStyleXfs>
  <cellXfs count="41">
    <xf numFmtId="0" fontId="0" fillId="0" borderId="0" xfId="0"/>
    <xf numFmtId="0" fontId="16" fillId="0" borderId="0" xfId="0" applyFont="1"/>
    <xf numFmtId="17" fontId="0" fillId="0" borderId="0" xfId="0" applyNumberFormat="1"/>
    <xf numFmtId="0" fontId="18" fillId="0" borderId="0" xfId="0" applyFont="1"/>
    <xf numFmtId="0" fontId="26" fillId="0" borderId="0" xfId="0" applyFont="1"/>
    <xf numFmtId="0" fontId="27" fillId="0" borderId="0" xfId="0" applyFont="1"/>
    <xf numFmtId="0" fontId="28" fillId="0" borderId="0" xfId="0" applyFont="1"/>
    <xf numFmtId="0" fontId="29" fillId="0" borderId="0" xfId="0" applyFont="1"/>
    <xf numFmtId="14" fontId="30" fillId="0" borderId="0" xfId="0" applyNumberFormat="1" applyFont="1"/>
    <xf numFmtId="0" fontId="26" fillId="0" borderId="0" xfId="0" applyFont="1" applyAlignment="1">
      <alignment wrapText="1"/>
    </xf>
    <xf numFmtId="0" fontId="28" fillId="0" borderId="0" xfId="0" applyFont="1" applyAlignment="1">
      <alignment wrapText="1"/>
    </xf>
    <xf numFmtId="0" fontId="32" fillId="0" borderId="0" xfId="0" applyFont="1" applyAlignment="1">
      <alignment wrapText="1"/>
    </xf>
    <xf numFmtId="0" fontId="33" fillId="0" borderId="0" xfId="0" applyFont="1"/>
    <xf numFmtId="0" fontId="19" fillId="0" borderId="0" xfId="0" applyFont="1" applyAlignment="1">
      <alignment wrapText="1"/>
    </xf>
    <xf numFmtId="0" fontId="16" fillId="0" borderId="0" xfId="0" applyFont="1" applyAlignment="1">
      <alignment wrapText="1"/>
    </xf>
    <xf numFmtId="0" fontId="0" fillId="0" borderId="0" xfId="0" applyAlignment="1">
      <alignment wrapText="1"/>
    </xf>
    <xf numFmtId="0" fontId="16" fillId="0" borderId="0" xfId="0" applyFont="1" applyAlignment="1">
      <alignment horizontal="left" wrapText="1"/>
    </xf>
    <xf numFmtId="0" fontId="31" fillId="0" borderId="0" xfId="0" applyFont="1"/>
    <xf numFmtId="0" fontId="34" fillId="0" borderId="0" xfId="0" applyFont="1" applyAlignment="1">
      <alignment wrapText="1"/>
    </xf>
    <xf numFmtId="0" fontId="0" fillId="33" borderId="0" xfId="0" applyFill="1"/>
    <xf numFmtId="0" fontId="20" fillId="33" borderId="0" xfId="0" applyFont="1" applyFill="1" applyAlignment="1">
      <alignment horizontal="centerContinuous"/>
    </xf>
    <xf numFmtId="0" fontId="19" fillId="33" borderId="0" xfId="0" applyFont="1" applyFill="1"/>
    <xf numFmtId="0" fontId="17" fillId="33" borderId="0" xfId="0" applyFont="1" applyFill="1"/>
    <xf numFmtId="0" fontId="18" fillId="33" borderId="10" xfId="0" applyFont="1" applyFill="1" applyBorder="1" applyAlignment="1">
      <alignment horizontal="center"/>
    </xf>
    <xf numFmtId="0" fontId="16" fillId="33" borderId="0" xfId="0" applyFont="1" applyFill="1" applyAlignment="1">
      <alignment vertical="top" wrapText="1"/>
    </xf>
    <xf numFmtId="0" fontId="22" fillId="33" borderId="0" xfId="0" applyFont="1" applyFill="1" applyAlignment="1">
      <alignment horizontal="left" vertical="center" wrapText="1"/>
    </xf>
    <xf numFmtId="165" fontId="31" fillId="0" borderId="0" xfId="0" applyNumberFormat="1" applyFont="1" applyAlignment="1">
      <alignment horizontal="left"/>
    </xf>
    <xf numFmtId="0" fontId="0" fillId="33" borderId="0" xfId="0" applyFill="1" applyAlignment="1">
      <alignment horizontal="centerContinuous"/>
    </xf>
    <xf numFmtId="14" fontId="0" fillId="0" borderId="0" xfId="0" applyNumberFormat="1"/>
    <xf numFmtId="0" fontId="0" fillId="0" borderId="11" xfId="0" applyBorder="1"/>
    <xf numFmtId="0" fontId="0" fillId="53" borderId="0" xfId="0" applyFill="1"/>
    <xf numFmtId="0" fontId="48" fillId="0" borderId="0" xfId="292" applyAlignment="1" applyProtection="1">
      <alignment wrapText="1"/>
    </xf>
    <xf numFmtId="3" fontId="0" fillId="0" borderId="0" xfId="0" applyNumberFormat="1"/>
    <xf numFmtId="3" fontId="16" fillId="0" borderId="0" xfId="0" applyNumberFormat="1" applyFont="1"/>
    <xf numFmtId="0" fontId="16" fillId="0" borderId="0" xfId="0" applyFont="1" applyAlignment="1">
      <alignment vertical="center" wrapText="1"/>
    </xf>
    <xf numFmtId="0" fontId="0" fillId="0" borderId="0" xfId="0" applyAlignment="1">
      <alignment horizontal="left" vertical="center" wrapText="1"/>
    </xf>
    <xf numFmtId="0" fontId="0" fillId="0" borderId="0" xfId="0" applyAlignment="1">
      <alignment vertical="center"/>
    </xf>
    <xf numFmtId="0" fontId="48" fillId="0" borderId="0" xfId="292" applyAlignment="1" applyProtection="1">
      <alignment horizontal="center" vertical="center"/>
    </xf>
    <xf numFmtId="0" fontId="21" fillId="33" borderId="0" xfId="0" applyFont="1" applyFill="1" applyAlignment="1">
      <alignment horizontal="left" vertical="top" wrapText="1" shrinkToFit="1"/>
    </xf>
    <xf numFmtId="0" fontId="0" fillId="33" borderId="0" xfId="0" applyFill="1" applyAlignment="1">
      <alignment horizontal="left" vertical="top"/>
    </xf>
    <xf numFmtId="0" fontId="16" fillId="33" borderId="0" xfId="0" applyFont="1" applyFill="1" applyAlignment="1">
      <alignment horizontal="left" vertical="top" wrapText="1"/>
    </xf>
  </cellXfs>
  <cellStyles count="293">
    <cellStyle name="20% - Accent1" xfId="19" builtinId="30" customBuiltin="1"/>
    <cellStyle name="20% - Accent1 2" xfId="199" xr:uid="{00000000-0005-0000-0000-000001000000}"/>
    <cellStyle name="20% - Accent1 3" xfId="200" xr:uid="{00000000-0005-0000-0000-000002000000}"/>
    <cellStyle name="20% - Accent2" xfId="23" builtinId="34" customBuiltin="1"/>
    <cellStyle name="20% - Accent2 2" xfId="201" xr:uid="{00000000-0005-0000-0000-000004000000}"/>
    <cellStyle name="20% - Accent2 3" xfId="202" xr:uid="{00000000-0005-0000-0000-000005000000}"/>
    <cellStyle name="20% - Accent3" xfId="27" builtinId="38" customBuiltin="1"/>
    <cellStyle name="20% - Accent3 2" xfId="203" xr:uid="{00000000-0005-0000-0000-000007000000}"/>
    <cellStyle name="20% - Accent3 3" xfId="204" xr:uid="{00000000-0005-0000-0000-000008000000}"/>
    <cellStyle name="20% - Accent4" xfId="31" builtinId="42" customBuiltin="1"/>
    <cellStyle name="20% - Accent4 2" xfId="205" xr:uid="{00000000-0005-0000-0000-00000A000000}"/>
    <cellStyle name="20% - Accent4 3" xfId="206" xr:uid="{00000000-0005-0000-0000-00000B000000}"/>
    <cellStyle name="20% - Accent5" xfId="35" builtinId="46" customBuiltin="1"/>
    <cellStyle name="20% - Accent5 2" xfId="207" xr:uid="{00000000-0005-0000-0000-00000D000000}"/>
    <cellStyle name="20% - Accent5 3" xfId="208" xr:uid="{00000000-0005-0000-0000-00000E000000}"/>
    <cellStyle name="20% - Accent6" xfId="39" builtinId="50" customBuiltin="1"/>
    <cellStyle name="20% - Accent6 2" xfId="209" xr:uid="{00000000-0005-0000-0000-000010000000}"/>
    <cellStyle name="20% - Accent6 3" xfId="210" xr:uid="{00000000-0005-0000-0000-000011000000}"/>
    <cellStyle name="40% - Accent1" xfId="20" builtinId="31" customBuiltin="1"/>
    <cellStyle name="40% - Accent1 2" xfId="211" xr:uid="{00000000-0005-0000-0000-000013000000}"/>
    <cellStyle name="40% - Accent1 3" xfId="212" xr:uid="{00000000-0005-0000-0000-000014000000}"/>
    <cellStyle name="40% - Accent2" xfId="24" builtinId="35" customBuiltin="1"/>
    <cellStyle name="40% - Accent2 2" xfId="213" xr:uid="{00000000-0005-0000-0000-000016000000}"/>
    <cellStyle name="40% - Accent2 3" xfId="214" xr:uid="{00000000-0005-0000-0000-000017000000}"/>
    <cellStyle name="40% - Accent3" xfId="28" builtinId="39" customBuiltin="1"/>
    <cellStyle name="40% - Accent3 2" xfId="215" xr:uid="{00000000-0005-0000-0000-000019000000}"/>
    <cellStyle name="40% - Accent3 3" xfId="216" xr:uid="{00000000-0005-0000-0000-00001A000000}"/>
    <cellStyle name="40% - Accent4" xfId="32" builtinId="43" customBuiltin="1"/>
    <cellStyle name="40% - Accent4 2" xfId="217" xr:uid="{00000000-0005-0000-0000-00001C000000}"/>
    <cellStyle name="40% - Accent4 3" xfId="218" xr:uid="{00000000-0005-0000-0000-00001D000000}"/>
    <cellStyle name="40% - Accent5" xfId="36" builtinId="47" customBuiltin="1"/>
    <cellStyle name="40% - Accent5 2" xfId="219" xr:uid="{00000000-0005-0000-0000-00001F000000}"/>
    <cellStyle name="40% - Accent5 3" xfId="220" xr:uid="{00000000-0005-0000-0000-000020000000}"/>
    <cellStyle name="40% - Accent6" xfId="40" builtinId="51" customBuiltin="1"/>
    <cellStyle name="40% - Accent6 2" xfId="221" xr:uid="{00000000-0005-0000-0000-000022000000}"/>
    <cellStyle name="40% - Accent6 3" xfId="222" xr:uid="{00000000-0005-0000-0000-000023000000}"/>
    <cellStyle name="60% - Accent1" xfId="21" builtinId="32" customBuiltin="1"/>
    <cellStyle name="60% - Accent1 2" xfId="223" xr:uid="{00000000-0005-0000-0000-000025000000}"/>
    <cellStyle name="60% - Accent1 3" xfId="224" xr:uid="{00000000-0005-0000-0000-000026000000}"/>
    <cellStyle name="60% - Accent2" xfId="25" builtinId="36" customBuiltin="1"/>
    <cellStyle name="60% - Accent2 2" xfId="225" xr:uid="{00000000-0005-0000-0000-000028000000}"/>
    <cellStyle name="60% - Accent2 3" xfId="226" xr:uid="{00000000-0005-0000-0000-000029000000}"/>
    <cellStyle name="60% - Accent3" xfId="29" builtinId="40" customBuiltin="1"/>
    <cellStyle name="60% - Accent3 2" xfId="227" xr:uid="{00000000-0005-0000-0000-00002B000000}"/>
    <cellStyle name="60% - Accent3 3" xfId="228" xr:uid="{00000000-0005-0000-0000-00002C000000}"/>
    <cellStyle name="60% - Accent4" xfId="33" builtinId="44" customBuiltin="1"/>
    <cellStyle name="60% - Accent4 2" xfId="229" xr:uid="{00000000-0005-0000-0000-00002E000000}"/>
    <cellStyle name="60% - Accent4 3" xfId="230" xr:uid="{00000000-0005-0000-0000-00002F000000}"/>
    <cellStyle name="60% - Accent5" xfId="37" builtinId="48" customBuiltin="1"/>
    <cellStyle name="60% - Accent5 2" xfId="231" xr:uid="{00000000-0005-0000-0000-000031000000}"/>
    <cellStyle name="60% - Accent5 3" xfId="232" xr:uid="{00000000-0005-0000-0000-000032000000}"/>
    <cellStyle name="60% - Accent6" xfId="41" builtinId="52" customBuiltin="1"/>
    <cellStyle name="60% - Accent6 2" xfId="233" xr:uid="{00000000-0005-0000-0000-000034000000}"/>
    <cellStyle name="60% - Accent6 3" xfId="234" xr:uid="{00000000-0005-0000-0000-000035000000}"/>
    <cellStyle name="Accent1" xfId="18" builtinId="29" customBuiltin="1"/>
    <cellStyle name="Accent1 2" xfId="235" xr:uid="{00000000-0005-0000-0000-000037000000}"/>
    <cellStyle name="Accent1 3" xfId="236" xr:uid="{00000000-0005-0000-0000-000038000000}"/>
    <cellStyle name="Accent2" xfId="22" builtinId="33" customBuiltin="1"/>
    <cellStyle name="Accent2 2" xfId="237" xr:uid="{00000000-0005-0000-0000-00003A000000}"/>
    <cellStyle name="Accent2 3" xfId="238" xr:uid="{00000000-0005-0000-0000-00003B000000}"/>
    <cellStyle name="Accent3" xfId="26" builtinId="37" customBuiltin="1"/>
    <cellStyle name="Accent3 2" xfId="239" xr:uid="{00000000-0005-0000-0000-00003D000000}"/>
    <cellStyle name="Accent3 3" xfId="240" xr:uid="{00000000-0005-0000-0000-00003E000000}"/>
    <cellStyle name="Accent4" xfId="30" builtinId="41" customBuiltin="1"/>
    <cellStyle name="Accent4 2" xfId="241" xr:uid="{00000000-0005-0000-0000-000040000000}"/>
    <cellStyle name="Accent4 3" xfId="242" xr:uid="{00000000-0005-0000-0000-000041000000}"/>
    <cellStyle name="Accent5" xfId="34" builtinId="45" customBuiltin="1"/>
    <cellStyle name="Accent5 2" xfId="243" xr:uid="{00000000-0005-0000-0000-000043000000}"/>
    <cellStyle name="Accent5 3" xfId="244" xr:uid="{00000000-0005-0000-0000-000044000000}"/>
    <cellStyle name="Accent6" xfId="38" builtinId="49" customBuiltin="1"/>
    <cellStyle name="Accent6 2" xfId="245" xr:uid="{00000000-0005-0000-0000-000046000000}"/>
    <cellStyle name="Accent6 3" xfId="246" xr:uid="{00000000-0005-0000-0000-000047000000}"/>
    <cellStyle name="Bad" xfId="7" builtinId="27" customBuiltin="1"/>
    <cellStyle name="Bad 2" xfId="247" xr:uid="{00000000-0005-0000-0000-000049000000}"/>
    <cellStyle name="Bad 3" xfId="248" xr:uid="{00000000-0005-0000-0000-00004A000000}"/>
    <cellStyle name="Calculation" xfId="11" builtinId="22" customBuiltin="1"/>
    <cellStyle name="Calculation 2" xfId="249" xr:uid="{00000000-0005-0000-0000-00004C000000}"/>
    <cellStyle name="Calculation 3" xfId="250" xr:uid="{00000000-0005-0000-0000-00004D000000}"/>
    <cellStyle name="Check Cell" xfId="13" builtinId="23" customBuiltin="1"/>
    <cellStyle name="Check Cell 2" xfId="251" xr:uid="{00000000-0005-0000-0000-00004F000000}"/>
    <cellStyle name="Check Cell 3" xfId="252" xr:uid="{00000000-0005-0000-0000-000050000000}"/>
    <cellStyle name="Comma 2" xfId="253" xr:uid="{00000000-0005-0000-0000-000051000000}"/>
    <cellStyle name="Comma 2 2" xfId="254" xr:uid="{00000000-0005-0000-0000-000052000000}"/>
    <cellStyle name="Comma 2 3" xfId="255" xr:uid="{00000000-0005-0000-0000-000053000000}"/>
    <cellStyle name="Comma 3" xfId="256" xr:uid="{00000000-0005-0000-0000-000054000000}"/>
    <cellStyle name="Explanatory Text" xfId="16" builtinId="53" customBuiltin="1"/>
    <cellStyle name="Explanatory Text 2" xfId="257" xr:uid="{00000000-0005-0000-0000-000056000000}"/>
    <cellStyle name="Explanatory Text 3" xfId="258" xr:uid="{00000000-0005-0000-0000-000057000000}"/>
    <cellStyle name="Good" xfId="6" builtinId="26" customBuiltin="1"/>
    <cellStyle name="Good 2" xfId="259" xr:uid="{00000000-0005-0000-0000-000059000000}"/>
    <cellStyle name="Good 3" xfId="260" xr:uid="{00000000-0005-0000-0000-00005A000000}"/>
    <cellStyle name="Heading 1" xfId="2" builtinId="16" customBuiltin="1"/>
    <cellStyle name="Heading 1 2" xfId="261" xr:uid="{00000000-0005-0000-0000-00005C000000}"/>
    <cellStyle name="Heading 1 3" xfId="262" xr:uid="{00000000-0005-0000-0000-00005D000000}"/>
    <cellStyle name="Heading 2" xfId="3" builtinId="17" customBuiltin="1"/>
    <cellStyle name="Heading 2 2" xfId="263" xr:uid="{00000000-0005-0000-0000-00005F000000}"/>
    <cellStyle name="Heading 2 3" xfId="264" xr:uid="{00000000-0005-0000-0000-000060000000}"/>
    <cellStyle name="Heading 3" xfId="4" builtinId="18" customBuiltin="1"/>
    <cellStyle name="Heading 3 2" xfId="265" xr:uid="{00000000-0005-0000-0000-000062000000}"/>
    <cellStyle name="Heading 3 3" xfId="266" xr:uid="{00000000-0005-0000-0000-000063000000}"/>
    <cellStyle name="Heading 4" xfId="5" builtinId="19" customBuiltin="1"/>
    <cellStyle name="Heading 4 2" xfId="267" xr:uid="{00000000-0005-0000-0000-000065000000}"/>
    <cellStyle name="Heading 4 3" xfId="268" xr:uid="{00000000-0005-0000-0000-000066000000}"/>
    <cellStyle name="Hyperlink" xfId="292" builtinId="8"/>
    <cellStyle name="Input" xfId="9" builtinId="20" customBuiltin="1"/>
    <cellStyle name="Input 2" xfId="269" xr:uid="{00000000-0005-0000-0000-000069000000}"/>
    <cellStyle name="Input 3" xfId="270" xr:uid="{00000000-0005-0000-0000-00006A000000}"/>
    <cellStyle name="Linked Cell" xfId="12" builtinId="24" customBuiltin="1"/>
    <cellStyle name="Linked Cell 2" xfId="271" xr:uid="{00000000-0005-0000-0000-00006C000000}"/>
    <cellStyle name="Linked Cell 3" xfId="272" xr:uid="{00000000-0005-0000-0000-00006D000000}"/>
    <cellStyle name="Neutral" xfId="8" builtinId="28" customBuiltin="1"/>
    <cellStyle name="Neutral 2" xfId="273" xr:uid="{00000000-0005-0000-0000-00006F000000}"/>
    <cellStyle name="Neutral 3" xfId="274" xr:uid="{00000000-0005-0000-0000-000070000000}"/>
    <cellStyle name="Normal" xfId="0" builtinId="0"/>
    <cellStyle name="Normal 10" xfId="44" xr:uid="{00000000-0005-0000-0000-000072000000}"/>
    <cellStyle name="Normal 10 10" xfId="45" xr:uid="{00000000-0005-0000-0000-000073000000}"/>
    <cellStyle name="Normal 10 11" xfId="46" xr:uid="{00000000-0005-0000-0000-000074000000}"/>
    <cellStyle name="Normal 10 12" xfId="47" xr:uid="{00000000-0005-0000-0000-000075000000}"/>
    <cellStyle name="Normal 10 2" xfId="48" xr:uid="{00000000-0005-0000-0000-000076000000}"/>
    <cellStyle name="Normal 10 3" xfId="49" xr:uid="{00000000-0005-0000-0000-000077000000}"/>
    <cellStyle name="Normal 10 4" xfId="50" xr:uid="{00000000-0005-0000-0000-000078000000}"/>
    <cellStyle name="Normal 10 5" xfId="51" xr:uid="{00000000-0005-0000-0000-000079000000}"/>
    <cellStyle name="Normal 10 6" xfId="52" xr:uid="{00000000-0005-0000-0000-00007A000000}"/>
    <cellStyle name="Normal 10 7" xfId="53" xr:uid="{00000000-0005-0000-0000-00007B000000}"/>
    <cellStyle name="Normal 10 8" xfId="54" xr:uid="{00000000-0005-0000-0000-00007C000000}"/>
    <cellStyle name="Normal 10 9" xfId="55" xr:uid="{00000000-0005-0000-0000-00007D000000}"/>
    <cellStyle name="Normal 11" xfId="56" xr:uid="{00000000-0005-0000-0000-00007E000000}"/>
    <cellStyle name="Normal 11 10" xfId="57" xr:uid="{00000000-0005-0000-0000-00007F000000}"/>
    <cellStyle name="Normal 11 11" xfId="58" xr:uid="{00000000-0005-0000-0000-000080000000}"/>
    <cellStyle name="Normal 11 12" xfId="59" xr:uid="{00000000-0005-0000-0000-000081000000}"/>
    <cellStyle name="Normal 11 2" xfId="60" xr:uid="{00000000-0005-0000-0000-000082000000}"/>
    <cellStyle name="Normal 11 3" xfId="61" xr:uid="{00000000-0005-0000-0000-000083000000}"/>
    <cellStyle name="Normal 11 4" xfId="62" xr:uid="{00000000-0005-0000-0000-000084000000}"/>
    <cellStyle name="Normal 11 5" xfId="63" xr:uid="{00000000-0005-0000-0000-000085000000}"/>
    <cellStyle name="Normal 11 6" xfId="64" xr:uid="{00000000-0005-0000-0000-000086000000}"/>
    <cellStyle name="Normal 11 7" xfId="65" xr:uid="{00000000-0005-0000-0000-000087000000}"/>
    <cellStyle name="Normal 11 8" xfId="66" xr:uid="{00000000-0005-0000-0000-000088000000}"/>
    <cellStyle name="Normal 11 9" xfId="67" xr:uid="{00000000-0005-0000-0000-000089000000}"/>
    <cellStyle name="Normal 12" xfId="68" xr:uid="{00000000-0005-0000-0000-00008A000000}"/>
    <cellStyle name="Normal 12 10" xfId="69" xr:uid="{00000000-0005-0000-0000-00008B000000}"/>
    <cellStyle name="Normal 12 11" xfId="70" xr:uid="{00000000-0005-0000-0000-00008C000000}"/>
    <cellStyle name="Normal 12 12" xfId="71" xr:uid="{00000000-0005-0000-0000-00008D000000}"/>
    <cellStyle name="Normal 12 2" xfId="72" xr:uid="{00000000-0005-0000-0000-00008E000000}"/>
    <cellStyle name="Normal 12 3" xfId="73" xr:uid="{00000000-0005-0000-0000-00008F000000}"/>
    <cellStyle name="Normal 12 4" xfId="74" xr:uid="{00000000-0005-0000-0000-000090000000}"/>
    <cellStyle name="Normal 12 5" xfId="75" xr:uid="{00000000-0005-0000-0000-000091000000}"/>
    <cellStyle name="Normal 12 6" xfId="76" xr:uid="{00000000-0005-0000-0000-000092000000}"/>
    <cellStyle name="Normal 12 7" xfId="77" xr:uid="{00000000-0005-0000-0000-000093000000}"/>
    <cellStyle name="Normal 12 8" xfId="78" xr:uid="{00000000-0005-0000-0000-000094000000}"/>
    <cellStyle name="Normal 12 9" xfId="79" xr:uid="{00000000-0005-0000-0000-000095000000}"/>
    <cellStyle name="Normal 13" xfId="80" xr:uid="{00000000-0005-0000-0000-000096000000}"/>
    <cellStyle name="Normal 13 10" xfId="81" xr:uid="{00000000-0005-0000-0000-000097000000}"/>
    <cellStyle name="Normal 13 11" xfId="82" xr:uid="{00000000-0005-0000-0000-000098000000}"/>
    <cellStyle name="Normal 13 12" xfId="83" xr:uid="{00000000-0005-0000-0000-000099000000}"/>
    <cellStyle name="Normal 13 2" xfId="84" xr:uid="{00000000-0005-0000-0000-00009A000000}"/>
    <cellStyle name="Normal 13 3" xfId="85" xr:uid="{00000000-0005-0000-0000-00009B000000}"/>
    <cellStyle name="Normal 13 4" xfId="86" xr:uid="{00000000-0005-0000-0000-00009C000000}"/>
    <cellStyle name="Normal 13 5" xfId="87" xr:uid="{00000000-0005-0000-0000-00009D000000}"/>
    <cellStyle name="Normal 13 6" xfId="88" xr:uid="{00000000-0005-0000-0000-00009E000000}"/>
    <cellStyle name="Normal 13 7" xfId="89" xr:uid="{00000000-0005-0000-0000-00009F000000}"/>
    <cellStyle name="Normal 13 8" xfId="90" xr:uid="{00000000-0005-0000-0000-0000A0000000}"/>
    <cellStyle name="Normal 13 9" xfId="91" xr:uid="{00000000-0005-0000-0000-0000A1000000}"/>
    <cellStyle name="Normal 14" xfId="92" xr:uid="{00000000-0005-0000-0000-0000A2000000}"/>
    <cellStyle name="Normal 14 10" xfId="93" xr:uid="{00000000-0005-0000-0000-0000A3000000}"/>
    <cellStyle name="Normal 14 11" xfId="94" xr:uid="{00000000-0005-0000-0000-0000A4000000}"/>
    <cellStyle name="Normal 14 12" xfId="95" xr:uid="{00000000-0005-0000-0000-0000A5000000}"/>
    <cellStyle name="Normal 14 2" xfId="96" xr:uid="{00000000-0005-0000-0000-0000A6000000}"/>
    <cellStyle name="Normal 14 3" xfId="97" xr:uid="{00000000-0005-0000-0000-0000A7000000}"/>
    <cellStyle name="Normal 14 4" xfId="98" xr:uid="{00000000-0005-0000-0000-0000A8000000}"/>
    <cellStyle name="Normal 14 5" xfId="99" xr:uid="{00000000-0005-0000-0000-0000A9000000}"/>
    <cellStyle name="Normal 14 6" xfId="100" xr:uid="{00000000-0005-0000-0000-0000AA000000}"/>
    <cellStyle name="Normal 14 7" xfId="101" xr:uid="{00000000-0005-0000-0000-0000AB000000}"/>
    <cellStyle name="Normal 14 8" xfId="102" xr:uid="{00000000-0005-0000-0000-0000AC000000}"/>
    <cellStyle name="Normal 14 9" xfId="103" xr:uid="{00000000-0005-0000-0000-0000AD000000}"/>
    <cellStyle name="Normal 2" xfId="104" xr:uid="{00000000-0005-0000-0000-0000AE000000}"/>
    <cellStyle name="Normal 2 2" xfId="43" xr:uid="{00000000-0005-0000-0000-0000AF000000}"/>
    <cellStyle name="Normal 2 2 2" xfId="42" xr:uid="{00000000-0005-0000-0000-0000B0000000}"/>
    <cellStyle name="Normal 2 2 2 2" xfId="105" xr:uid="{00000000-0005-0000-0000-0000B1000000}"/>
    <cellStyle name="Normal 2 2 2 2 2" xfId="106" xr:uid="{00000000-0005-0000-0000-0000B2000000}"/>
    <cellStyle name="Normal 2 2 2 3" xfId="107" xr:uid="{00000000-0005-0000-0000-0000B3000000}"/>
    <cellStyle name="Normal 2 2 2 3 2" xfId="108" xr:uid="{00000000-0005-0000-0000-0000B4000000}"/>
    <cellStyle name="Normal 2 2 2_100917_NPSA_Organisat_Oct09_Mar10_FINAL" xfId="109" xr:uid="{00000000-0005-0000-0000-0000B5000000}"/>
    <cellStyle name="Normal 2 2 3" xfId="110" xr:uid="{00000000-0005-0000-0000-0000B6000000}"/>
    <cellStyle name="Normal 2 2 3 2" xfId="111" xr:uid="{00000000-0005-0000-0000-0000B7000000}"/>
    <cellStyle name="Normal 2 2 4" xfId="112" xr:uid="{00000000-0005-0000-0000-0000B8000000}"/>
    <cellStyle name="Normal 2 2_100917_NPSA_Organisat_Oct09_Mar10_FINAL" xfId="113" xr:uid="{00000000-0005-0000-0000-0000B9000000}"/>
    <cellStyle name="Normal 2 3" xfId="114" xr:uid="{00000000-0005-0000-0000-0000BA000000}"/>
    <cellStyle name="Normal 2 3 2" xfId="115" xr:uid="{00000000-0005-0000-0000-0000BB000000}"/>
    <cellStyle name="Normal 2 3 2 2" xfId="116" xr:uid="{00000000-0005-0000-0000-0000BC000000}"/>
    <cellStyle name="Normal 2 3 3" xfId="117" xr:uid="{00000000-0005-0000-0000-0000BD000000}"/>
    <cellStyle name="Normal 2 3_100917_NPSA_Organisat_Oct09_Mar10_FINAL" xfId="118" xr:uid="{00000000-0005-0000-0000-0000BE000000}"/>
    <cellStyle name="Normal 2 4" xfId="119" xr:uid="{00000000-0005-0000-0000-0000BF000000}"/>
    <cellStyle name="Normal 2 4 10" xfId="120" xr:uid="{00000000-0005-0000-0000-0000C0000000}"/>
    <cellStyle name="Normal 2 4 11" xfId="121" xr:uid="{00000000-0005-0000-0000-0000C1000000}"/>
    <cellStyle name="Normal 2 4 12" xfId="122" xr:uid="{00000000-0005-0000-0000-0000C2000000}"/>
    <cellStyle name="Normal 2 4 13" xfId="123" xr:uid="{00000000-0005-0000-0000-0000C3000000}"/>
    <cellStyle name="Normal 2 4 2" xfId="124" xr:uid="{00000000-0005-0000-0000-0000C4000000}"/>
    <cellStyle name="Normal 2 4 3" xfId="125" xr:uid="{00000000-0005-0000-0000-0000C5000000}"/>
    <cellStyle name="Normal 2 4 4" xfId="126" xr:uid="{00000000-0005-0000-0000-0000C6000000}"/>
    <cellStyle name="Normal 2 4 5" xfId="127" xr:uid="{00000000-0005-0000-0000-0000C7000000}"/>
    <cellStyle name="Normal 2 4 6" xfId="128" xr:uid="{00000000-0005-0000-0000-0000C8000000}"/>
    <cellStyle name="Normal 2 4 7" xfId="129" xr:uid="{00000000-0005-0000-0000-0000C9000000}"/>
    <cellStyle name="Normal 2 4 8" xfId="130" xr:uid="{00000000-0005-0000-0000-0000CA000000}"/>
    <cellStyle name="Normal 2 4 9" xfId="131" xr:uid="{00000000-0005-0000-0000-0000CB000000}"/>
    <cellStyle name="Normal 2 5" xfId="275" xr:uid="{00000000-0005-0000-0000-0000CC000000}"/>
    <cellStyle name="Normal 2_CONTENTS" xfId="132" xr:uid="{00000000-0005-0000-0000-0000CD000000}"/>
    <cellStyle name="Normal 3" xfId="276" xr:uid="{00000000-0005-0000-0000-0000CE000000}"/>
    <cellStyle name="Normal 3 2" xfId="133" xr:uid="{00000000-0005-0000-0000-0000CF000000}"/>
    <cellStyle name="Normal 3 2 2" xfId="277" xr:uid="{00000000-0005-0000-0000-0000D0000000}"/>
    <cellStyle name="Normal 4" xfId="134" xr:uid="{00000000-0005-0000-0000-0000D1000000}"/>
    <cellStyle name="Normal 4 2" xfId="135" xr:uid="{00000000-0005-0000-0000-0000D2000000}"/>
    <cellStyle name="Normal 4 2 2" xfId="278" xr:uid="{00000000-0005-0000-0000-0000D3000000}"/>
    <cellStyle name="Normal 5" xfId="136" xr:uid="{00000000-0005-0000-0000-0000D4000000}"/>
    <cellStyle name="Normal 6" xfId="137" xr:uid="{00000000-0005-0000-0000-0000D5000000}"/>
    <cellStyle name="Normal 6 10" xfId="138" xr:uid="{00000000-0005-0000-0000-0000D6000000}"/>
    <cellStyle name="Normal 6 11" xfId="139" xr:uid="{00000000-0005-0000-0000-0000D7000000}"/>
    <cellStyle name="Normal 6 12" xfId="140" xr:uid="{00000000-0005-0000-0000-0000D8000000}"/>
    <cellStyle name="Normal 6 13" xfId="141" xr:uid="{00000000-0005-0000-0000-0000D9000000}"/>
    <cellStyle name="Normal 6 2" xfId="142" xr:uid="{00000000-0005-0000-0000-0000DA000000}"/>
    <cellStyle name="Normal 6 2 10" xfId="143" xr:uid="{00000000-0005-0000-0000-0000DB000000}"/>
    <cellStyle name="Normal 6 2 11" xfId="144" xr:uid="{00000000-0005-0000-0000-0000DC000000}"/>
    <cellStyle name="Normal 6 2 12" xfId="145" xr:uid="{00000000-0005-0000-0000-0000DD000000}"/>
    <cellStyle name="Normal 6 2 2" xfId="146" xr:uid="{00000000-0005-0000-0000-0000DE000000}"/>
    <cellStyle name="Normal 6 2 3" xfId="147" xr:uid="{00000000-0005-0000-0000-0000DF000000}"/>
    <cellStyle name="Normal 6 2 4" xfId="148" xr:uid="{00000000-0005-0000-0000-0000E0000000}"/>
    <cellStyle name="Normal 6 2 5" xfId="149" xr:uid="{00000000-0005-0000-0000-0000E1000000}"/>
    <cellStyle name="Normal 6 2 6" xfId="150" xr:uid="{00000000-0005-0000-0000-0000E2000000}"/>
    <cellStyle name="Normal 6 2 7" xfId="151" xr:uid="{00000000-0005-0000-0000-0000E3000000}"/>
    <cellStyle name="Normal 6 2 8" xfId="152" xr:uid="{00000000-0005-0000-0000-0000E4000000}"/>
    <cellStyle name="Normal 6 2 9" xfId="153" xr:uid="{00000000-0005-0000-0000-0000E5000000}"/>
    <cellStyle name="Normal 6 3" xfId="154" xr:uid="{00000000-0005-0000-0000-0000E6000000}"/>
    <cellStyle name="Normal 6 4" xfId="155" xr:uid="{00000000-0005-0000-0000-0000E7000000}"/>
    <cellStyle name="Normal 6 5" xfId="156" xr:uid="{00000000-0005-0000-0000-0000E8000000}"/>
    <cellStyle name="Normal 6 6" xfId="157" xr:uid="{00000000-0005-0000-0000-0000E9000000}"/>
    <cellStyle name="Normal 6 7" xfId="158" xr:uid="{00000000-0005-0000-0000-0000EA000000}"/>
    <cellStyle name="Normal 6 8" xfId="159" xr:uid="{00000000-0005-0000-0000-0000EB000000}"/>
    <cellStyle name="Normal 6 9" xfId="160" xr:uid="{00000000-0005-0000-0000-0000EC000000}"/>
    <cellStyle name="Normal 7" xfId="161" xr:uid="{00000000-0005-0000-0000-0000ED000000}"/>
    <cellStyle name="Normal 7 10" xfId="162" xr:uid="{00000000-0005-0000-0000-0000EE000000}"/>
    <cellStyle name="Normal 7 11" xfId="163" xr:uid="{00000000-0005-0000-0000-0000EF000000}"/>
    <cellStyle name="Normal 7 12" xfId="164" xr:uid="{00000000-0005-0000-0000-0000F0000000}"/>
    <cellStyle name="Normal 7 2" xfId="165" xr:uid="{00000000-0005-0000-0000-0000F1000000}"/>
    <cellStyle name="Normal 7 3" xfId="166" xr:uid="{00000000-0005-0000-0000-0000F2000000}"/>
    <cellStyle name="Normal 7 4" xfId="167" xr:uid="{00000000-0005-0000-0000-0000F3000000}"/>
    <cellStyle name="Normal 7 5" xfId="168" xr:uid="{00000000-0005-0000-0000-0000F4000000}"/>
    <cellStyle name="Normal 7 6" xfId="169" xr:uid="{00000000-0005-0000-0000-0000F5000000}"/>
    <cellStyle name="Normal 7 7" xfId="170" xr:uid="{00000000-0005-0000-0000-0000F6000000}"/>
    <cellStyle name="Normal 7 8" xfId="171" xr:uid="{00000000-0005-0000-0000-0000F7000000}"/>
    <cellStyle name="Normal 7 9" xfId="172" xr:uid="{00000000-0005-0000-0000-0000F8000000}"/>
    <cellStyle name="Normal 8" xfId="173" xr:uid="{00000000-0005-0000-0000-0000F9000000}"/>
    <cellStyle name="Normal 8 10" xfId="174" xr:uid="{00000000-0005-0000-0000-0000FA000000}"/>
    <cellStyle name="Normal 8 11" xfId="175" xr:uid="{00000000-0005-0000-0000-0000FB000000}"/>
    <cellStyle name="Normal 8 12" xfId="176" xr:uid="{00000000-0005-0000-0000-0000FC000000}"/>
    <cellStyle name="Normal 8 2" xfId="177" xr:uid="{00000000-0005-0000-0000-0000FD000000}"/>
    <cellStyle name="Normal 8 3" xfId="178" xr:uid="{00000000-0005-0000-0000-0000FE000000}"/>
    <cellStyle name="Normal 8 4" xfId="179" xr:uid="{00000000-0005-0000-0000-0000FF000000}"/>
    <cellStyle name="Normal 8 5" xfId="180" xr:uid="{00000000-0005-0000-0000-000000010000}"/>
    <cellStyle name="Normal 8 6" xfId="181" xr:uid="{00000000-0005-0000-0000-000001010000}"/>
    <cellStyle name="Normal 8 7" xfId="182" xr:uid="{00000000-0005-0000-0000-000002010000}"/>
    <cellStyle name="Normal 8 8" xfId="183" xr:uid="{00000000-0005-0000-0000-000003010000}"/>
    <cellStyle name="Normal 8 9" xfId="184" xr:uid="{00000000-0005-0000-0000-000004010000}"/>
    <cellStyle name="Normal 9" xfId="185" xr:uid="{00000000-0005-0000-0000-000005010000}"/>
    <cellStyle name="Normal 9 10" xfId="186" xr:uid="{00000000-0005-0000-0000-000006010000}"/>
    <cellStyle name="Normal 9 11" xfId="187" xr:uid="{00000000-0005-0000-0000-000007010000}"/>
    <cellStyle name="Normal 9 12" xfId="188" xr:uid="{00000000-0005-0000-0000-000008010000}"/>
    <cellStyle name="Normal 9 2" xfId="189" xr:uid="{00000000-0005-0000-0000-000009010000}"/>
    <cellStyle name="Normal 9 3" xfId="190" xr:uid="{00000000-0005-0000-0000-00000A010000}"/>
    <cellStyle name="Normal 9 4" xfId="191" xr:uid="{00000000-0005-0000-0000-00000B010000}"/>
    <cellStyle name="Normal 9 5" xfId="192" xr:uid="{00000000-0005-0000-0000-00000C010000}"/>
    <cellStyle name="Normal 9 6" xfId="193" xr:uid="{00000000-0005-0000-0000-00000D010000}"/>
    <cellStyle name="Normal 9 7" xfId="194" xr:uid="{00000000-0005-0000-0000-00000E010000}"/>
    <cellStyle name="Normal 9 8" xfId="195" xr:uid="{00000000-0005-0000-0000-00000F010000}"/>
    <cellStyle name="Normal 9 9" xfId="196" xr:uid="{00000000-0005-0000-0000-000010010000}"/>
    <cellStyle name="Note" xfId="15" builtinId="10" customBuiltin="1"/>
    <cellStyle name="Note 2" xfId="197" xr:uid="{00000000-0005-0000-0000-000012010000}"/>
    <cellStyle name="Note 3" xfId="279" xr:uid="{00000000-0005-0000-0000-000013010000}"/>
    <cellStyle name="Output" xfId="10" builtinId="21" customBuiltin="1"/>
    <cellStyle name="Output 2" xfId="280" xr:uid="{00000000-0005-0000-0000-000015010000}"/>
    <cellStyle name="Output 3" xfId="281" xr:uid="{00000000-0005-0000-0000-000016010000}"/>
    <cellStyle name="Percent" xfId="198" xr:uid="{00000000-0005-0000-0000-000017010000}"/>
    <cellStyle name="Percent 2" xfId="282" xr:uid="{00000000-0005-0000-0000-000018010000}"/>
    <cellStyle name="Percent 2 2" xfId="283" xr:uid="{00000000-0005-0000-0000-000019010000}"/>
    <cellStyle name="Percent 2 3" xfId="284" xr:uid="{00000000-0005-0000-0000-00001A010000}"/>
    <cellStyle name="Percent 3" xfId="285" xr:uid="{00000000-0005-0000-0000-00001B010000}"/>
    <cellStyle name="Title" xfId="1" builtinId="15" customBuiltin="1"/>
    <cellStyle name="Title 2" xfId="286" xr:uid="{00000000-0005-0000-0000-00001D010000}"/>
    <cellStyle name="Title 3" xfId="287" xr:uid="{00000000-0005-0000-0000-00001E010000}"/>
    <cellStyle name="Total" xfId="17" builtinId="25" customBuiltin="1"/>
    <cellStyle name="Total 2" xfId="288" xr:uid="{00000000-0005-0000-0000-000020010000}"/>
    <cellStyle name="Total 3" xfId="289" xr:uid="{00000000-0005-0000-0000-000021010000}"/>
    <cellStyle name="Warning Text" xfId="14" builtinId="11" customBuiltin="1"/>
    <cellStyle name="Warning Text 2" xfId="290" xr:uid="{00000000-0005-0000-0000-000023010000}"/>
    <cellStyle name="Warning Text 3" xfId="291" xr:uid="{00000000-0005-0000-0000-00002401000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EBE600"/>
      <color rgb="FF5C29A7"/>
      <color rgb="FF9148C8"/>
      <color rgb="FFFF9966"/>
      <color rgb="FFE5F2FF"/>
      <color rgb="FFB1C7E1"/>
      <color rgb="FFDDEEFF"/>
      <color rgb="FFC0D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Tables!$B$4</c:f>
          <c:strCache>
            <c:ptCount val="1"/>
            <c:pt idx="0">
              <c:v>Incidents reported by BARNSLEY HOSPITAL NHS FOUNDATION TRUST, Apr-22 to Mar-23</c:v>
            </c:pt>
          </c:strCache>
        </c:strRef>
      </c:tx>
      <c:layout>
        <c:manualLayout>
          <c:xMode val="edge"/>
          <c:yMode val="edge"/>
          <c:x val="0.16310902076837711"/>
          <c:y val="1.8801513519702384E-2"/>
        </c:manualLayout>
      </c:layout>
      <c:overlay val="0"/>
    </c:title>
    <c:autoTitleDeleted val="0"/>
    <c:plotArea>
      <c:layout/>
      <c:lineChart>
        <c:grouping val="standard"/>
        <c:varyColors val="0"/>
        <c:ser>
          <c:idx val="0"/>
          <c:order val="0"/>
          <c:tx>
            <c:v>Total Incidents Reported</c:v>
          </c:tx>
          <c:marker>
            <c:symbol val="none"/>
          </c:marker>
          <c:cat>
            <c:strRef>
              <c:f>Tables!$B$11:$B$22</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Tables!$H$11:$H$22</c:f>
              <c:numCache>
                <c:formatCode>General</c:formatCode>
                <c:ptCount val="12"/>
                <c:pt idx="0">
                  <c:v>1976</c:v>
                </c:pt>
                <c:pt idx="1">
                  <c:v>1008</c:v>
                </c:pt>
                <c:pt idx="2">
                  <c:v>710</c:v>
                </c:pt>
                <c:pt idx="3">
                  <c:v>0</c:v>
                </c:pt>
                <c:pt idx="4">
                  <c:v>1506</c:v>
                </c:pt>
                <c:pt idx="5">
                  <c:v>1025</c:v>
                </c:pt>
                <c:pt idx="6">
                  <c:v>0</c:v>
                </c:pt>
                <c:pt idx="7">
                  <c:v>1372</c:v>
                </c:pt>
                <c:pt idx="8">
                  <c:v>1828</c:v>
                </c:pt>
                <c:pt idx="9">
                  <c:v>1221</c:v>
                </c:pt>
                <c:pt idx="10">
                  <c:v>720</c:v>
                </c:pt>
                <c:pt idx="11">
                  <c:v>1228</c:v>
                </c:pt>
              </c:numCache>
            </c:numRef>
          </c:val>
          <c:smooth val="0"/>
          <c:extLst>
            <c:ext xmlns:c16="http://schemas.microsoft.com/office/drawing/2014/chart" uri="{C3380CC4-5D6E-409C-BE32-E72D297353CC}">
              <c16:uniqueId val="{00000000-A4A2-484A-8D82-AC412474DD51}"/>
            </c:ext>
          </c:extLst>
        </c:ser>
        <c:dLbls>
          <c:showLegendKey val="0"/>
          <c:showVal val="0"/>
          <c:showCatName val="0"/>
          <c:showSerName val="0"/>
          <c:showPercent val="0"/>
          <c:showBubbleSize val="0"/>
        </c:dLbls>
        <c:smooth val="0"/>
        <c:axId val="110231040"/>
        <c:axId val="92750400"/>
      </c:lineChart>
      <c:catAx>
        <c:axId val="110231040"/>
        <c:scaling>
          <c:orientation val="minMax"/>
        </c:scaling>
        <c:delete val="0"/>
        <c:axPos val="b"/>
        <c:numFmt formatCode="General" sourceLinked="1"/>
        <c:majorTickMark val="none"/>
        <c:minorTickMark val="none"/>
        <c:tickLblPos val="nextTo"/>
        <c:crossAx val="92750400"/>
        <c:crosses val="autoZero"/>
        <c:auto val="1"/>
        <c:lblAlgn val="ctr"/>
        <c:lblOffset val="100"/>
        <c:noMultiLvlLbl val="0"/>
      </c:catAx>
      <c:valAx>
        <c:axId val="92750400"/>
        <c:scaling>
          <c:orientation val="minMax"/>
        </c:scaling>
        <c:delete val="0"/>
        <c:axPos val="l"/>
        <c:majorGridlines/>
        <c:title>
          <c:tx>
            <c:rich>
              <a:bodyPr rot="-5400000" vert="horz"/>
              <a:lstStyle/>
              <a:p>
                <a:pPr>
                  <a:defRPr/>
                </a:pPr>
                <a:r>
                  <a:rPr lang="en-GB"/>
                  <a:t>Number of reported incidents</a:t>
                </a:r>
              </a:p>
            </c:rich>
          </c:tx>
          <c:overlay val="0"/>
        </c:title>
        <c:numFmt formatCode="General" sourceLinked="1"/>
        <c:majorTickMark val="none"/>
        <c:minorTickMark val="none"/>
        <c:tickLblPos val="nextTo"/>
        <c:spPr>
          <a:ln w="9525">
            <a:noFill/>
          </a:ln>
        </c:spPr>
        <c:crossAx val="110231040"/>
        <c:crosses val="autoZero"/>
        <c:crossBetween val="between"/>
      </c:valAx>
    </c:plotArea>
    <c:legend>
      <c:legendPos val="b"/>
      <c:overlay val="0"/>
    </c:legend>
    <c:plotVisOnly val="1"/>
    <c:dispBlanksAs val="gap"/>
    <c:showDLblsOverMax val="0"/>
  </c:chart>
  <c:spPr>
    <a:solidFill>
      <a:schemeClr val="bg1"/>
    </a:solidFill>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Tables!$B$5</c:f>
          <c:strCache>
            <c:ptCount val="1"/>
            <c:pt idx="0">
              <c:v>Breakdown of all Degrees of Harm reported by BARNSLEY HOSPITAL NHS FOUNDATION TRUST, Apr-22 to Mar-23</c:v>
            </c:pt>
          </c:strCache>
        </c:strRef>
      </c:tx>
      <c:overlay val="0"/>
    </c:title>
    <c:autoTitleDeleted val="0"/>
    <c:plotArea>
      <c:layout/>
      <c:barChart>
        <c:barDir val="col"/>
        <c:grouping val="clustered"/>
        <c:varyColors val="0"/>
        <c:ser>
          <c:idx val="0"/>
          <c:order val="0"/>
          <c:tx>
            <c:strRef>
              <c:f>Tables!$C$10</c:f>
              <c:strCache>
                <c:ptCount val="1"/>
                <c:pt idx="0">
                  <c:v>No harm</c:v>
                </c:pt>
              </c:strCache>
            </c:strRef>
          </c:tx>
          <c:invertIfNegative val="0"/>
          <c:cat>
            <c:strRef>
              <c:f>Tables!$B$11:$B$22</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Tables!$C$11:$C$22</c:f>
              <c:numCache>
                <c:formatCode>General</c:formatCode>
                <c:ptCount val="12"/>
                <c:pt idx="0">
                  <c:v>1702</c:v>
                </c:pt>
                <c:pt idx="1">
                  <c:v>873</c:v>
                </c:pt>
                <c:pt idx="2">
                  <c:v>601</c:v>
                </c:pt>
                <c:pt idx="3">
                  <c:v>0</c:v>
                </c:pt>
                <c:pt idx="4">
                  <c:v>1263</c:v>
                </c:pt>
                <c:pt idx="5">
                  <c:v>888</c:v>
                </c:pt>
                <c:pt idx="6">
                  <c:v>0</c:v>
                </c:pt>
                <c:pt idx="7">
                  <c:v>1145</c:v>
                </c:pt>
                <c:pt idx="8">
                  <c:v>1527</c:v>
                </c:pt>
                <c:pt idx="9">
                  <c:v>1052</c:v>
                </c:pt>
                <c:pt idx="10">
                  <c:v>574</c:v>
                </c:pt>
                <c:pt idx="11">
                  <c:v>943</c:v>
                </c:pt>
              </c:numCache>
            </c:numRef>
          </c:val>
          <c:extLst>
            <c:ext xmlns:c16="http://schemas.microsoft.com/office/drawing/2014/chart" uri="{C3380CC4-5D6E-409C-BE32-E72D297353CC}">
              <c16:uniqueId val="{00000000-8C57-4922-BF72-F6E955458A3B}"/>
            </c:ext>
          </c:extLst>
        </c:ser>
        <c:ser>
          <c:idx val="1"/>
          <c:order val="1"/>
          <c:tx>
            <c:strRef>
              <c:f>Tables!$D$10</c:f>
              <c:strCache>
                <c:ptCount val="1"/>
                <c:pt idx="0">
                  <c:v>Low harm</c:v>
                </c:pt>
              </c:strCache>
            </c:strRef>
          </c:tx>
          <c:invertIfNegative val="0"/>
          <c:cat>
            <c:strRef>
              <c:f>Tables!$B$11:$B$22</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Tables!$D$11:$D$22</c:f>
              <c:numCache>
                <c:formatCode>General</c:formatCode>
                <c:ptCount val="12"/>
                <c:pt idx="0">
                  <c:v>231</c:v>
                </c:pt>
                <c:pt idx="1">
                  <c:v>123</c:v>
                </c:pt>
                <c:pt idx="2">
                  <c:v>94</c:v>
                </c:pt>
                <c:pt idx="3">
                  <c:v>0</c:v>
                </c:pt>
                <c:pt idx="4">
                  <c:v>220</c:v>
                </c:pt>
                <c:pt idx="5">
                  <c:v>115</c:v>
                </c:pt>
                <c:pt idx="6">
                  <c:v>0</c:v>
                </c:pt>
                <c:pt idx="7">
                  <c:v>215</c:v>
                </c:pt>
                <c:pt idx="8">
                  <c:v>257</c:v>
                </c:pt>
                <c:pt idx="9">
                  <c:v>152</c:v>
                </c:pt>
                <c:pt idx="10">
                  <c:v>132</c:v>
                </c:pt>
                <c:pt idx="11">
                  <c:v>256</c:v>
                </c:pt>
              </c:numCache>
            </c:numRef>
          </c:val>
          <c:extLst>
            <c:ext xmlns:c16="http://schemas.microsoft.com/office/drawing/2014/chart" uri="{C3380CC4-5D6E-409C-BE32-E72D297353CC}">
              <c16:uniqueId val="{00000001-8C57-4922-BF72-F6E955458A3B}"/>
            </c:ext>
          </c:extLst>
        </c:ser>
        <c:ser>
          <c:idx val="2"/>
          <c:order val="2"/>
          <c:tx>
            <c:strRef>
              <c:f>Tables!$E$10</c:f>
              <c:strCache>
                <c:ptCount val="1"/>
                <c:pt idx="0">
                  <c:v>Moderate</c:v>
                </c:pt>
              </c:strCache>
            </c:strRef>
          </c:tx>
          <c:invertIfNegative val="0"/>
          <c:cat>
            <c:strRef>
              <c:f>Tables!$B$11:$B$22</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Tables!$E$11:$E$22</c:f>
              <c:numCache>
                <c:formatCode>General</c:formatCode>
                <c:ptCount val="12"/>
                <c:pt idx="0">
                  <c:v>39</c:v>
                </c:pt>
                <c:pt idx="1">
                  <c:v>9</c:v>
                </c:pt>
                <c:pt idx="2">
                  <c:v>11</c:v>
                </c:pt>
                <c:pt idx="3">
                  <c:v>0</c:v>
                </c:pt>
                <c:pt idx="4">
                  <c:v>21</c:v>
                </c:pt>
                <c:pt idx="5">
                  <c:v>19</c:v>
                </c:pt>
                <c:pt idx="6">
                  <c:v>0</c:v>
                </c:pt>
                <c:pt idx="7">
                  <c:v>7</c:v>
                </c:pt>
                <c:pt idx="8">
                  <c:v>38</c:v>
                </c:pt>
                <c:pt idx="9">
                  <c:v>11</c:v>
                </c:pt>
                <c:pt idx="10">
                  <c:v>11</c:v>
                </c:pt>
                <c:pt idx="11">
                  <c:v>24</c:v>
                </c:pt>
              </c:numCache>
            </c:numRef>
          </c:val>
          <c:extLst>
            <c:ext xmlns:c16="http://schemas.microsoft.com/office/drawing/2014/chart" uri="{C3380CC4-5D6E-409C-BE32-E72D297353CC}">
              <c16:uniqueId val="{00000002-8C57-4922-BF72-F6E955458A3B}"/>
            </c:ext>
          </c:extLst>
        </c:ser>
        <c:ser>
          <c:idx val="3"/>
          <c:order val="3"/>
          <c:tx>
            <c:strRef>
              <c:f>Tables!$F$10</c:f>
              <c:strCache>
                <c:ptCount val="1"/>
                <c:pt idx="0">
                  <c:v>Severe</c:v>
                </c:pt>
              </c:strCache>
            </c:strRef>
          </c:tx>
          <c:invertIfNegative val="0"/>
          <c:cat>
            <c:strRef>
              <c:f>Tables!$B$11:$B$22</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Tables!$F$11:$F$22</c:f>
              <c:numCache>
                <c:formatCode>General</c:formatCode>
                <c:ptCount val="12"/>
                <c:pt idx="0">
                  <c:v>2</c:v>
                </c:pt>
                <c:pt idx="1">
                  <c:v>2</c:v>
                </c:pt>
                <c:pt idx="2">
                  <c:v>2</c:v>
                </c:pt>
                <c:pt idx="3">
                  <c:v>0</c:v>
                </c:pt>
                <c:pt idx="4">
                  <c:v>2</c:v>
                </c:pt>
                <c:pt idx="5">
                  <c:v>1</c:v>
                </c:pt>
                <c:pt idx="6">
                  <c:v>0</c:v>
                </c:pt>
                <c:pt idx="7">
                  <c:v>4</c:v>
                </c:pt>
                <c:pt idx="8">
                  <c:v>1</c:v>
                </c:pt>
                <c:pt idx="9">
                  <c:v>4</c:v>
                </c:pt>
                <c:pt idx="10">
                  <c:v>2</c:v>
                </c:pt>
                <c:pt idx="11">
                  <c:v>4</c:v>
                </c:pt>
              </c:numCache>
            </c:numRef>
          </c:val>
          <c:extLst>
            <c:ext xmlns:c16="http://schemas.microsoft.com/office/drawing/2014/chart" uri="{C3380CC4-5D6E-409C-BE32-E72D297353CC}">
              <c16:uniqueId val="{00000003-8C57-4922-BF72-F6E955458A3B}"/>
            </c:ext>
          </c:extLst>
        </c:ser>
        <c:ser>
          <c:idx val="4"/>
          <c:order val="4"/>
          <c:tx>
            <c:strRef>
              <c:f>Tables!$G$10</c:f>
              <c:strCache>
                <c:ptCount val="1"/>
                <c:pt idx="0">
                  <c:v>Death</c:v>
                </c:pt>
              </c:strCache>
            </c:strRef>
          </c:tx>
          <c:invertIfNegative val="0"/>
          <c:cat>
            <c:strRef>
              <c:f>Tables!$B$11:$B$22</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Tables!$G$11:$G$22</c:f>
              <c:numCache>
                <c:formatCode>General</c:formatCode>
                <c:ptCount val="12"/>
                <c:pt idx="0">
                  <c:v>2</c:v>
                </c:pt>
                <c:pt idx="1">
                  <c:v>1</c:v>
                </c:pt>
                <c:pt idx="2">
                  <c:v>2</c:v>
                </c:pt>
                <c:pt idx="3">
                  <c:v>0</c:v>
                </c:pt>
                <c:pt idx="4">
                  <c:v>0</c:v>
                </c:pt>
                <c:pt idx="5">
                  <c:v>2</c:v>
                </c:pt>
                <c:pt idx="6">
                  <c:v>0</c:v>
                </c:pt>
                <c:pt idx="7">
                  <c:v>1</c:v>
                </c:pt>
                <c:pt idx="8">
                  <c:v>5</c:v>
                </c:pt>
                <c:pt idx="9">
                  <c:v>2</c:v>
                </c:pt>
                <c:pt idx="10">
                  <c:v>1</c:v>
                </c:pt>
                <c:pt idx="11">
                  <c:v>1</c:v>
                </c:pt>
              </c:numCache>
            </c:numRef>
          </c:val>
          <c:extLst>
            <c:ext xmlns:c16="http://schemas.microsoft.com/office/drawing/2014/chart" uri="{C3380CC4-5D6E-409C-BE32-E72D297353CC}">
              <c16:uniqueId val="{00000004-8C57-4922-BF72-F6E955458A3B}"/>
            </c:ext>
          </c:extLst>
        </c:ser>
        <c:dLbls>
          <c:showLegendKey val="0"/>
          <c:showVal val="0"/>
          <c:showCatName val="0"/>
          <c:showSerName val="0"/>
          <c:showPercent val="0"/>
          <c:showBubbleSize val="0"/>
        </c:dLbls>
        <c:gapWidth val="75"/>
        <c:overlap val="-25"/>
        <c:axId val="179958272"/>
        <c:axId val="92752128"/>
      </c:barChart>
      <c:catAx>
        <c:axId val="179958272"/>
        <c:scaling>
          <c:orientation val="minMax"/>
        </c:scaling>
        <c:delete val="0"/>
        <c:axPos val="b"/>
        <c:numFmt formatCode="General" sourceLinked="1"/>
        <c:majorTickMark val="none"/>
        <c:minorTickMark val="none"/>
        <c:tickLblPos val="nextTo"/>
        <c:crossAx val="92752128"/>
        <c:crosses val="autoZero"/>
        <c:auto val="1"/>
        <c:lblAlgn val="ctr"/>
        <c:lblOffset val="100"/>
        <c:noMultiLvlLbl val="0"/>
      </c:catAx>
      <c:valAx>
        <c:axId val="92752128"/>
        <c:scaling>
          <c:orientation val="minMax"/>
        </c:scaling>
        <c:delete val="0"/>
        <c:axPos val="l"/>
        <c:majorGridlines/>
        <c:title>
          <c:tx>
            <c:rich>
              <a:bodyPr rot="-5400000" vert="horz"/>
              <a:lstStyle/>
              <a:p>
                <a:pPr>
                  <a:defRPr/>
                </a:pPr>
                <a:r>
                  <a:rPr lang="en-GB"/>
                  <a:t>Number of incidents</a:t>
                </a:r>
              </a:p>
            </c:rich>
          </c:tx>
          <c:overlay val="0"/>
        </c:title>
        <c:numFmt formatCode="General" sourceLinked="1"/>
        <c:majorTickMark val="none"/>
        <c:minorTickMark val="none"/>
        <c:tickLblPos val="nextTo"/>
        <c:crossAx val="179958272"/>
        <c:crosses val="autoZero"/>
        <c:crossBetween val="between"/>
      </c:valAx>
      <c:dTable>
        <c:showHorzBorder val="1"/>
        <c:showVertBorder val="1"/>
        <c:showOutline val="0"/>
        <c:showKeys val="1"/>
        <c:spPr>
          <a:noFill/>
        </c:spPr>
      </c:dTable>
    </c:plotArea>
    <c:legend>
      <c:legendPos val="b"/>
      <c:overlay val="0"/>
    </c:legend>
    <c:plotVisOnly val="1"/>
    <c:dispBlanksAs val="gap"/>
    <c:showDLblsOverMax val="0"/>
  </c:chart>
  <c:printSettings>
    <c:headerFooter/>
    <c:pageMargins b="0.75000000000001454" l="0.70000000000000062" r="0.70000000000000062" t="0.7500000000000145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Tables!$B$6</c:f>
          <c:strCache>
            <c:ptCount val="1"/>
            <c:pt idx="0">
              <c:v>Breakdown of aggregate Degrees of Harm reported by BARNSLEY HOSPITAL NHS FOUNDATION TRUST, Apr-22 to Mar-23</c:v>
            </c:pt>
          </c:strCache>
        </c:strRef>
      </c:tx>
      <c:overlay val="0"/>
    </c:title>
    <c:autoTitleDeleted val="0"/>
    <c:plotArea>
      <c:layout/>
      <c:barChart>
        <c:barDir val="col"/>
        <c:grouping val="clustered"/>
        <c:varyColors val="0"/>
        <c:ser>
          <c:idx val="0"/>
          <c:order val="0"/>
          <c:tx>
            <c:strRef>
              <c:f>Tables!$C$26</c:f>
              <c:strCache>
                <c:ptCount val="1"/>
                <c:pt idx="0">
                  <c:v>No Harm</c:v>
                </c:pt>
              </c:strCache>
            </c:strRef>
          </c:tx>
          <c:spPr>
            <a:solidFill>
              <a:srgbClr val="5C29A7"/>
            </a:solidFill>
          </c:spPr>
          <c:invertIfNegative val="0"/>
          <c:cat>
            <c:strRef>
              <c:f>Tables!$B$27:$B$38</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Tables!$C$27:$C$38</c:f>
              <c:numCache>
                <c:formatCode>General</c:formatCode>
                <c:ptCount val="12"/>
                <c:pt idx="0">
                  <c:v>1702</c:v>
                </c:pt>
                <c:pt idx="1">
                  <c:v>873</c:v>
                </c:pt>
                <c:pt idx="2">
                  <c:v>601</c:v>
                </c:pt>
                <c:pt idx="3">
                  <c:v>0</c:v>
                </c:pt>
                <c:pt idx="4">
                  <c:v>1263</c:v>
                </c:pt>
                <c:pt idx="5">
                  <c:v>888</c:v>
                </c:pt>
                <c:pt idx="6">
                  <c:v>0</c:v>
                </c:pt>
                <c:pt idx="7">
                  <c:v>1145</c:v>
                </c:pt>
                <c:pt idx="8">
                  <c:v>1527</c:v>
                </c:pt>
                <c:pt idx="9">
                  <c:v>1052</c:v>
                </c:pt>
                <c:pt idx="10">
                  <c:v>574</c:v>
                </c:pt>
                <c:pt idx="11">
                  <c:v>943</c:v>
                </c:pt>
              </c:numCache>
            </c:numRef>
          </c:val>
          <c:extLst>
            <c:ext xmlns:c16="http://schemas.microsoft.com/office/drawing/2014/chart" uri="{C3380CC4-5D6E-409C-BE32-E72D297353CC}">
              <c16:uniqueId val="{00000000-8BF2-42E7-A485-ACD0D2E2ACE0}"/>
            </c:ext>
          </c:extLst>
        </c:ser>
        <c:ser>
          <c:idx val="1"/>
          <c:order val="1"/>
          <c:tx>
            <c:strRef>
              <c:f>Tables!$D$26</c:f>
              <c:strCache>
                <c:ptCount val="1"/>
                <c:pt idx="0">
                  <c:v>All Harm</c:v>
                </c:pt>
              </c:strCache>
            </c:strRef>
          </c:tx>
          <c:spPr>
            <a:solidFill>
              <a:schemeClr val="accent5">
                <a:lumMod val="75000"/>
              </a:schemeClr>
            </a:solidFill>
          </c:spPr>
          <c:invertIfNegative val="0"/>
          <c:cat>
            <c:strRef>
              <c:f>Tables!$B$27:$B$38</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Tables!$D$27:$D$38</c:f>
              <c:numCache>
                <c:formatCode>General</c:formatCode>
                <c:ptCount val="12"/>
                <c:pt idx="0">
                  <c:v>274</c:v>
                </c:pt>
                <c:pt idx="1">
                  <c:v>135</c:v>
                </c:pt>
                <c:pt idx="2">
                  <c:v>109</c:v>
                </c:pt>
                <c:pt idx="3">
                  <c:v>0</c:v>
                </c:pt>
                <c:pt idx="4">
                  <c:v>243</c:v>
                </c:pt>
                <c:pt idx="5">
                  <c:v>137</c:v>
                </c:pt>
                <c:pt idx="6">
                  <c:v>0</c:v>
                </c:pt>
                <c:pt idx="7">
                  <c:v>227</c:v>
                </c:pt>
                <c:pt idx="8">
                  <c:v>301</c:v>
                </c:pt>
                <c:pt idx="9">
                  <c:v>169</c:v>
                </c:pt>
                <c:pt idx="10">
                  <c:v>146</c:v>
                </c:pt>
                <c:pt idx="11">
                  <c:v>285</c:v>
                </c:pt>
              </c:numCache>
            </c:numRef>
          </c:val>
          <c:extLst>
            <c:ext xmlns:c16="http://schemas.microsoft.com/office/drawing/2014/chart" uri="{C3380CC4-5D6E-409C-BE32-E72D297353CC}">
              <c16:uniqueId val="{00000001-8BF2-42E7-A485-ACD0D2E2ACE0}"/>
            </c:ext>
          </c:extLst>
        </c:ser>
        <c:dLbls>
          <c:showLegendKey val="0"/>
          <c:showVal val="0"/>
          <c:showCatName val="0"/>
          <c:showSerName val="0"/>
          <c:showPercent val="0"/>
          <c:showBubbleSize val="0"/>
        </c:dLbls>
        <c:gapWidth val="75"/>
        <c:overlap val="-25"/>
        <c:axId val="185104896"/>
        <c:axId val="92754432"/>
      </c:barChart>
      <c:catAx>
        <c:axId val="185104896"/>
        <c:scaling>
          <c:orientation val="minMax"/>
        </c:scaling>
        <c:delete val="0"/>
        <c:axPos val="b"/>
        <c:numFmt formatCode="General" sourceLinked="1"/>
        <c:majorTickMark val="none"/>
        <c:minorTickMark val="none"/>
        <c:tickLblPos val="nextTo"/>
        <c:crossAx val="92754432"/>
        <c:crosses val="autoZero"/>
        <c:auto val="1"/>
        <c:lblAlgn val="ctr"/>
        <c:lblOffset val="100"/>
        <c:noMultiLvlLbl val="0"/>
      </c:catAx>
      <c:valAx>
        <c:axId val="92754432"/>
        <c:scaling>
          <c:orientation val="minMax"/>
        </c:scaling>
        <c:delete val="0"/>
        <c:axPos val="l"/>
        <c:majorGridlines/>
        <c:title>
          <c:tx>
            <c:rich>
              <a:bodyPr rot="-5400000" vert="horz"/>
              <a:lstStyle/>
              <a:p>
                <a:pPr>
                  <a:defRPr/>
                </a:pPr>
                <a:r>
                  <a:rPr lang="en-GB"/>
                  <a:t>Number of incidents</a:t>
                </a:r>
              </a:p>
            </c:rich>
          </c:tx>
          <c:overlay val="0"/>
        </c:title>
        <c:numFmt formatCode="General" sourceLinked="1"/>
        <c:majorTickMark val="none"/>
        <c:minorTickMark val="none"/>
        <c:tickLblPos val="nextTo"/>
        <c:crossAx val="185104896"/>
        <c:crosses val="autoZero"/>
        <c:crossBetween val="between"/>
      </c:valAx>
    </c:plotArea>
    <c:legend>
      <c:legendPos val="b"/>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Tables!$B$8</c:f>
          <c:strCache>
            <c:ptCount val="1"/>
            <c:pt idx="0">
              <c:v>Breakdown of ranged Degrees of Harm reported by BARNSLEY HOSPITAL NHS FOUNDATION TRUST, Apr-22 to Mar-23</c:v>
            </c:pt>
          </c:strCache>
        </c:strRef>
      </c:tx>
      <c:overlay val="0"/>
    </c:title>
    <c:autoTitleDeleted val="0"/>
    <c:plotArea>
      <c:layout/>
      <c:barChart>
        <c:barDir val="col"/>
        <c:grouping val="clustered"/>
        <c:varyColors val="0"/>
        <c:ser>
          <c:idx val="0"/>
          <c:order val="0"/>
          <c:tx>
            <c:strRef>
              <c:f>Tables!$M$26</c:f>
              <c:strCache>
                <c:ptCount val="1"/>
                <c:pt idx="0">
                  <c:v>Moderate Harm</c:v>
                </c:pt>
              </c:strCache>
            </c:strRef>
          </c:tx>
          <c:spPr>
            <a:solidFill>
              <a:srgbClr val="5C29A7"/>
            </a:solidFill>
          </c:spPr>
          <c:invertIfNegative val="0"/>
          <c:cat>
            <c:strRef>
              <c:f>Tables!$L$27:$L$38</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Tables!$M$27:$M$38</c:f>
              <c:numCache>
                <c:formatCode>General</c:formatCode>
                <c:ptCount val="12"/>
                <c:pt idx="0">
                  <c:v>39</c:v>
                </c:pt>
                <c:pt idx="1">
                  <c:v>9</c:v>
                </c:pt>
                <c:pt idx="2">
                  <c:v>11</c:v>
                </c:pt>
                <c:pt idx="3">
                  <c:v>0</c:v>
                </c:pt>
                <c:pt idx="4">
                  <c:v>21</c:v>
                </c:pt>
                <c:pt idx="5">
                  <c:v>19</c:v>
                </c:pt>
                <c:pt idx="6">
                  <c:v>0</c:v>
                </c:pt>
                <c:pt idx="7">
                  <c:v>7</c:v>
                </c:pt>
                <c:pt idx="8">
                  <c:v>38</c:v>
                </c:pt>
                <c:pt idx="9">
                  <c:v>11</c:v>
                </c:pt>
                <c:pt idx="10">
                  <c:v>11</c:v>
                </c:pt>
                <c:pt idx="11">
                  <c:v>24</c:v>
                </c:pt>
              </c:numCache>
            </c:numRef>
          </c:val>
          <c:extLst>
            <c:ext xmlns:c16="http://schemas.microsoft.com/office/drawing/2014/chart" uri="{C3380CC4-5D6E-409C-BE32-E72D297353CC}">
              <c16:uniqueId val="{00000000-D2E1-4FC1-89FF-CE8FB982B5D7}"/>
            </c:ext>
          </c:extLst>
        </c:ser>
        <c:ser>
          <c:idx val="1"/>
          <c:order val="1"/>
          <c:tx>
            <c:strRef>
              <c:f>Tables!$N$26</c:f>
              <c:strCache>
                <c:ptCount val="1"/>
                <c:pt idx="0">
                  <c:v>Severe Harm</c:v>
                </c:pt>
              </c:strCache>
            </c:strRef>
          </c:tx>
          <c:spPr>
            <a:solidFill>
              <a:schemeClr val="accent5">
                <a:lumMod val="75000"/>
              </a:schemeClr>
            </a:solidFill>
          </c:spPr>
          <c:invertIfNegative val="0"/>
          <c:cat>
            <c:strRef>
              <c:f>Tables!$L$27:$L$38</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Tables!$N$27:$N$38</c:f>
              <c:numCache>
                <c:formatCode>General</c:formatCode>
                <c:ptCount val="12"/>
                <c:pt idx="0">
                  <c:v>2</c:v>
                </c:pt>
                <c:pt idx="1">
                  <c:v>2</c:v>
                </c:pt>
                <c:pt idx="2">
                  <c:v>2</c:v>
                </c:pt>
                <c:pt idx="3">
                  <c:v>0</c:v>
                </c:pt>
                <c:pt idx="4">
                  <c:v>2</c:v>
                </c:pt>
                <c:pt idx="5">
                  <c:v>1</c:v>
                </c:pt>
                <c:pt idx="6">
                  <c:v>0</c:v>
                </c:pt>
                <c:pt idx="7">
                  <c:v>4</c:v>
                </c:pt>
                <c:pt idx="8">
                  <c:v>1</c:v>
                </c:pt>
                <c:pt idx="9">
                  <c:v>4</c:v>
                </c:pt>
                <c:pt idx="10">
                  <c:v>2</c:v>
                </c:pt>
                <c:pt idx="11">
                  <c:v>4</c:v>
                </c:pt>
              </c:numCache>
            </c:numRef>
          </c:val>
          <c:extLst>
            <c:ext xmlns:c16="http://schemas.microsoft.com/office/drawing/2014/chart" uri="{C3380CC4-5D6E-409C-BE32-E72D297353CC}">
              <c16:uniqueId val="{00000001-D2E1-4FC1-89FF-CE8FB982B5D7}"/>
            </c:ext>
          </c:extLst>
        </c:ser>
        <c:ser>
          <c:idx val="2"/>
          <c:order val="2"/>
          <c:tx>
            <c:strRef>
              <c:f>Tables!$O$26</c:f>
              <c:strCache>
                <c:ptCount val="1"/>
                <c:pt idx="0">
                  <c:v>Death</c:v>
                </c:pt>
              </c:strCache>
            </c:strRef>
          </c:tx>
          <c:spPr>
            <a:solidFill>
              <a:schemeClr val="tx2">
                <a:lumMod val="40000"/>
                <a:lumOff val="60000"/>
              </a:schemeClr>
            </a:solidFill>
          </c:spPr>
          <c:invertIfNegative val="0"/>
          <c:cat>
            <c:strRef>
              <c:f>Tables!$L$27:$L$38</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Tables!$O$27:$O$38</c:f>
              <c:numCache>
                <c:formatCode>General</c:formatCode>
                <c:ptCount val="12"/>
                <c:pt idx="0">
                  <c:v>2</c:v>
                </c:pt>
                <c:pt idx="1">
                  <c:v>1</c:v>
                </c:pt>
                <c:pt idx="2">
                  <c:v>2</c:v>
                </c:pt>
                <c:pt idx="3">
                  <c:v>0</c:v>
                </c:pt>
                <c:pt idx="4">
                  <c:v>0</c:v>
                </c:pt>
                <c:pt idx="5">
                  <c:v>2</c:v>
                </c:pt>
                <c:pt idx="6">
                  <c:v>0</c:v>
                </c:pt>
                <c:pt idx="7">
                  <c:v>1</c:v>
                </c:pt>
                <c:pt idx="8">
                  <c:v>5</c:v>
                </c:pt>
                <c:pt idx="9">
                  <c:v>2</c:v>
                </c:pt>
                <c:pt idx="10">
                  <c:v>1</c:v>
                </c:pt>
                <c:pt idx="11">
                  <c:v>1</c:v>
                </c:pt>
              </c:numCache>
            </c:numRef>
          </c:val>
          <c:extLst>
            <c:ext xmlns:c16="http://schemas.microsoft.com/office/drawing/2014/chart" uri="{C3380CC4-5D6E-409C-BE32-E72D297353CC}">
              <c16:uniqueId val="{00000002-D2E1-4FC1-89FF-CE8FB982B5D7}"/>
            </c:ext>
          </c:extLst>
        </c:ser>
        <c:dLbls>
          <c:showLegendKey val="0"/>
          <c:showVal val="0"/>
          <c:showCatName val="0"/>
          <c:showSerName val="0"/>
          <c:showPercent val="0"/>
          <c:showBubbleSize val="0"/>
        </c:dLbls>
        <c:gapWidth val="75"/>
        <c:overlap val="-25"/>
        <c:axId val="187138560"/>
        <c:axId val="92756736"/>
      </c:barChart>
      <c:catAx>
        <c:axId val="187138560"/>
        <c:scaling>
          <c:orientation val="minMax"/>
        </c:scaling>
        <c:delete val="0"/>
        <c:axPos val="b"/>
        <c:numFmt formatCode="General" sourceLinked="1"/>
        <c:majorTickMark val="none"/>
        <c:minorTickMark val="none"/>
        <c:tickLblPos val="nextTo"/>
        <c:crossAx val="92756736"/>
        <c:crosses val="autoZero"/>
        <c:auto val="1"/>
        <c:lblAlgn val="ctr"/>
        <c:lblOffset val="100"/>
        <c:noMultiLvlLbl val="0"/>
      </c:catAx>
      <c:valAx>
        <c:axId val="92756736"/>
        <c:scaling>
          <c:orientation val="minMax"/>
        </c:scaling>
        <c:delete val="0"/>
        <c:axPos val="l"/>
        <c:majorGridlines/>
        <c:title>
          <c:tx>
            <c:rich>
              <a:bodyPr rot="-5400000" vert="horz"/>
              <a:lstStyle/>
              <a:p>
                <a:pPr>
                  <a:defRPr/>
                </a:pPr>
                <a:r>
                  <a:rPr lang="en-GB"/>
                  <a:t>Number of incidents</a:t>
                </a:r>
              </a:p>
            </c:rich>
          </c:tx>
          <c:overlay val="0"/>
        </c:title>
        <c:numFmt formatCode="General" sourceLinked="1"/>
        <c:majorTickMark val="none"/>
        <c:minorTickMark val="none"/>
        <c:tickLblPos val="nextTo"/>
        <c:crossAx val="187138560"/>
        <c:crosses val="autoZero"/>
        <c:crossBetween val="between"/>
      </c:valAx>
    </c:plotArea>
    <c:legend>
      <c:legendPos val="b"/>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Tables!$B$7</c:f>
          <c:strCache>
            <c:ptCount val="1"/>
            <c:pt idx="0">
              <c:v>Timeliness of incidents* reported by BARNSLEY HOSPITAL NHS FOUNDATION TRUST, Apr-22 to Mar-23</c:v>
            </c:pt>
          </c:strCache>
        </c:strRef>
      </c:tx>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037505357701853"/>
          <c:y val="0.12119914698162865"/>
          <c:w val="0.8693874804111027"/>
          <c:h val="0.7623611578467222"/>
        </c:manualLayout>
      </c:layout>
      <c:barChart>
        <c:barDir val="col"/>
        <c:grouping val="stacked"/>
        <c:varyColors val="0"/>
        <c:ser>
          <c:idx val="0"/>
          <c:order val="0"/>
          <c:spPr>
            <a:noFill/>
          </c:spPr>
          <c:invertIfNegative val="0"/>
          <c:errBars>
            <c:errBarType val="minus"/>
            <c:errValType val="cust"/>
            <c:noEndCap val="0"/>
            <c:plus>
              <c:numLit>
                <c:formatCode>General</c:formatCode>
                <c:ptCount val="1"/>
                <c:pt idx="0">
                  <c:v>1</c:v>
                </c:pt>
              </c:numLit>
            </c:plus>
            <c:minus>
              <c:numRef>
                <c:f>Tables!$T$43:$T$54</c:f>
                <c:numCache>
                  <c:formatCode>General</c:formatCode>
                  <c:ptCount val="12"/>
                  <c:pt idx="0">
                    <c:v>4</c:v>
                  </c:pt>
                  <c:pt idx="1">
                    <c:v>5</c:v>
                  </c:pt>
                  <c:pt idx="2">
                    <c:v>5</c:v>
                  </c:pt>
                  <c:pt idx="3">
                    <c:v>0</c:v>
                  </c:pt>
                  <c:pt idx="4">
                    <c:v>7</c:v>
                  </c:pt>
                  <c:pt idx="5">
                    <c:v>5</c:v>
                  </c:pt>
                  <c:pt idx="6">
                    <c:v>0</c:v>
                  </c:pt>
                  <c:pt idx="7">
                    <c:v>5</c:v>
                  </c:pt>
                  <c:pt idx="8">
                    <c:v>6</c:v>
                  </c:pt>
                  <c:pt idx="9">
                    <c:v>4</c:v>
                  </c:pt>
                  <c:pt idx="10">
                    <c:v>3</c:v>
                  </c:pt>
                  <c:pt idx="11">
                    <c:v>6</c:v>
                  </c:pt>
                </c:numCache>
              </c:numRef>
            </c:minus>
            <c:spPr>
              <a:ln w="15875">
                <a:solidFill>
                  <a:srgbClr val="4F81BD">
                    <a:lumMod val="75000"/>
                  </a:srgbClr>
                </a:solidFill>
              </a:ln>
            </c:spPr>
          </c:errBars>
          <c:cat>
            <c:strRef>
              <c:f>Tables!$S$43:$S$54</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Tables!$U$43:$U$54</c:f>
              <c:numCache>
                <c:formatCode>General</c:formatCode>
                <c:ptCount val="12"/>
                <c:pt idx="0">
                  <c:v>5</c:v>
                </c:pt>
                <c:pt idx="1">
                  <c:v>7</c:v>
                </c:pt>
                <c:pt idx="2">
                  <c:v>6</c:v>
                </c:pt>
                <c:pt idx="3">
                  <c:v>0</c:v>
                </c:pt>
                <c:pt idx="4">
                  <c:v>11</c:v>
                </c:pt>
                <c:pt idx="5">
                  <c:v>26</c:v>
                </c:pt>
                <c:pt idx="6">
                  <c:v>0</c:v>
                </c:pt>
                <c:pt idx="7">
                  <c:v>7</c:v>
                </c:pt>
                <c:pt idx="8">
                  <c:v>14</c:v>
                </c:pt>
                <c:pt idx="9">
                  <c:v>11</c:v>
                </c:pt>
                <c:pt idx="10">
                  <c:v>8</c:v>
                </c:pt>
                <c:pt idx="11">
                  <c:v>8</c:v>
                </c:pt>
              </c:numCache>
            </c:numRef>
          </c:val>
          <c:extLst>
            <c:ext xmlns:c16="http://schemas.microsoft.com/office/drawing/2014/chart" uri="{C3380CC4-5D6E-409C-BE32-E72D297353CC}">
              <c16:uniqueId val="{00000000-B724-4CA2-9C86-3587AEE71F1E}"/>
            </c:ext>
          </c:extLst>
        </c:ser>
        <c:ser>
          <c:idx val="1"/>
          <c:order val="1"/>
          <c:spPr>
            <a:solidFill>
              <a:schemeClr val="accent1">
                <a:lumMod val="40000"/>
                <a:lumOff val="60000"/>
              </a:schemeClr>
            </a:solidFill>
            <a:ln>
              <a:solidFill>
                <a:schemeClr val="tx1"/>
              </a:solidFill>
            </a:ln>
          </c:spPr>
          <c:invertIfNegative val="0"/>
          <c:cat>
            <c:strRef>
              <c:f>Tables!$S$43:$S$54</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Tables!$V$43:$V$54</c:f>
              <c:numCache>
                <c:formatCode>General</c:formatCode>
                <c:ptCount val="12"/>
                <c:pt idx="0">
                  <c:v>4</c:v>
                </c:pt>
                <c:pt idx="1">
                  <c:v>5</c:v>
                </c:pt>
                <c:pt idx="2">
                  <c:v>3</c:v>
                </c:pt>
                <c:pt idx="3">
                  <c:v>0</c:v>
                </c:pt>
                <c:pt idx="4">
                  <c:v>7</c:v>
                </c:pt>
                <c:pt idx="5">
                  <c:v>5</c:v>
                </c:pt>
                <c:pt idx="6">
                  <c:v>0</c:v>
                </c:pt>
                <c:pt idx="7">
                  <c:v>6</c:v>
                </c:pt>
                <c:pt idx="8">
                  <c:v>9</c:v>
                </c:pt>
                <c:pt idx="9">
                  <c:v>5</c:v>
                </c:pt>
                <c:pt idx="10">
                  <c:v>3</c:v>
                </c:pt>
                <c:pt idx="11">
                  <c:v>6</c:v>
                </c:pt>
              </c:numCache>
            </c:numRef>
          </c:val>
          <c:extLst>
            <c:ext xmlns:c16="http://schemas.microsoft.com/office/drawing/2014/chart" uri="{C3380CC4-5D6E-409C-BE32-E72D297353CC}">
              <c16:uniqueId val="{00000001-B724-4CA2-9C86-3587AEE71F1E}"/>
            </c:ext>
          </c:extLst>
        </c:ser>
        <c:ser>
          <c:idx val="2"/>
          <c:order val="2"/>
          <c:spPr>
            <a:solidFill>
              <a:schemeClr val="tx2">
                <a:lumMod val="40000"/>
                <a:lumOff val="60000"/>
              </a:schemeClr>
            </a:solidFill>
            <a:ln>
              <a:solidFill>
                <a:schemeClr val="tx1"/>
              </a:solidFill>
            </a:ln>
          </c:spPr>
          <c:invertIfNegative val="0"/>
          <c:errBars>
            <c:errBarType val="plus"/>
            <c:errValType val="cust"/>
            <c:noEndCap val="0"/>
            <c:plus>
              <c:numRef>
                <c:f>Tables!$X$43:$X$54</c:f>
                <c:numCache>
                  <c:formatCode>General</c:formatCode>
                  <c:ptCount val="12"/>
                  <c:pt idx="0">
                    <c:v>6</c:v>
                  </c:pt>
                  <c:pt idx="1">
                    <c:v>5</c:v>
                  </c:pt>
                  <c:pt idx="2">
                    <c:v>5</c:v>
                  </c:pt>
                  <c:pt idx="3">
                    <c:v>0</c:v>
                  </c:pt>
                  <c:pt idx="4">
                    <c:v>15</c:v>
                  </c:pt>
                  <c:pt idx="5">
                    <c:v>15</c:v>
                  </c:pt>
                  <c:pt idx="6">
                    <c:v>0</c:v>
                  </c:pt>
                  <c:pt idx="7">
                    <c:v>15</c:v>
                  </c:pt>
                  <c:pt idx="8">
                    <c:v>30</c:v>
                  </c:pt>
                  <c:pt idx="9">
                    <c:v>7</c:v>
                  </c:pt>
                  <c:pt idx="10">
                    <c:v>4</c:v>
                  </c:pt>
                  <c:pt idx="11">
                    <c:v>33</c:v>
                  </c:pt>
                </c:numCache>
              </c:numRef>
            </c:plus>
            <c:minus>
              <c:numRef>
                <c:f>Tables!$T$43:$T$54</c:f>
                <c:numCache>
                  <c:formatCode>General</c:formatCode>
                  <c:ptCount val="12"/>
                  <c:pt idx="0">
                    <c:v>4</c:v>
                  </c:pt>
                  <c:pt idx="1">
                    <c:v>5</c:v>
                  </c:pt>
                  <c:pt idx="2">
                    <c:v>5</c:v>
                  </c:pt>
                  <c:pt idx="3">
                    <c:v>0</c:v>
                  </c:pt>
                  <c:pt idx="4">
                    <c:v>7</c:v>
                  </c:pt>
                  <c:pt idx="5">
                    <c:v>5</c:v>
                  </c:pt>
                  <c:pt idx="6">
                    <c:v>0</c:v>
                  </c:pt>
                  <c:pt idx="7">
                    <c:v>5</c:v>
                  </c:pt>
                  <c:pt idx="8">
                    <c:v>6</c:v>
                  </c:pt>
                  <c:pt idx="9">
                    <c:v>4</c:v>
                  </c:pt>
                  <c:pt idx="10">
                    <c:v>3</c:v>
                  </c:pt>
                  <c:pt idx="11">
                    <c:v>6</c:v>
                  </c:pt>
                </c:numCache>
              </c:numRef>
            </c:minus>
            <c:spPr>
              <a:ln w="15875">
                <a:solidFill>
                  <a:schemeClr val="accent1">
                    <a:lumMod val="75000"/>
                  </a:schemeClr>
                </a:solidFill>
              </a:ln>
            </c:spPr>
          </c:errBars>
          <c:cat>
            <c:strRef>
              <c:f>Tables!$S$43:$S$54</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Tables!$W$43:$W$54</c:f>
              <c:numCache>
                <c:formatCode>General</c:formatCode>
                <c:ptCount val="12"/>
                <c:pt idx="0">
                  <c:v>5</c:v>
                </c:pt>
                <c:pt idx="1">
                  <c:v>6</c:v>
                </c:pt>
                <c:pt idx="2">
                  <c:v>5</c:v>
                </c:pt>
                <c:pt idx="3">
                  <c:v>0</c:v>
                </c:pt>
                <c:pt idx="4">
                  <c:v>7</c:v>
                </c:pt>
                <c:pt idx="5">
                  <c:v>6</c:v>
                </c:pt>
                <c:pt idx="6">
                  <c:v>0</c:v>
                </c:pt>
                <c:pt idx="7">
                  <c:v>8</c:v>
                </c:pt>
                <c:pt idx="8">
                  <c:v>8</c:v>
                </c:pt>
                <c:pt idx="9">
                  <c:v>5</c:v>
                </c:pt>
                <c:pt idx="10">
                  <c:v>5</c:v>
                </c:pt>
                <c:pt idx="11">
                  <c:v>7</c:v>
                </c:pt>
              </c:numCache>
            </c:numRef>
          </c:val>
          <c:extLst>
            <c:ext xmlns:c16="http://schemas.microsoft.com/office/drawing/2014/chart" uri="{C3380CC4-5D6E-409C-BE32-E72D297353CC}">
              <c16:uniqueId val="{00000002-B724-4CA2-9C86-3587AEE71F1E}"/>
            </c:ext>
          </c:extLst>
        </c:ser>
        <c:dLbls>
          <c:showLegendKey val="0"/>
          <c:showVal val="0"/>
          <c:showCatName val="0"/>
          <c:showSerName val="0"/>
          <c:showPercent val="0"/>
          <c:showBubbleSize val="0"/>
        </c:dLbls>
        <c:gapWidth val="150"/>
        <c:overlap val="100"/>
        <c:axId val="187139072"/>
        <c:axId val="114532352"/>
      </c:barChart>
      <c:catAx>
        <c:axId val="1871390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4532352"/>
        <c:crosses val="autoZero"/>
        <c:auto val="1"/>
        <c:lblAlgn val="ctr"/>
        <c:lblOffset val="100"/>
        <c:noMultiLvlLbl val="0"/>
      </c:catAx>
      <c:valAx>
        <c:axId val="1145323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GB"/>
                  <a:t>Time to report in days</a:t>
                </a:r>
              </a:p>
            </c:rich>
          </c:tx>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139072"/>
        <c:crosses val="autoZero"/>
        <c:crossBetween val="between"/>
      </c:valAx>
      <c:spPr>
        <a:ln>
          <a:solidFill>
            <a:schemeClr val="tx1"/>
          </a:solid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422" l="0.70000000000000062" r="0.70000000000000062" t="0.750000000000004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Tables!$B$5</c:f>
          <c:strCache>
            <c:ptCount val="1"/>
            <c:pt idx="0">
              <c:v>Breakdown of all Degrees of Harm reported by BARNSLEY HOSPITAL NHS FOUNDATION TRUST, Apr-22 to Mar-23</c:v>
            </c:pt>
          </c:strCache>
        </c:strRef>
      </c:tx>
      <c:overlay val="0"/>
    </c:title>
    <c:autoTitleDeleted val="0"/>
    <c:plotArea>
      <c:layout/>
      <c:barChart>
        <c:barDir val="col"/>
        <c:grouping val="clustered"/>
        <c:varyColors val="0"/>
        <c:ser>
          <c:idx val="0"/>
          <c:order val="0"/>
          <c:tx>
            <c:strRef>
              <c:f>Tables!$C$10</c:f>
              <c:strCache>
                <c:ptCount val="1"/>
                <c:pt idx="0">
                  <c:v>No harm</c:v>
                </c:pt>
              </c:strCache>
            </c:strRef>
          </c:tx>
          <c:invertIfNegative val="0"/>
          <c:cat>
            <c:strRef>
              <c:f>Tables!$B$11:$B$22</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Tables!$C$11:$C$22</c:f>
              <c:numCache>
                <c:formatCode>General</c:formatCode>
                <c:ptCount val="12"/>
                <c:pt idx="0">
                  <c:v>1702</c:v>
                </c:pt>
                <c:pt idx="1">
                  <c:v>873</c:v>
                </c:pt>
                <c:pt idx="2">
                  <c:v>601</c:v>
                </c:pt>
                <c:pt idx="3">
                  <c:v>0</c:v>
                </c:pt>
                <c:pt idx="4">
                  <c:v>1263</c:v>
                </c:pt>
                <c:pt idx="5">
                  <c:v>888</c:v>
                </c:pt>
                <c:pt idx="6">
                  <c:v>0</c:v>
                </c:pt>
                <c:pt idx="7">
                  <c:v>1145</c:v>
                </c:pt>
                <c:pt idx="8">
                  <c:v>1527</c:v>
                </c:pt>
                <c:pt idx="9">
                  <c:v>1052</c:v>
                </c:pt>
                <c:pt idx="10">
                  <c:v>574</c:v>
                </c:pt>
                <c:pt idx="11">
                  <c:v>943</c:v>
                </c:pt>
              </c:numCache>
            </c:numRef>
          </c:val>
          <c:extLst>
            <c:ext xmlns:c16="http://schemas.microsoft.com/office/drawing/2014/chart" uri="{C3380CC4-5D6E-409C-BE32-E72D297353CC}">
              <c16:uniqueId val="{00000000-BD43-4C5F-8D3D-FE9C02748C1F}"/>
            </c:ext>
          </c:extLst>
        </c:ser>
        <c:ser>
          <c:idx val="1"/>
          <c:order val="1"/>
          <c:tx>
            <c:strRef>
              <c:f>Tables!$D$10</c:f>
              <c:strCache>
                <c:ptCount val="1"/>
                <c:pt idx="0">
                  <c:v>Low harm</c:v>
                </c:pt>
              </c:strCache>
            </c:strRef>
          </c:tx>
          <c:invertIfNegative val="0"/>
          <c:cat>
            <c:strRef>
              <c:f>Tables!$B$11:$B$22</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Tables!$D$11:$D$22</c:f>
              <c:numCache>
                <c:formatCode>General</c:formatCode>
                <c:ptCount val="12"/>
                <c:pt idx="0">
                  <c:v>231</c:v>
                </c:pt>
                <c:pt idx="1">
                  <c:v>123</c:v>
                </c:pt>
                <c:pt idx="2">
                  <c:v>94</c:v>
                </c:pt>
                <c:pt idx="3">
                  <c:v>0</c:v>
                </c:pt>
                <c:pt idx="4">
                  <c:v>220</c:v>
                </c:pt>
                <c:pt idx="5">
                  <c:v>115</c:v>
                </c:pt>
                <c:pt idx="6">
                  <c:v>0</c:v>
                </c:pt>
                <c:pt idx="7">
                  <c:v>215</c:v>
                </c:pt>
                <c:pt idx="8">
                  <c:v>257</c:v>
                </c:pt>
                <c:pt idx="9">
                  <c:v>152</c:v>
                </c:pt>
                <c:pt idx="10">
                  <c:v>132</c:v>
                </c:pt>
                <c:pt idx="11">
                  <c:v>256</c:v>
                </c:pt>
              </c:numCache>
            </c:numRef>
          </c:val>
          <c:extLst>
            <c:ext xmlns:c16="http://schemas.microsoft.com/office/drawing/2014/chart" uri="{C3380CC4-5D6E-409C-BE32-E72D297353CC}">
              <c16:uniqueId val="{00000001-BD43-4C5F-8D3D-FE9C02748C1F}"/>
            </c:ext>
          </c:extLst>
        </c:ser>
        <c:ser>
          <c:idx val="2"/>
          <c:order val="2"/>
          <c:tx>
            <c:strRef>
              <c:f>Tables!$E$10</c:f>
              <c:strCache>
                <c:ptCount val="1"/>
                <c:pt idx="0">
                  <c:v>Moderate</c:v>
                </c:pt>
              </c:strCache>
            </c:strRef>
          </c:tx>
          <c:invertIfNegative val="0"/>
          <c:cat>
            <c:strRef>
              <c:f>Tables!$B$11:$B$22</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Tables!$E$11:$E$22</c:f>
              <c:numCache>
                <c:formatCode>General</c:formatCode>
                <c:ptCount val="12"/>
                <c:pt idx="0">
                  <c:v>39</c:v>
                </c:pt>
                <c:pt idx="1">
                  <c:v>9</c:v>
                </c:pt>
                <c:pt idx="2">
                  <c:v>11</c:v>
                </c:pt>
                <c:pt idx="3">
                  <c:v>0</c:v>
                </c:pt>
                <c:pt idx="4">
                  <c:v>21</c:v>
                </c:pt>
                <c:pt idx="5">
                  <c:v>19</c:v>
                </c:pt>
                <c:pt idx="6">
                  <c:v>0</c:v>
                </c:pt>
                <c:pt idx="7">
                  <c:v>7</c:v>
                </c:pt>
                <c:pt idx="8">
                  <c:v>38</c:v>
                </c:pt>
                <c:pt idx="9">
                  <c:v>11</c:v>
                </c:pt>
                <c:pt idx="10">
                  <c:v>11</c:v>
                </c:pt>
                <c:pt idx="11">
                  <c:v>24</c:v>
                </c:pt>
              </c:numCache>
            </c:numRef>
          </c:val>
          <c:extLst>
            <c:ext xmlns:c16="http://schemas.microsoft.com/office/drawing/2014/chart" uri="{C3380CC4-5D6E-409C-BE32-E72D297353CC}">
              <c16:uniqueId val="{00000002-BD43-4C5F-8D3D-FE9C02748C1F}"/>
            </c:ext>
          </c:extLst>
        </c:ser>
        <c:dLbls>
          <c:showLegendKey val="0"/>
          <c:showVal val="0"/>
          <c:showCatName val="0"/>
          <c:showSerName val="0"/>
          <c:showPercent val="0"/>
          <c:showBubbleSize val="0"/>
        </c:dLbls>
        <c:gapWidth val="150"/>
        <c:axId val="218911744"/>
        <c:axId val="114535232"/>
      </c:barChart>
      <c:lineChart>
        <c:grouping val="standard"/>
        <c:varyColors val="0"/>
        <c:ser>
          <c:idx val="3"/>
          <c:order val="3"/>
          <c:tx>
            <c:strRef>
              <c:f>Tables!$F$10</c:f>
              <c:strCache>
                <c:ptCount val="1"/>
                <c:pt idx="0">
                  <c:v>Severe</c:v>
                </c:pt>
              </c:strCache>
            </c:strRef>
          </c:tx>
          <c:marker>
            <c:symbol val="none"/>
          </c:marker>
          <c:cat>
            <c:strRef>
              <c:f>Tables!$B$11:$B$22</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Tables!$F$11:$F$22</c:f>
              <c:numCache>
                <c:formatCode>General</c:formatCode>
                <c:ptCount val="12"/>
                <c:pt idx="0">
                  <c:v>2</c:v>
                </c:pt>
                <c:pt idx="1">
                  <c:v>2</c:v>
                </c:pt>
                <c:pt idx="2">
                  <c:v>2</c:v>
                </c:pt>
                <c:pt idx="3">
                  <c:v>0</c:v>
                </c:pt>
                <c:pt idx="4">
                  <c:v>2</c:v>
                </c:pt>
                <c:pt idx="5">
                  <c:v>1</c:v>
                </c:pt>
                <c:pt idx="6">
                  <c:v>0</c:v>
                </c:pt>
                <c:pt idx="7">
                  <c:v>4</c:v>
                </c:pt>
                <c:pt idx="8">
                  <c:v>1</c:v>
                </c:pt>
                <c:pt idx="9">
                  <c:v>4</c:v>
                </c:pt>
                <c:pt idx="10">
                  <c:v>2</c:v>
                </c:pt>
                <c:pt idx="11">
                  <c:v>4</c:v>
                </c:pt>
              </c:numCache>
            </c:numRef>
          </c:val>
          <c:smooth val="0"/>
          <c:extLst>
            <c:ext xmlns:c16="http://schemas.microsoft.com/office/drawing/2014/chart" uri="{C3380CC4-5D6E-409C-BE32-E72D297353CC}">
              <c16:uniqueId val="{00000003-BD43-4C5F-8D3D-FE9C02748C1F}"/>
            </c:ext>
          </c:extLst>
        </c:ser>
        <c:ser>
          <c:idx val="4"/>
          <c:order val="4"/>
          <c:tx>
            <c:strRef>
              <c:f>Tables!$G$10</c:f>
              <c:strCache>
                <c:ptCount val="1"/>
                <c:pt idx="0">
                  <c:v>Death</c:v>
                </c:pt>
              </c:strCache>
            </c:strRef>
          </c:tx>
          <c:marker>
            <c:symbol val="none"/>
          </c:marker>
          <c:cat>
            <c:strRef>
              <c:f>Tables!$B$11:$B$22</c:f>
              <c:strCache>
                <c:ptCount val="12"/>
                <c:pt idx="0">
                  <c:v>Apr-22</c:v>
                </c:pt>
                <c:pt idx="1">
                  <c:v>May-22</c:v>
                </c:pt>
                <c:pt idx="2">
                  <c:v>Jun-22</c:v>
                </c:pt>
                <c:pt idx="3">
                  <c:v>Jul-22</c:v>
                </c:pt>
                <c:pt idx="4">
                  <c:v>Aug-22</c:v>
                </c:pt>
                <c:pt idx="5">
                  <c:v>Sep-22</c:v>
                </c:pt>
                <c:pt idx="6">
                  <c:v>Oct-22</c:v>
                </c:pt>
                <c:pt idx="7">
                  <c:v>Nov-22</c:v>
                </c:pt>
                <c:pt idx="8">
                  <c:v>Dec-22</c:v>
                </c:pt>
                <c:pt idx="9">
                  <c:v>Jan-23</c:v>
                </c:pt>
                <c:pt idx="10">
                  <c:v>Feb-23</c:v>
                </c:pt>
                <c:pt idx="11">
                  <c:v>Mar-23</c:v>
                </c:pt>
              </c:strCache>
            </c:strRef>
          </c:cat>
          <c:val>
            <c:numRef>
              <c:f>Tables!$G$11:$G$22</c:f>
              <c:numCache>
                <c:formatCode>General</c:formatCode>
                <c:ptCount val="12"/>
                <c:pt idx="0">
                  <c:v>2</c:v>
                </c:pt>
                <c:pt idx="1">
                  <c:v>1</c:v>
                </c:pt>
                <c:pt idx="2">
                  <c:v>2</c:v>
                </c:pt>
                <c:pt idx="3">
                  <c:v>0</c:v>
                </c:pt>
                <c:pt idx="4">
                  <c:v>0</c:v>
                </c:pt>
                <c:pt idx="5">
                  <c:v>2</c:v>
                </c:pt>
                <c:pt idx="6">
                  <c:v>0</c:v>
                </c:pt>
                <c:pt idx="7">
                  <c:v>1</c:v>
                </c:pt>
                <c:pt idx="8">
                  <c:v>5</c:v>
                </c:pt>
                <c:pt idx="9">
                  <c:v>2</c:v>
                </c:pt>
                <c:pt idx="10">
                  <c:v>1</c:v>
                </c:pt>
                <c:pt idx="11">
                  <c:v>1</c:v>
                </c:pt>
              </c:numCache>
            </c:numRef>
          </c:val>
          <c:smooth val="0"/>
          <c:extLst>
            <c:ext xmlns:c16="http://schemas.microsoft.com/office/drawing/2014/chart" uri="{C3380CC4-5D6E-409C-BE32-E72D297353CC}">
              <c16:uniqueId val="{00000004-BD43-4C5F-8D3D-FE9C02748C1F}"/>
            </c:ext>
          </c:extLst>
        </c:ser>
        <c:dLbls>
          <c:showLegendKey val="0"/>
          <c:showVal val="0"/>
          <c:showCatName val="0"/>
          <c:showSerName val="0"/>
          <c:showPercent val="0"/>
          <c:showBubbleSize val="0"/>
        </c:dLbls>
        <c:marker val="1"/>
        <c:smooth val="0"/>
        <c:axId val="114425856"/>
        <c:axId val="114535808"/>
      </c:lineChart>
      <c:catAx>
        <c:axId val="218911744"/>
        <c:scaling>
          <c:orientation val="minMax"/>
        </c:scaling>
        <c:delete val="0"/>
        <c:axPos val="b"/>
        <c:numFmt formatCode="General" sourceLinked="0"/>
        <c:majorTickMark val="out"/>
        <c:minorTickMark val="none"/>
        <c:tickLblPos val="nextTo"/>
        <c:crossAx val="114535232"/>
        <c:crosses val="autoZero"/>
        <c:auto val="1"/>
        <c:lblAlgn val="ctr"/>
        <c:lblOffset val="100"/>
        <c:noMultiLvlLbl val="0"/>
      </c:catAx>
      <c:valAx>
        <c:axId val="114535232"/>
        <c:scaling>
          <c:orientation val="minMax"/>
        </c:scaling>
        <c:delete val="0"/>
        <c:axPos val="l"/>
        <c:majorGridlines/>
        <c:title>
          <c:tx>
            <c:rich>
              <a:bodyPr rot="-5400000" vert="horz"/>
              <a:lstStyle/>
              <a:p>
                <a:pPr>
                  <a:defRPr/>
                </a:pPr>
                <a:r>
                  <a:rPr lang="en-GB"/>
                  <a:t>Number</a:t>
                </a:r>
                <a:r>
                  <a:rPr lang="en-GB" baseline="0"/>
                  <a:t> of incidents (No harm, Low harm, and Moderate harm)</a:t>
                </a:r>
                <a:endParaRPr lang="en-GB"/>
              </a:p>
            </c:rich>
          </c:tx>
          <c:overlay val="0"/>
        </c:title>
        <c:numFmt formatCode="General" sourceLinked="1"/>
        <c:majorTickMark val="out"/>
        <c:minorTickMark val="none"/>
        <c:tickLblPos val="nextTo"/>
        <c:crossAx val="218911744"/>
        <c:crosses val="autoZero"/>
        <c:crossBetween val="between"/>
      </c:valAx>
      <c:valAx>
        <c:axId val="114535808"/>
        <c:scaling>
          <c:orientation val="minMax"/>
        </c:scaling>
        <c:delete val="0"/>
        <c:axPos val="r"/>
        <c:title>
          <c:tx>
            <c:rich>
              <a:bodyPr rot="-5400000" vert="horz"/>
              <a:lstStyle/>
              <a:p>
                <a:pPr>
                  <a:defRPr/>
                </a:pPr>
                <a:r>
                  <a:rPr lang="en-GB"/>
                  <a:t>Number of incidents (Severe harm and Death)</a:t>
                </a:r>
              </a:p>
            </c:rich>
          </c:tx>
          <c:overlay val="0"/>
        </c:title>
        <c:numFmt formatCode="General" sourceLinked="1"/>
        <c:majorTickMark val="out"/>
        <c:minorTickMark val="none"/>
        <c:tickLblPos val="nextTo"/>
        <c:crossAx val="114425856"/>
        <c:crosses val="max"/>
        <c:crossBetween val="between"/>
      </c:valAx>
      <c:catAx>
        <c:axId val="114425856"/>
        <c:scaling>
          <c:orientation val="minMax"/>
        </c:scaling>
        <c:delete val="1"/>
        <c:axPos val="b"/>
        <c:numFmt formatCode="General" sourceLinked="1"/>
        <c:majorTickMark val="out"/>
        <c:minorTickMark val="none"/>
        <c:tickLblPos val="none"/>
        <c:crossAx val="114535808"/>
        <c:crosses val="autoZero"/>
        <c:auto val="1"/>
        <c:lblAlgn val="ctr"/>
        <c:lblOffset val="100"/>
        <c:noMultiLvlLbl val="0"/>
      </c:catAx>
    </c:plotArea>
    <c:legend>
      <c:legendPos val="r"/>
      <c:overlay val="0"/>
    </c:legend>
    <c:plotVisOnly val="1"/>
    <c:dispBlanksAs val="gap"/>
    <c:showDLblsOverMax val="0"/>
  </c:chart>
  <c:printSettings>
    <c:headerFooter/>
    <c:pageMargins b="0.75000000000000977" l="0.70000000000000062" r="0.70000000000000062" t="0.750000000000009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jpg"/><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10661650</xdr:colOff>
      <xdr:row>0</xdr:row>
      <xdr:rowOff>50800</xdr:rowOff>
    </xdr:from>
    <xdr:to>
      <xdr:col>1</xdr:col>
      <xdr:colOff>121412</xdr:colOff>
      <xdr:row>3</xdr:row>
      <xdr:rowOff>17614</xdr:rowOff>
    </xdr:to>
    <xdr:pic>
      <xdr:nvPicPr>
        <xdr:cNvPr id="5" name="Picture 4">
          <a:extLst>
            <a:ext uri="{FF2B5EF4-FFF2-40B4-BE49-F238E27FC236}">
              <a16:creationId xmlns:a16="http://schemas.microsoft.com/office/drawing/2014/main" id="{4D95347B-20FF-08B1-0955-6B2D601BB0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1650" y="50800"/>
          <a:ext cx="985012" cy="741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11</xdr:col>
      <xdr:colOff>428625</xdr:colOff>
      <xdr:row>3</xdr:row>
      <xdr:rowOff>240506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63425" y="0"/>
          <a:ext cx="1057275" cy="11739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10</xdr:row>
      <xdr:rowOff>4762</xdr:rowOff>
    </xdr:from>
    <xdr:to>
      <xdr:col>17</xdr:col>
      <xdr:colOff>352425</xdr:colOff>
      <xdr:row>32</xdr:row>
      <xdr:rowOff>19050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257174</xdr:colOff>
      <xdr:row>34</xdr:row>
      <xdr:rowOff>0</xdr:rowOff>
    </xdr:from>
    <xdr:to>
      <xdr:col>17</xdr:col>
      <xdr:colOff>371475</xdr:colOff>
      <xdr:row>52</xdr:row>
      <xdr:rowOff>28575</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247650</xdr:colOff>
      <xdr:row>57</xdr:row>
      <xdr:rowOff>38099</xdr:rowOff>
    </xdr:from>
    <xdr:to>
      <xdr:col>9</xdr:col>
      <xdr:colOff>257175</xdr:colOff>
      <xdr:row>75</xdr:row>
      <xdr:rowOff>66674</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47625</xdr:colOff>
      <xdr:row>57</xdr:row>
      <xdr:rowOff>38100</xdr:rowOff>
    </xdr:from>
    <xdr:to>
      <xdr:col>17</xdr:col>
      <xdr:colOff>352425</xdr:colOff>
      <xdr:row>75</xdr:row>
      <xdr:rowOff>66675</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257173</xdr:colOff>
      <xdr:row>76</xdr:row>
      <xdr:rowOff>114301</xdr:rowOff>
    </xdr:from>
    <xdr:to>
      <xdr:col>17</xdr:col>
      <xdr:colOff>342900</xdr:colOff>
      <xdr:row>100</xdr:row>
      <xdr:rowOff>28575</xdr:rowOff>
    </xdr:to>
    <xdr:graphicFrame macro="">
      <xdr:nvGraphicFramePr>
        <xdr:cNvPr id="9" name="Chart 3">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12700</xdr:colOff>
          <xdr:row>4</xdr:row>
          <xdr:rowOff>12700</xdr:rowOff>
        </xdr:from>
        <xdr:to>
          <xdr:col>12</xdr:col>
          <xdr:colOff>260350</xdr:colOff>
          <xdr:row>5</xdr:row>
          <xdr:rowOff>76200</xdr:rowOff>
        </xdr:to>
        <xdr:sp macro="" textlink="">
          <xdr:nvSpPr>
            <xdr:cNvPr id="3073" name="ComboBox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56</xdr:row>
          <xdr:rowOff>19050</xdr:rowOff>
        </xdr:from>
        <xdr:to>
          <xdr:col>9</xdr:col>
          <xdr:colOff>82550</xdr:colOff>
          <xdr:row>57</xdr:row>
          <xdr:rowOff>0</xdr:rowOff>
        </xdr:to>
        <xdr:sp macro="" textlink="">
          <xdr:nvSpPr>
            <xdr:cNvPr id="3074" name="ComboBox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56</xdr:row>
          <xdr:rowOff>19050</xdr:rowOff>
        </xdr:from>
        <xdr:to>
          <xdr:col>17</xdr:col>
          <xdr:colOff>374650</xdr:colOff>
          <xdr:row>57</xdr:row>
          <xdr:rowOff>0</xdr:rowOff>
        </xdr:to>
        <xdr:sp macro="" textlink="">
          <xdr:nvSpPr>
            <xdr:cNvPr id="3075" name="ComboBox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18</xdr:col>
      <xdr:colOff>0</xdr:colOff>
      <xdr:row>0</xdr:row>
      <xdr:rowOff>0</xdr:rowOff>
    </xdr:from>
    <xdr:to>
      <xdr:col>19</xdr:col>
      <xdr:colOff>447675</xdr:colOff>
      <xdr:row>4</xdr:row>
      <xdr:rowOff>88106</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658475" y="0"/>
          <a:ext cx="1057275" cy="11739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19</xdr:col>
      <xdr:colOff>9525</xdr:colOff>
      <xdr:row>5</xdr:row>
      <xdr:rowOff>28574</xdr:rowOff>
    </xdr:from>
    <xdr:to>
      <xdr:col>30</xdr:col>
      <xdr:colOff>571500</xdr:colOff>
      <xdr:row>31</xdr:row>
      <xdr:rowOff>190499</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NRLS_Data" displayName="NRLS_Data" ref="A10:O1288" totalsRowShown="0" headerRowDxfId="16" dataDxfId="15">
  <autoFilter ref="A10:O1288" xr:uid="{00000000-0009-0000-0100-000001000000}"/>
  <tableColumns count="15">
    <tableColumn id="1" xr3:uid="{00000000-0010-0000-0000-000001000000}" name="Organisation code" dataDxfId="14"/>
    <tableColumn id="2" xr3:uid="{00000000-0010-0000-0000-000002000000}" name="Organisation name" dataDxfId="13"/>
    <tableColumn id="3" xr3:uid="{00000000-0010-0000-0000-000003000000}" name="Degree of harm" dataDxfId="12"/>
    <tableColumn id="4" xr3:uid="{00000000-0010-0000-0000-000004000000}" name="Apr-22" dataDxfId="11"/>
    <tableColumn id="5" xr3:uid="{00000000-0010-0000-0000-000005000000}" name="May-22" dataDxfId="10"/>
    <tableColumn id="6" xr3:uid="{00000000-0010-0000-0000-000006000000}" name="Jun-22" dataDxfId="9"/>
    <tableColumn id="7" xr3:uid="{00000000-0010-0000-0000-000007000000}" name="Jul-22" dataDxfId="8"/>
    <tableColumn id="8" xr3:uid="{00000000-0010-0000-0000-000008000000}" name="Aug-22" dataDxfId="7"/>
    <tableColumn id="9" xr3:uid="{00000000-0010-0000-0000-000009000000}" name="Sep-22" dataDxfId="6"/>
    <tableColumn id="10" xr3:uid="{00000000-0010-0000-0000-00000A000000}" name="Oct-22" dataDxfId="5"/>
    <tableColumn id="11" xr3:uid="{00000000-0010-0000-0000-00000B000000}" name="Nov-22" dataDxfId="4"/>
    <tableColumn id="12" xr3:uid="{00000000-0010-0000-0000-00000C000000}" name="Dec-22" dataDxfId="3"/>
    <tableColumn id="13" xr3:uid="{00000000-0010-0000-0000-00000D000000}" name="Jan-23" dataDxfId="2"/>
    <tableColumn id="14" xr3:uid="{00000000-0010-0000-0000-00000E000000}" name="Feb-23" dataDxfId="1"/>
    <tableColumn id="15" xr3:uid="{00000000-0010-0000-0000-00000F000000}" name="Mar-23"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mprovement.nhs.uk/resources/organisation-patient-safety-incident-reports-27-march-2019/"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image" Target="../media/image5.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E32"/>
  <sheetViews>
    <sheetView showGridLines="0" tabSelected="1" workbookViewId="0">
      <selection activeCell="A11" sqref="A11"/>
    </sheetView>
  </sheetViews>
  <sheetFormatPr defaultColWidth="9.1796875" defaultRowHeight="14.5" x14ac:dyDescent="0.35"/>
  <cols>
    <col min="1" max="1" width="165" style="15" customWidth="1"/>
    <col min="2" max="2" width="8.7265625" customWidth="1"/>
  </cols>
  <sheetData>
    <row r="1" spans="1:1" ht="32.25" customHeight="1" x14ac:dyDescent="0.35"/>
    <row r="5" spans="1:1" ht="32.25" customHeight="1" x14ac:dyDescent="0.6">
      <c r="A5" s="9" t="s">
        <v>3089</v>
      </c>
    </row>
    <row r="6" spans="1:1" ht="21" x14ac:dyDescent="0.5">
      <c r="A6" s="10" t="s">
        <v>39</v>
      </c>
    </row>
    <row r="7" spans="1:1" s="12" customFormat="1" ht="21" x14ac:dyDescent="0.5">
      <c r="A7" s="11"/>
    </row>
    <row r="8" spans="1:1" s="36" customFormat="1" ht="29" x14ac:dyDescent="0.35">
      <c r="A8" s="35" t="s">
        <v>3085</v>
      </c>
    </row>
    <row r="9" spans="1:1" s="36" customFormat="1" x14ac:dyDescent="0.35">
      <c r="A9" s="37"/>
    </row>
    <row r="10" spans="1:1" ht="15.5" x14ac:dyDescent="0.35">
      <c r="A10" s="13" t="s">
        <v>44</v>
      </c>
    </row>
    <row r="11" spans="1:1" s="36" customFormat="1" x14ac:dyDescent="0.35">
      <c r="A11" s="34"/>
    </row>
    <row r="12" spans="1:1" x14ac:dyDescent="0.35">
      <c r="A12" s="14" t="s">
        <v>45</v>
      </c>
    </row>
    <row r="13" spans="1:1" x14ac:dyDescent="0.35">
      <c r="A13" s="15" t="s">
        <v>450</v>
      </c>
    </row>
    <row r="14" spans="1:1" ht="29" x14ac:dyDescent="0.35">
      <c r="A14" s="15" t="s">
        <v>451</v>
      </c>
    </row>
    <row r="15" spans="1:1" x14ac:dyDescent="0.35">
      <c r="A15" s="15" t="s">
        <v>68</v>
      </c>
    </row>
    <row r="17" spans="1:5" x14ac:dyDescent="0.35">
      <c r="A17" s="16" t="s">
        <v>46</v>
      </c>
    </row>
    <row r="18" spans="1:5" ht="19.5" customHeight="1" x14ac:dyDescent="0.35">
      <c r="A18" s="15" t="s">
        <v>47</v>
      </c>
    </row>
    <row r="19" spans="1:5" ht="30" customHeight="1" x14ac:dyDescent="0.35">
      <c r="A19" s="15" t="s">
        <v>3086</v>
      </c>
    </row>
    <row r="21" spans="1:5" x14ac:dyDescent="0.35">
      <c r="A21" s="14" t="s">
        <v>48</v>
      </c>
    </row>
    <row r="22" spans="1:5" ht="29" x14ac:dyDescent="0.35">
      <c r="A22" s="15" t="s">
        <v>452</v>
      </c>
    </row>
    <row r="24" spans="1:5" x14ac:dyDescent="0.35">
      <c r="A24" s="14" t="s">
        <v>453</v>
      </c>
    </row>
    <row r="25" spans="1:5" ht="31.5" customHeight="1" x14ac:dyDescent="0.35">
      <c r="A25" s="15" t="s">
        <v>69</v>
      </c>
    </row>
    <row r="26" spans="1:5" x14ac:dyDescent="0.35">
      <c r="E26" s="17"/>
    </row>
    <row r="27" spans="1:5" x14ac:dyDescent="0.35">
      <c r="A27" s="14" t="s">
        <v>454</v>
      </c>
    </row>
    <row r="28" spans="1:5" x14ac:dyDescent="0.35">
      <c r="A28" s="18" t="s">
        <v>455</v>
      </c>
    </row>
    <row r="30" spans="1:5" x14ac:dyDescent="0.35">
      <c r="A30" s="14" t="s">
        <v>456</v>
      </c>
    </row>
    <row r="31" spans="1:5" x14ac:dyDescent="0.35">
      <c r="A31" s="15" t="s">
        <v>3087</v>
      </c>
    </row>
    <row r="32" spans="1:5" x14ac:dyDescent="0.35">
      <c r="A32" s="31" t="s">
        <v>3088</v>
      </c>
    </row>
  </sheetData>
  <hyperlinks>
    <hyperlink ref="A32"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O1288"/>
  <sheetViews>
    <sheetView showGridLines="0" workbookViewId="0"/>
  </sheetViews>
  <sheetFormatPr defaultRowHeight="14.5" x14ac:dyDescent="0.35"/>
  <cols>
    <col min="1" max="1" width="19.1796875" customWidth="1"/>
    <col min="2" max="2" width="78.453125" customWidth="1"/>
    <col min="3" max="3" width="19.54296875" customWidth="1"/>
    <col min="5" max="5" width="9.7265625" customWidth="1"/>
    <col min="6" max="6" width="9.26953125" customWidth="1"/>
    <col min="7" max="7" width="9.453125" customWidth="1"/>
    <col min="8" max="9" width="9.26953125" customWidth="1"/>
    <col min="11" max="12" width="9.453125" customWidth="1"/>
    <col min="13" max="13" width="9.26953125" customWidth="1"/>
    <col min="15" max="15" width="9.453125" customWidth="1"/>
  </cols>
  <sheetData>
    <row r="1" spans="1:15" x14ac:dyDescent="0.35">
      <c r="A1" s="1"/>
    </row>
    <row r="2" spans="1:15" ht="32.25" customHeight="1" x14ac:dyDescent="0.6">
      <c r="A2" s="3" t="s">
        <v>11</v>
      </c>
      <c r="B2" s="4" t="s">
        <v>70</v>
      </c>
    </row>
    <row r="3" spans="1:15" ht="26" x14ac:dyDescent="0.6">
      <c r="B3" s="4" t="s">
        <v>3082</v>
      </c>
    </row>
    <row r="4" spans="1:15" ht="21" x14ac:dyDescent="0.5">
      <c r="A4" s="5" t="s">
        <v>38</v>
      </c>
      <c r="B4" s="6" t="s">
        <v>39</v>
      </c>
    </row>
    <row r="5" spans="1:15" ht="18.5" x14ac:dyDescent="0.45">
      <c r="A5" s="5" t="s">
        <v>40</v>
      </c>
      <c r="B5" s="7" t="s">
        <v>41</v>
      </c>
    </row>
    <row r="6" spans="1:15" ht="15.5" x14ac:dyDescent="0.35">
      <c r="A6" s="5" t="s">
        <v>42</v>
      </c>
      <c r="B6" s="8" t="s">
        <v>3083</v>
      </c>
    </row>
    <row r="7" spans="1:15" ht="15.5" x14ac:dyDescent="0.35">
      <c r="A7" s="5" t="s">
        <v>43</v>
      </c>
      <c r="B7" s="26">
        <v>45017</v>
      </c>
    </row>
    <row r="10" spans="1:15" x14ac:dyDescent="0.35">
      <c r="A10" s="32" t="s">
        <v>21</v>
      </c>
      <c r="B10" s="32" t="s">
        <v>3068</v>
      </c>
      <c r="C10" s="32" t="s">
        <v>22</v>
      </c>
      <c r="D10" s="32" t="s">
        <v>3070</v>
      </c>
      <c r="E10" s="32" t="s">
        <v>3071</v>
      </c>
      <c r="F10" s="32" t="s">
        <v>3072</v>
      </c>
      <c r="G10" s="32" t="s">
        <v>3073</v>
      </c>
      <c r="H10" s="32" t="s">
        <v>3074</v>
      </c>
      <c r="I10" s="32" t="s">
        <v>3075</v>
      </c>
      <c r="J10" s="32" t="s">
        <v>3076</v>
      </c>
      <c r="K10" s="32" t="s">
        <v>3077</v>
      </c>
      <c r="L10" s="32" t="s">
        <v>3078</v>
      </c>
      <c r="M10" s="32" t="s">
        <v>3079</v>
      </c>
      <c r="N10" s="32" t="s">
        <v>3080</v>
      </c>
      <c r="O10" s="32" t="s">
        <v>3081</v>
      </c>
    </row>
    <row r="11" spans="1:15" x14ac:dyDescent="0.35">
      <c r="A11" s="32" t="s">
        <v>132</v>
      </c>
      <c r="B11" s="32" t="s">
        <v>133</v>
      </c>
      <c r="C11" s="32" t="s">
        <v>0</v>
      </c>
      <c r="D11" s="32">
        <v>317</v>
      </c>
      <c r="E11" s="32">
        <v>489</v>
      </c>
      <c r="F11" s="32">
        <v>289</v>
      </c>
      <c r="G11" s="32">
        <v>651</v>
      </c>
      <c r="H11" s="32">
        <v>524</v>
      </c>
      <c r="I11" s="32">
        <v>264</v>
      </c>
      <c r="J11" s="32">
        <v>412</v>
      </c>
      <c r="K11" s="32">
        <v>702</v>
      </c>
      <c r="L11" s="32">
        <v>439</v>
      </c>
      <c r="M11" s="32">
        <v>482</v>
      </c>
      <c r="N11" s="32">
        <v>365</v>
      </c>
      <c r="O11" s="32">
        <v>448</v>
      </c>
    </row>
    <row r="12" spans="1:15" x14ac:dyDescent="0.35">
      <c r="A12" s="32" t="s">
        <v>132</v>
      </c>
      <c r="B12" s="32" t="s">
        <v>133</v>
      </c>
      <c r="C12" s="32" t="s">
        <v>23</v>
      </c>
      <c r="D12" s="32">
        <v>116</v>
      </c>
      <c r="E12" s="32">
        <v>209</v>
      </c>
      <c r="F12" s="32">
        <v>102</v>
      </c>
      <c r="G12" s="32">
        <v>216</v>
      </c>
      <c r="H12" s="32">
        <v>160</v>
      </c>
      <c r="I12" s="32">
        <v>96</v>
      </c>
      <c r="J12" s="32">
        <v>181</v>
      </c>
      <c r="K12" s="32">
        <v>304</v>
      </c>
      <c r="L12" s="32">
        <v>162</v>
      </c>
      <c r="M12" s="32">
        <v>196</v>
      </c>
      <c r="N12" s="32">
        <v>158</v>
      </c>
      <c r="O12" s="32">
        <v>196</v>
      </c>
    </row>
    <row r="13" spans="1:15" x14ac:dyDescent="0.35">
      <c r="A13" s="32" t="s">
        <v>132</v>
      </c>
      <c r="B13" s="32" t="s">
        <v>133</v>
      </c>
      <c r="C13" s="32" t="s">
        <v>4</v>
      </c>
      <c r="D13" s="32">
        <v>16</v>
      </c>
      <c r="E13" s="32">
        <v>18</v>
      </c>
      <c r="F13" s="32">
        <v>13</v>
      </c>
      <c r="G13" s="32">
        <v>12</v>
      </c>
      <c r="H13" s="32">
        <v>20</v>
      </c>
      <c r="I13" s="32">
        <v>3</v>
      </c>
      <c r="J13" s="32">
        <v>14</v>
      </c>
      <c r="K13" s="32">
        <v>43</v>
      </c>
      <c r="L13" s="32">
        <v>22</v>
      </c>
      <c r="M13" s="32">
        <v>30</v>
      </c>
      <c r="N13" s="32">
        <v>18</v>
      </c>
      <c r="O13" s="32">
        <v>23</v>
      </c>
    </row>
    <row r="14" spans="1:15" x14ac:dyDescent="0.35">
      <c r="A14" s="32" t="s">
        <v>132</v>
      </c>
      <c r="B14" s="32" t="s">
        <v>133</v>
      </c>
      <c r="C14" s="32" t="s">
        <v>5</v>
      </c>
      <c r="D14" s="32">
        <v>3</v>
      </c>
      <c r="E14" s="32">
        <v>2</v>
      </c>
      <c r="F14" s="32">
        <v>0</v>
      </c>
      <c r="G14" s="32">
        <v>0</v>
      </c>
      <c r="H14" s="32">
        <v>1</v>
      </c>
      <c r="I14" s="32">
        <v>0</v>
      </c>
      <c r="J14" s="32">
        <v>1</v>
      </c>
      <c r="K14" s="32">
        <v>1</v>
      </c>
      <c r="L14" s="32">
        <v>0</v>
      </c>
      <c r="M14" s="32">
        <v>2</v>
      </c>
      <c r="N14" s="32">
        <v>0</v>
      </c>
      <c r="O14" s="32">
        <v>1</v>
      </c>
    </row>
    <row r="15" spans="1:15" x14ac:dyDescent="0.35">
      <c r="A15" s="32" t="s">
        <v>132</v>
      </c>
      <c r="B15" s="32" t="s">
        <v>133</v>
      </c>
      <c r="C15" s="32" t="s">
        <v>2</v>
      </c>
      <c r="D15" s="32">
        <v>0</v>
      </c>
      <c r="E15" s="32">
        <v>1</v>
      </c>
      <c r="F15" s="32">
        <v>0</v>
      </c>
      <c r="G15" s="32">
        <v>0</v>
      </c>
      <c r="H15" s="32">
        <v>0</v>
      </c>
      <c r="I15" s="32">
        <v>2</v>
      </c>
      <c r="J15" s="32">
        <v>0</v>
      </c>
      <c r="K15" s="32">
        <v>1</v>
      </c>
      <c r="L15" s="32">
        <v>1</v>
      </c>
      <c r="M15" s="32">
        <v>1</v>
      </c>
      <c r="N15" s="32">
        <v>0</v>
      </c>
      <c r="O15" s="32">
        <v>0</v>
      </c>
    </row>
    <row r="16" spans="1:15" x14ac:dyDescent="0.35">
      <c r="A16" s="33" t="s">
        <v>132</v>
      </c>
      <c r="B16" s="33" t="s">
        <v>133</v>
      </c>
      <c r="C16" s="33" t="s">
        <v>3069</v>
      </c>
      <c r="D16" s="33">
        <v>452</v>
      </c>
      <c r="E16" s="33">
        <v>719</v>
      </c>
      <c r="F16" s="33">
        <v>404</v>
      </c>
      <c r="G16" s="33">
        <v>879</v>
      </c>
      <c r="H16" s="33">
        <v>705</v>
      </c>
      <c r="I16" s="33">
        <v>365</v>
      </c>
      <c r="J16" s="33">
        <v>608</v>
      </c>
      <c r="K16" s="33">
        <v>1051</v>
      </c>
      <c r="L16" s="33">
        <v>624</v>
      </c>
      <c r="M16" s="33">
        <v>711</v>
      </c>
      <c r="N16" s="33">
        <v>541</v>
      </c>
      <c r="O16" s="33">
        <v>668</v>
      </c>
    </row>
    <row r="17" spans="1:15" x14ac:dyDescent="0.35">
      <c r="A17" s="32" t="s">
        <v>122</v>
      </c>
      <c r="B17" s="32" t="s">
        <v>123</v>
      </c>
      <c r="C17" s="32" t="s">
        <v>0</v>
      </c>
      <c r="D17" s="32">
        <v>356</v>
      </c>
      <c r="E17" s="32">
        <v>557</v>
      </c>
      <c r="F17" s="32">
        <v>380</v>
      </c>
      <c r="G17" s="32">
        <v>530</v>
      </c>
      <c r="H17" s="32">
        <v>381</v>
      </c>
      <c r="I17" s="32">
        <v>397</v>
      </c>
      <c r="J17" s="32">
        <v>442</v>
      </c>
      <c r="K17" s="32">
        <v>404</v>
      </c>
      <c r="L17" s="32">
        <v>517</v>
      </c>
      <c r="M17" s="32">
        <v>298</v>
      </c>
      <c r="N17" s="32">
        <v>348</v>
      </c>
      <c r="O17" s="32">
        <v>615</v>
      </c>
    </row>
    <row r="18" spans="1:15" x14ac:dyDescent="0.35">
      <c r="A18" s="32" t="s">
        <v>122</v>
      </c>
      <c r="B18" s="32" t="s">
        <v>123</v>
      </c>
      <c r="C18" s="32" t="s">
        <v>23</v>
      </c>
      <c r="D18" s="32">
        <v>97</v>
      </c>
      <c r="E18" s="32">
        <v>126</v>
      </c>
      <c r="F18" s="32">
        <v>114</v>
      </c>
      <c r="G18" s="32">
        <v>101</v>
      </c>
      <c r="H18" s="32">
        <v>87</v>
      </c>
      <c r="I18" s="32">
        <v>81</v>
      </c>
      <c r="J18" s="32">
        <v>85</v>
      </c>
      <c r="K18" s="32">
        <v>98</v>
      </c>
      <c r="L18" s="32">
        <v>97</v>
      </c>
      <c r="M18" s="32">
        <v>71</v>
      </c>
      <c r="N18" s="32">
        <v>91</v>
      </c>
      <c r="O18" s="32">
        <v>113</v>
      </c>
    </row>
    <row r="19" spans="1:15" x14ac:dyDescent="0.35">
      <c r="A19" s="32" t="s">
        <v>122</v>
      </c>
      <c r="B19" s="32" t="s">
        <v>123</v>
      </c>
      <c r="C19" s="32" t="s">
        <v>4</v>
      </c>
      <c r="D19" s="32">
        <v>2</v>
      </c>
      <c r="E19" s="32">
        <v>1</v>
      </c>
      <c r="F19" s="32">
        <v>0</v>
      </c>
      <c r="G19" s="32">
        <v>0</v>
      </c>
      <c r="H19" s="32">
        <v>2</v>
      </c>
      <c r="I19" s="32">
        <v>4</v>
      </c>
      <c r="J19" s="32">
        <v>0</v>
      </c>
      <c r="K19" s="32">
        <v>1</v>
      </c>
      <c r="L19" s="32">
        <v>1</v>
      </c>
      <c r="M19" s="32">
        <v>0</v>
      </c>
      <c r="N19" s="32">
        <v>0</v>
      </c>
      <c r="O19" s="32">
        <v>1</v>
      </c>
    </row>
    <row r="20" spans="1:15" x14ac:dyDescent="0.35">
      <c r="A20" s="32" t="s">
        <v>122</v>
      </c>
      <c r="B20" s="32" t="s">
        <v>123</v>
      </c>
      <c r="C20" s="32" t="s">
        <v>5</v>
      </c>
      <c r="D20" s="32">
        <v>0</v>
      </c>
      <c r="E20" s="32">
        <v>0</v>
      </c>
      <c r="F20" s="32">
        <v>0</v>
      </c>
      <c r="G20" s="32">
        <v>0</v>
      </c>
      <c r="H20" s="32">
        <v>0</v>
      </c>
      <c r="I20" s="32">
        <v>0</v>
      </c>
      <c r="J20" s="32">
        <v>0</v>
      </c>
      <c r="K20" s="32">
        <v>0</v>
      </c>
      <c r="L20" s="32">
        <v>0</v>
      </c>
      <c r="M20" s="32">
        <v>0</v>
      </c>
      <c r="N20" s="32">
        <v>0</v>
      </c>
      <c r="O20" s="32">
        <v>0</v>
      </c>
    </row>
    <row r="21" spans="1:15" x14ac:dyDescent="0.35">
      <c r="A21" s="32" t="s">
        <v>122</v>
      </c>
      <c r="B21" s="32" t="s">
        <v>123</v>
      </c>
      <c r="C21" s="32" t="s">
        <v>2</v>
      </c>
      <c r="D21" s="32">
        <v>0</v>
      </c>
      <c r="E21" s="32">
        <v>0</v>
      </c>
      <c r="F21" s="32">
        <v>0</v>
      </c>
      <c r="G21" s="32">
        <v>0</v>
      </c>
      <c r="H21" s="32">
        <v>0</v>
      </c>
      <c r="I21" s="32">
        <v>0</v>
      </c>
      <c r="J21" s="32">
        <v>0</v>
      </c>
      <c r="K21" s="32">
        <v>0</v>
      </c>
      <c r="L21" s="32">
        <v>0</v>
      </c>
      <c r="M21" s="32">
        <v>0</v>
      </c>
      <c r="N21" s="32">
        <v>0</v>
      </c>
      <c r="O21" s="32">
        <v>0</v>
      </c>
    </row>
    <row r="22" spans="1:15" x14ac:dyDescent="0.35">
      <c r="A22" s="33" t="s">
        <v>122</v>
      </c>
      <c r="B22" s="33" t="s">
        <v>123</v>
      </c>
      <c r="C22" s="33" t="s">
        <v>3069</v>
      </c>
      <c r="D22" s="33">
        <v>455</v>
      </c>
      <c r="E22" s="33">
        <v>684</v>
      </c>
      <c r="F22" s="33">
        <v>494</v>
      </c>
      <c r="G22" s="33">
        <v>631</v>
      </c>
      <c r="H22" s="33">
        <v>470</v>
      </c>
      <c r="I22" s="33">
        <v>482</v>
      </c>
      <c r="J22" s="33">
        <v>527</v>
      </c>
      <c r="K22" s="33">
        <v>503</v>
      </c>
      <c r="L22" s="33">
        <v>615</v>
      </c>
      <c r="M22" s="33">
        <v>369</v>
      </c>
      <c r="N22" s="33">
        <v>439</v>
      </c>
      <c r="O22" s="33">
        <v>729</v>
      </c>
    </row>
    <row r="23" spans="1:15" x14ac:dyDescent="0.35">
      <c r="A23" s="32" t="s">
        <v>304</v>
      </c>
      <c r="B23" s="32" t="s">
        <v>305</v>
      </c>
      <c r="C23" s="32" t="s">
        <v>0</v>
      </c>
      <c r="D23" s="32">
        <v>559</v>
      </c>
      <c r="E23" s="32">
        <v>347</v>
      </c>
      <c r="F23" s="32">
        <v>384</v>
      </c>
      <c r="G23" s="32">
        <v>383</v>
      </c>
      <c r="H23" s="32">
        <v>472</v>
      </c>
      <c r="I23" s="32">
        <v>451</v>
      </c>
      <c r="J23" s="32">
        <v>416</v>
      </c>
      <c r="K23" s="32">
        <v>431</v>
      </c>
      <c r="L23" s="32">
        <v>375</v>
      </c>
      <c r="M23" s="32">
        <v>481</v>
      </c>
      <c r="N23" s="32">
        <v>336</v>
      </c>
      <c r="O23" s="32">
        <v>357</v>
      </c>
    </row>
    <row r="24" spans="1:15" x14ac:dyDescent="0.35">
      <c r="A24" s="32" t="s">
        <v>304</v>
      </c>
      <c r="B24" s="32" t="s">
        <v>305</v>
      </c>
      <c r="C24" s="32" t="s">
        <v>23</v>
      </c>
      <c r="D24" s="32">
        <v>257</v>
      </c>
      <c r="E24" s="32">
        <v>126</v>
      </c>
      <c r="F24" s="32">
        <v>150</v>
      </c>
      <c r="G24" s="32">
        <v>141</v>
      </c>
      <c r="H24" s="32">
        <v>240</v>
      </c>
      <c r="I24" s="32">
        <v>196</v>
      </c>
      <c r="J24" s="32">
        <v>270</v>
      </c>
      <c r="K24" s="32">
        <v>237</v>
      </c>
      <c r="L24" s="32">
        <v>166</v>
      </c>
      <c r="M24" s="32">
        <v>275</v>
      </c>
      <c r="N24" s="32">
        <v>172</v>
      </c>
      <c r="O24" s="32">
        <v>191</v>
      </c>
    </row>
    <row r="25" spans="1:15" x14ac:dyDescent="0.35">
      <c r="A25" s="32" t="s">
        <v>304</v>
      </c>
      <c r="B25" s="32" t="s">
        <v>305</v>
      </c>
      <c r="C25" s="32" t="s">
        <v>4</v>
      </c>
      <c r="D25" s="32">
        <v>42</v>
      </c>
      <c r="E25" s="32">
        <v>31</v>
      </c>
      <c r="F25" s="32">
        <v>19</v>
      </c>
      <c r="G25" s="32">
        <v>24</v>
      </c>
      <c r="H25" s="32">
        <v>39</v>
      </c>
      <c r="I25" s="32">
        <v>38</v>
      </c>
      <c r="J25" s="32">
        <v>25</v>
      </c>
      <c r="K25" s="32">
        <v>35</v>
      </c>
      <c r="L25" s="32">
        <v>47</v>
      </c>
      <c r="M25" s="32">
        <v>67</v>
      </c>
      <c r="N25" s="32">
        <v>41</v>
      </c>
      <c r="O25" s="32">
        <v>61</v>
      </c>
    </row>
    <row r="26" spans="1:15" x14ac:dyDescent="0.35">
      <c r="A26" s="32" t="s">
        <v>304</v>
      </c>
      <c r="B26" s="32" t="s">
        <v>305</v>
      </c>
      <c r="C26" s="32" t="s">
        <v>5</v>
      </c>
      <c r="D26" s="32">
        <v>3</v>
      </c>
      <c r="E26" s="32">
        <v>1</v>
      </c>
      <c r="F26" s="32">
        <v>2</v>
      </c>
      <c r="G26" s="32">
        <v>2</v>
      </c>
      <c r="H26" s="32">
        <v>5</v>
      </c>
      <c r="I26" s="32">
        <v>6</v>
      </c>
      <c r="J26" s="32">
        <v>5</v>
      </c>
      <c r="K26" s="32">
        <v>5</v>
      </c>
      <c r="L26" s="32">
        <v>6</v>
      </c>
      <c r="M26" s="32">
        <v>6</v>
      </c>
      <c r="N26" s="32">
        <v>1</v>
      </c>
      <c r="O26" s="32">
        <v>1</v>
      </c>
    </row>
    <row r="27" spans="1:15" x14ac:dyDescent="0.35">
      <c r="A27" s="32" t="s">
        <v>304</v>
      </c>
      <c r="B27" s="32" t="s">
        <v>305</v>
      </c>
      <c r="C27" s="32" t="s">
        <v>2</v>
      </c>
      <c r="D27" s="32">
        <v>1</v>
      </c>
      <c r="E27" s="32">
        <v>3</v>
      </c>
      <c r="F27" s="32">
        <v>2</v>
      </c>
      <c r="G27" s="32">
        <v>1</v>
      </c>
      <c r="H27" s="32">
        <v>3</v>
      </c>
      <c r="I27" s="32">
        <v>4</v>
      </c>
      <c r="J27" s="32">
        <v>2</v>
      </c>
      <c r="K27" s="32">
        <v>6</v>
      </c>
      <c r="L27" s="32">
        <v>4</v>
      </c>
      <c r="M27" s="32">
        <v>7</v>
      </c>
      <c r="N27" s="32">
        <v>3</v>
      </c>
      <c r="O27" s="32">
        <v>0</v>
      </c>
    </row>
    <row r="28" spans="1:15" x14ac:dyDescent="0.35">
      <c r="A28" s="33" t="s">
        <v>304</v>
      </c>
      <c r="B28" s="33" t="s">
        <v>305</v>
      </c>
      <c r="C28" s="33" t="s">
        <v>3069</v>
      </c>
      <c r="D28" s="33">
        <v>862</v>
      </c>
      <c r="E28" s="33">
        <v>508</v>
      </c>
      <c r="F28" s="33">
        <v>557</v>
      </c>
      <c r="G28" s="33">
        <v>551</v>
      </c>
      <c r="H28" s="33">
        <v>759</v>
      </c>
      <c r="I28" s="33">
        <v>695</v>
      </c>
      <c r="J28" s="33">
        <v>718</v>
      </c>
      <c r="K28" s="33">
        <v>714</v>
      </c>
      <c r="L28" s="33">
        <v>598</v>
      </c>
      <c r="M28" s="33">
        <v>836</v>
      </c>
      <c r="N28" s="33">
        <v>553</v>
      </c>
      <c r="O28" s="33">
        <v>610</v>
      </c>
    </row>
    <row r="29" spans="1:15" x14ac:dyDescent="0.35">
      <c r="A29" s="32" t="s">
        <v>319</v>
      </c>
      <c r="B29" s="32" t="s">
        <v>320</v>
      </c>
      <c r="C29" s="32" t="s">
        <v>0</v>
      </c>
      <c r="D29" s="32">
        <v>338</v>
      </c>
      <c r="E29" s="32">
        <v>314</v>
      </c>
      <c r="F29" s="32">
        <v>738</v>
      </c>
      <c r="G29" s="32">
        <v>492</v>
      </c>
      <c r="H29" s="32">
        <v>418</v>
      </c>
      <c r="I29" s="32">
        <v>674</v>
      </c>
      <c r="J29" s="32">
        <v>0</v>
      </c>
      <c r="K29" s="32">
        <v>0</v>
      </c>
      <c r="L29" s="32">
        <v>0</v>
      </c>
      <c r="M29" s="32">
        <v>0</v>
      </c>
      <c r="N29" s="32">
        <v>0</v>
      </c>
      <c r="O29" s="32">
        <v>0</v>
      </c>
    </row>
    <row r="30" spans="1:15" x14ac:dyDescent="0.35">
      <c r="A30" s="32" t="s">
        <v>319</v>
      </c>
      <c r="B30" s="32" t="s">
        <v>320</v>
      </c>
      <c r="C30" s="32" t="s">
        <v>23</v>
      </c>
      <c r="D30" s="32">
        <v>148</v>
      </c>
      <c r="E30" s="32">
        <v>196</v>
      </c>
      <c r="F30" s="32">
        <v>393</v>
      </c>
      <c r="G30" s="32">
        <v>304</v>
      </c>
      <c r="H30" s="32">
        <v>215</v>
      </c>
      <c r="I30" s="32">
        <v>406</v>
      </c>
      <c r="J30" s="32">
        <v>0</v>
      </c>
      <c r="K30" s="32">
        <v>0</v>
      </c>
      <c r="L30" s="32">
        <v>0</v>
      </c>
      <c r="M30" s="32">
        <v>0</v>
      </c>
      <c r="N30" s="32">
        <v>0</v>
      </c>
      <c r="O30" s="32">
        <v>0</v>
      </c>
    </row>
    <row r="31" spans="1:15" x14ac:dyDescent="0.35">
      <c r="A31" s="32" t="s">
        <v>319</v>
      </c>
      <c r="B31" s="32" t="s">
        <v>320</v>
      </c>
      <c r="C31" s="32" t="s">
        <v>4</v>
      </c>
      <c r="D31" s="32">
        <v>72</v>
      </c>
      <c r="E31" s="32">
        <v>57</v>
      </c>
      <c r="F31" s="32">
        <v>132</v>
      </c>
      <c r="G31" s="32">
        <v>86</v>
      </c>
      <c r="H31" s="32">
        <v>65</v>
      </c>
      <c r="I31" s="32">
        <v>131</v>
      </c>
      <c r="J31" s="32">
        <v>0</v>
      </c>
      <c r="K31" s="32">
        <v>0</v>
      </c>
      <c r="L31" s="32">
        <v>0</v>
      </c>
      <c r="M31" s="32">
        <v>0</v>
      </c>
      <c r="N31" s="32">
        <v>0</v>
      </c>
      <c r="O31" s="32">
        <v>0</v>
      </c>
    </row>
    <row r="32" spans="1:15" x14ac:dyDescent="0.35">
      <c r="A32" s="32" t="s">
        <v>319</v>
      </c>
      <c r="B32" s="32" t="s">
        <v>320</v>
      </c>
      <c r="C32" s="32" t="s">
        <v>5</v>
      </c>
      <c r="D32" s="32">
        <v>0</v>
      </c>
      <c r="E32" s="32">
        <v>6</v>
      </c>
      <c r="F32" s="32">
        <v>14</v>
      </c>
      <c r="G32" s="32">
        <v>8</v>
      </c>
      <c r="H32" s="32">
        <v>6</v>
      </c>
      <c r="I32" s="32">
        <v>8</v>
      </c>
      <c r="J32" s="32">
        <v>0</v>
      </c>
      <c r="K32" s="32">
        <v>0</v>
      </c>
      <c r="L32" s="32">
        <v>0</v>
      </c>
      <c r="M32" s="32">
        <v>0</v>
      </c>
      <c r="N32" s="32">
        <v>0</v>
      </c>
      <c r="O32" s="32">
        <v>0</v>
      </c>
    </row>
    <row r="33" spans="1:15" x14ac:dyDescent="0.35">
      <c r="A33" s="32" t="s">
        <v>319</v>
      </c>
      <c r="B33" s="32" t="s">
        <v>320</v>
      </c>
      <c r="C33" s="32" t="s">
        <v>2</v>
      </c>
      <c r="D33" s="32">
        <v>21</v>
      </c>
      <c r="E33" s="32">
        <v>17</v>
      </c>
      <c r="F33" s="32">
        <v>27</v>
      </c>
      <c r="G33" s="32">
        <v>23</v>
      </c>
      <c r="H33" s="32">
        <v>12</v>
      </c>
      <c r="I33" s="32">
        <v>21</v>
      </c>
      <c r="J33" s="32">
        <v>0</v>
      </c>
      <c r="K33" s="32">
        <v>0</v>
      </c>
      <c r="L33" s="32">
        <v>0</v>
      </c>
      <c r="M33" s="32">
        <v>0</v>
      </c>
      <c r="N33" s="32">
        <v>0</v>
      </c>
      <c r="O33" s="32">
        <v>0</v>
      </c>
    </row>
    <row r="34" spans="1:15" x14ac:dyDescent="0.35">
      <c r="A34" s="33" t="s">
        <v>319</v>
      </c>
      <c r="B34" s="33" t="s">
        <v>320</v>
      </c>
      <c r="C34" s="33" t="s">
        <v>3069</v>
      </c>
      <c r="D34" s="33">
        <v>579</v>
      </c>
      <c r="E34" s="33">
        <v>590</v>
      </c>
      <c r="F34" s="33">
        <v>1304</v>
      </c>
      <c r="G34" s="33">
        <v>913</v>
      </c>
      <c r="H34" s="33">
        <v>716</v>
      </c>
      <c r="I34" s="33">
        <v>1240</v>
      </c>
      <c r="J34" s="33">
        <v>0</v>
      </c>
      <c r="K34" s="33">
        <v>0</v>
      </c>
      <c r="L34" s="33">
        <v>0</v>
      </c>
      <c r="M34" s="33">
        <v>0</v>
      </c>
      <c r="N34" s="33">
        <v>0</v>
      </c>
      <c r="O34" s="33">
        <v>0</v>
      </c>
    </row>
    <row r="35" spans="1:15" x14ac:dyDescent="0.35">
      <c r="A35" s="32" t="s">
        <v>154</v>
      </c>
      <c r="B35" s="32" t="s">
        <v>155</v>
      </c>
      <c r="C35" s="32" t="s">
        <v>0</v>
      </c>
      <c r="D35" s="32">
        <v>1823</v>
      </c>
      <c r="E35" s="32">
        <v>1924</v>
      </c>
      <c r="F35" s="32">
        <v>1017</v>
      </c>
      <c r="G35" s="32">
        <v>1582</v>
      </c>
      <c r="H35" s="32">
        <v>2681</v>
      </c>
      <c r="I35" s="32">
        <v>0</v>
      </c>
      <c r="J35" s="32">
        <v>3819</v>
      </c>
      <c r="K35" s="32">
        <v>1591</v>
      </c>
      <c r="L35" s="32">
        <v>1458</v>
      </c>
      <c r="M35" s="32">
        <v>1114</v>
      </c>
      <c r="N35" s="32">
        <v>667</v>
      </c>
      <c r="O35" s="32">
        <v>1973</v>
      </c>
    </row>
    <row r="36" spans="1:15" x14ac:dyDescent="0.35">
      <c r="A36" s="32" t="s">
        <v>154</v>
      </c>
      <c r="B36" s="32" t="s">
        <v>155</v>
      </c>
      <c r="C36" s="32" t="s">
        <v>23</v>
      </c>
      <c r="D36" s="32">
        <v>417</v>
      </c>
      <c r="E36" s="32">
        <v>559</v>
      </c>
      <c r="F36" s="32">
        <v>318</v>
      </c>
      <c r="G36" s="32">
        <v>439</v>
      </c>
      <c r="H36" s="32">
        <v>820</v>
      </c>
      <c r="I36" s="32">
        <v>0</v>
      </c>
      <c r="J36" s="32">
        <v>1139</v>
      </c>
      <c r="K36" s="32">
        <v>456</v>
      </c>
      <c r="L36" s="32">
        <v>512</v>
      </c>
      <c r="M36" s="32">
        <v>454</v>
      </c>
      <c r="N36" s="32">
        <v>293</v>
      </c>
      <c r="O36" s="32">
        <v>936</v>
      </c>
    </row>
    <row r="37" spans="1:15" x14ac:dyDescent="0.35">
      <c r="A37" s="32" t="s">
        <v>154</v>
      </c>
      <c r="B37" s="32" t="s">
        <v>155</v>
      </c>
      <c r="C37" s="32" t="s">
        <v>4</v>
      </c>
      <c r="D37" s="32">
        <v>39</v>
      </c>
      <c r="E37" s="32">
        <v>51</v>
      </c>
      <c r="F37" s="32">
        <v>27</v>
      </c>
      <c r="G37" s="32">
        <v>50</v>
      </c>
      <c r="H37" s="32">
        <v>93</v>
      </c>
      <c r="I37" s="32">
        <v>0</v>
      </c>
      <c r="J37" s="32">
        <v>142</v>
      </c>
      <c r="K37" s="32">
        <v>49</v>
      </c>
      <c r="L37" s="32">
        <v>50</v>
      </c>
      <c r="M37" s="32">
        <v>66</v>
      </c>
      <c r="N37" s="32">
        <v>47</v>
      </c>
      <c r="O37" s="32">
        <v>126</v>
      </c>
    </row>
    <row r="38" spans="1:15" x14ac:dyDescent="0.35">
      <c r="A38" s="32" t="s">
        <v>154</v>
      </c>
      <c r="B38" s="32" t="s">
        <v>155</v>
      </c>
      <c r="C38" s="32" t="s">
        <v>5</v>
      </c>
      <c r="D38" s="32">
        <v>3</v>
      </c>
      <c r="E38" s="32">
        <v>4</v>
      </c>
      <c r="F38" s="32">
        <v>3</v>
      </c>
      <c r="G38" s="32">
        <v>2</v>
      </c>
      <c r="H38" s="32">
        <v>6</v>
      </c>
      <c r="I38" s="32">
        <v>0</v>
      </c>
      <c r="J38" s="32">
        <v>7</v>
      </c>
      <c r="K38" s="32">
        <v>6</v>
      </c>
      <c r="L38" s="32">
        <v>2</v>
      </c>
      <c r="M38" s="32">
        <v>5</v>
      </c>
      <c r="N38" s="32">
        <v>0</v>
      </c>
      <c r="O38" s="32">
        <v>12</v>
      </c>
    </row>
    <row r="39" spans="1:15" x14ac:dyDescent="0.35">
      <c r="A39" s="32" t="s">
        <v>154</v>
      </c>
      <c r="B39" s="32" t="s">
        <v>155</v>
      </c>
      <c r="C39" s="32" t="s">
        <v>2</v>
      </c>
      <c r="D39" s="32">
        <v>3</v>
      </c>
      <c r="E39" s="32">
        <v>1</v>
      </c>
      <c r="F39" s="32">
        <v>3</v>
      </c>
      <c r="G39" s="32">
        <v>3</v>
      </c>
      <c r="H39" s="32">
        <v>9</v>
      </c>
      <c r="I39" s="32">
        <v>0</v>
      </c>
      <c r="J39" s="32">
        <v>12</v>
      </c>
      <c r="K39" s="32">
        <v>7</v>
      </c>
      <c r="L39" s="32">
        <v>10</v>
      </c>
      <c r="M39" s="32">
        <v>6</v>
      </c>
      <c r="N39" s="32">
        <v>2</v>
      </c>
      <c r="O39" s="32">
        <v>31</v>
      </c>
    </row>
    <row r="40" spans="1:15" x14ac:dyDescent="0.35">
      <c r="A40" s="33" t="s">
        <v>154</v>
      </c>
      <c r="B40" s="33" t="s">
        <v>155</v>
      </c>
      <c r="C40" s="33" t="s">
        <v>3069</v>
      </c>
      <c r="D40" s="33">
        <v>2285</v>
      </c>
      <c r="E40" s="33">
        <v>2539</v>
      </c>
      <c r="F40" s="33">
        <v>1368</v>
      </c>
      <c r="G40" s="33">
        <v>2076</v>
      </c>
      <c r="H40" s="33">
        <v>3609</v>
      </c>
      <c r="I40" s="33">
        <v>0</v>
      </c>
      <c r="J40" s="33">
        <v>5119</v>
      </c>
      <c r="K40" s="33">
        <v>2109</v>
      </c>
      <c r="L40" s="33">
        <v>2032</v>
      </c>
      <c r="M40" s="33">
        <v>1645</v>
      </c>
      <c r="N40" s="33">
        <v>1009</v>
      </c>
      <c r="O40" s="33">
        <v>3078</v>
      </c>
    </row>
    <row r="41" spans="1:15" x14ac:dyDescent="0.35">
      <c r="A41" s="32" t="s">
        <v>283</v>
      </c>
      <c r="B41" s="32" t="s">
        <v>284</v>
      </c>
      <c r="C41" s="32" t="s">
        <v>0</v>
      </c>
      <c r="D41" s="32">
        <v>265</v>
      </c>
      <c r="E41" s="32">
        <v>359</v>
      </c>
      <c r="F41" s="32">
        <v>77</v>
      </c>
      <c r="G41" s="32">
        <v>13</v>
      </c>
      <c r="H41" s="32">
        <v>368</v>
      </c>
      <c r="I41" s="32">
        <v>1</v>
      </c>
      <c r="J41" s="32">
        <v>398</v>
      </c>
      <c r="K41" s="32">
        <v>453</v>
      </c>
      <c r="L41" s="32">
        <v>176</v>
      </c>
      <c r="M41" s="32">
        <v>312</v>
      </c>
      <c r="N41" s="32">
        <v>440</v>
      </c>
      <c r="O41" s="32">
        <v>140</v>
      </c>
    </row>
    <row r="42" spans="1:15" x14ac:dyDescent="0.35">
      <c r="A42" s="32" t="s">
        <v>283</v>
      </c>
      <c r="B42" s="32" t="s">
        <v>284</v>
      </c>
      <c r="C42" s="32" t="s">
        <v>23</v>
      </c>
      <c r="D42" s="32">
        <v>203</v>
      </c>
      <c r="E42" s="32">
        <v>210</v>
      </c>
      <c r="F42" s="32">
        <v>55</v>
      </c>
      <c r="G42" s="32">
        <v>28</v>
      </c>
      <c r="H42" s="32">
        <v>405</v>
      </c>
      <c r="I42" s="32">
        <v>2</v>
      </c>
      <c r="J42" s="32">
        <v>361</v>
      </c>
      <c r="K42" s="32">
        <v>351</v>
      </c>
      <c r="L42" s="32">
        <v>138</v>
      </c>
      <c r="M42" s="32">
        <v>276</v>
      </c>
      <c r="N42" s="32">
        <v>220</v>
      </c>
      <c r="O42" s="32">
        <v>169</v>
      </c>
    </row>
    <row r="43" spans="1:15" x14ac:dyDescent="0.35">
      <c r="A43" s="32" t="s">
        <v>283</v>
      </c>
      <c r="B43" s="32" t="s">
        <v>284</v>
      </c>
      <c r="C43" s="32" t="s">
        <v>4</v>
      </c>
      <c r="D43" s="32">
        <v>17</v>
      </c>
      <c r="E43" s="32">
        <v>39</v>
      </c>
      <c r="F43" s="32">
        <v>8</v>
      </c>
      <c r="G43" s="32">
        <v>1</v>
      </c>
      <c r="H43" s="32">
        <v>42</v>
      </c>
      <c r="I43" s="32">
        <v>0</v>
      </c>
      <c r="J43" s="32">
        <v>29</v>
      </c>
      <c r="K43" s="32">
        <v>39</v>
      </c>
      <c r="L43" s="32">
        <v>19</v>
      </c>
      <c r="M43" s="32">
        <v>41</v>
      </c>
      <c r="N43" s="32">
        <v>35</v>
      </c>
      <c r="O43" s="32">
        <v>19</v>
      </c>
    </row>
    <row r="44" spans="1:15" x14ac:dyDescent="0.35">
      <c r="A44" s="32" t="s">
        <v>283</v>
      </c>
      <c r="B44" s="32" t="s">
        <v>284</v>
      </c>
      <c r="C44" s="32" t="s">
        <v>5</v>
      </c>
      <c r="D44" s="32">
        <v>4</v>
      </c>
      <c r="E44" s="32">
        <v>2</v>
      </c>
      <c r="F44" s="32">
        <v>1</v>
      </c>
      <c r="G44" s="32">
        <v>2</v>
      </c>
      <c r="H44" s="32">
        <v>5</v>
      </c>
      <c r="I44" s="32">
        <v>0</v>
      </c>
      <c r="J44" s="32">
        <v>9</v>
      </c>
      <c r="K44" s="32">
        <v>3</v>
      </c>
      <c r="L44" s="32">
        <v>5</v>
      </c>
      <c r="M44" s="32">
        <v>5</v>
      </c>
      <c r="N44" s="32">
        <v>5</v>
      </c>
      <c r="O44" s="32">
        <v>1</v>
      </c>
    </row>
    <row r="45" spans="1:15" x14ac:dyDescent="0.35">
      <c r="A45" s="32" t="s">
        <v>283</v>
      </c>
      <c r="B45" s="32" t="s">
        <v>284</v>
      </c>
      <c r="C45" s="32" t="s">
        <v>2</v>
      </c>
      <c r="D45" s="32">
        <v>9</v>
      </c>
      <c r="E45" s="32">
        <v>17</v>
      </c>
      <c r="F45" s="32">
        <v>4</v>
      </c>
      <c r="G45" s="32">
        <v>0</v>
      </c>
      <c r="H45" s="32">
        <v>22</v>
      </c>
      <c r="I45" s="32">
        <v>0</v>
      </c>
      <c r="J45" s="32">
        <v>16</v>
      </c>
      <c r="K45" s="32">
        <v>21</v>
      </c>
      <c r="L45" s="32">
        <v>14</v>
      </c>
      <c r="M45" s="32">
        <v>21</v>
      </c>
      <c r="N45" s="32">
        <v>22</v>
      </c>
      <c r="O45" s="32">
        <v>11</v>
      </c>
    </row>
    <row r="46" spans="1:15" x14ac:dyDescent="0.35">
      <c r="A46" s="33" t="s">
        <v>283</v>
      </c>
      <c r="B46" s="33" t="s">
        <v>284</v>
      </c>
      <c r="C46" s="33" t="s">
        <v>3069</v>
      </c>
      <c r="D46" s="33">
        <v>498</v>
      </c>
      <c r="E46" s="33">
        <v>627</v>
      </c>
      <c r="F46" s="33">
        <v>145</v>
      </c>
      <c r="G46" s="33">
        <v>44</v>
      </c>
      <c r="H46" s="33">
        <v>842</v>
      </c>
      <c r="I46" s="33">
        <v>3</v>
      </c>
      <c r="J46" s="33">
        <v>813</v>
      </c>
      <c r="K46" s="33">
        <v>867</v>
      </c>
      <c r="L46" s="33">
        <v>352</v>
      </c>
      <c r="M46" s="33">
        <v>655</v>
      </c>
      <c r="N46" s="33">
        <v>722</v>
      </c>
      <c r="O46" s="33">
        <v>340</v>
      </c>
    </row>
    <row r="47" spans="1:15" x14ac:dyDescent="0.35">
      <c r="A47" s="32" t="s">
        <v>156</v>
      </c>
      <c r="B47" s="32" t="s">
        <v>157</v>
      </c>
      <c r="C47" s="32" t="s">
        <v>0</v>
      </c>
      <c r="D47" s="32">
        <v>1702</v>
      </c>
      <c r="E47" s="32">
        <v>873</v>
      </c>
      <c r="F47" s="32">
        <v>601</v>
      </c>
      <c r="G47" s="32">
        <v>0</v>
      </c>
      <c r="H47" s="32">
        <v>1263</v>
      </c>
      <c r="I47" s="32">
        <v>888</v>
      </c>
      <c r="J47" s="32">
        <v>0</v>
      </c>
      <c r="K47" s="32">
        <v>1145</v>
      </c>
      <c r="L47" s="32">
        <v>1527</v>
      </c>
      <c r="M47" s="32">
        <v>1052</v>
      </c>
      <c r="N47" s="32">
        <v>574</v>
      </c>
      <c r="O47" s="32">
        <v>943</v>
      </c>
    </row>
    <row r="48" spans="1:15" x14ac:dyDescent="0.35">
      <c r="A48" s="32" t="s">
        <v>156</v>
      </c>
      <c r="B48" s="32" t="s">
        <v>157</v>
      </c>
      <c r="C48" s="32" t="s">
        <v>23</v>
      </c>
      <c r="D48" s="32">
        <v>231</v>
      </c>
      <c r="E48" s="32">
        <v>123</v>
      </c>
      <c r="F48" s="32">
        <v>94</v>
      </c>
      <c r="G48" s="32">
        <v>0</v>
      </c>
      <c r="H48" s="32">
        <v>220</v>
      </c>
      <c r="I48" s="32">
        <v>115</v>
      </c>
      <c r="J48" s="32">
        <v>0</v>
      </c>
      <c r="K48" s="32">
        <v>215</v>
      </c>
      <c r="L48" s="32">
        <v>257</v>
      </c>
      <c r="M48" s="32">
        <v>152</v>
      </c>
      <c r="N48" s="32">
        <v>132</v>
      </c>
      <c r="O48" s="32">
        <v>256</v>
      </c>
    </row>
    <row r="49" spans="1:15" x14ac:dyDescent="0.35">
      <c r="A49" s="32" t="s">
        <v>156</v>
      </c>
      <c r="B49" s="32" t="s">
        <v>157</v>
      </c>
      <c r="C49" s="32" t="s">
        <v>4</v>
      </c>
      <c r="D49" s="32">
        <v>39</v>
      </c>
      <c r="E49" s="32">
        <v>9</v>
      </c>
      <c r="F49" s="32">
        <v>11</v>
      </c>
      <c r="G49" s="32">
        <v>0</v>
      </c>
      <c r="H49" s="32">
        <v>21</v>
      </c>
      <c r="I49" s="32">
        <v>19</v>
      </c>
      <c r="J49" s="32">
        <v>0</v>
      </c>
      <c r="K49" s="32">
        <v>7</v>
      </c>
      <c r="L49" s="32">
        <v>38</v>
      </c>
      <c r="M49" s="32">
        <v>11</v>
      </c>
      <c r="N49" s="32">
        <v>11</v>
      </c>
      <c r="O49" s="32">
        <v>24</v>
      </c>
    </row>
    <row r="50" spans="1:15" x14ac:dyDescent="0.35">
      <c r="A50" s="32" t="s">
        <v>156</v>
      </c>
      <c r="B50" s="32" t="s">
        <v>157</v>
      </c>
      <c r="C50" s="32" t="s">
        <v>5</v>
      </c>
      <c r="D50" s="32">
        <v>2</v>
      </c>
      <c r="E50" s="32">
        <v>2</v>
      </c>
      <c r="F50" s="32">
        <v>2</v>
      </c>
      <c r="G50" s="32">
        <v>0</v>
      </c>
      <c r="H50" s="32">
        <v>2</v>
      </c>
      <c r="I50" s="32">
        <v>1</v>
      </c>
      <c r="J50" s="32">
        <v>0</v>
      </c>
      <c r="K50" s="32">
        <v>4</v>
      </c>
      <c r="L50" s="32">
        <v>1</v>
      </c>
      <c r="M50" s="32">
        <v>4</v>
      </c>
      <c r="N50" s="32">
        <v>2</v>
      </c>
      <c r="O50" s="32">
        <v>4</v>
      </c>
    </row>
    <row r="51" spans="1:15" x14ac:dyDescent="0.35">
      <c r="A51" s="32" t="s">
        <v>156</v>
      </c>
      <c r="B51" s="32" t="s">
        <v>157</v>
      </c>
      <c r="C51" s="32" t="s">
        <v>2</v>
      </c>
      <c r="D51" s="32">
        <v>2</v>
      </c>
      <c r="E51" s="32">
        <v>1</v>
      </c>
      <c r="F51" s="32">
        <v>2</v>
      </c>
      <c r="G51" s="32">
        <v>0</v>
      </c>
      <c r="H51" s="32">
        <v>0</v>
      </c>
      <c r="I51" s="32">
        <v>2</v>
      </c>
      <c r="J51" s="32">
        <v>0</v>
      </c>
      <c r="K51" s="32">
        <v>1</v>
      </c>
      <c r="L51" s="32">
        <v>5</v>
      </c>
      <c r="M51" s="32">
        <v>2</v>
      </c>
      <c r="N51" s="32">
        <v>1</v>
      </c>
      <c r="O51" s="32">
        <v>1</v>
      </c>
    </row>
    <row r="52" spans="1:15" x14ac:dyDescent="0.35">
      <c r="A52" s="33" t="s">
        <v>156</v>
      </c>
      <c r="B52" s="33" t="s">
        <v>157</v>
      </c>
      <c r="C52" s="33" t="s">
        <v>3069</v>
      </c>
      <c r="D52" s="33">
        <v>1976</v>
      </c>
      <c r="E52" s="33">
        <v>1008</v>
      </c>
      <c r="F52" s="33">
        <v>710</v>
      </c>
      <c r="G52" s="33">
        <v>0</v>
      </c>
      <c r="H52" s="33">
        <v>1506</v>
      </c>
      <c r="I52" s="33">
        <v>1025</v>
      </c>
      <c r="J52" s="33">
        <v>0</v>
      </c>
      <c r="K52" s="33">
        <v>1372</v>
      </c>
      <c r="L52" s="33">
        <v>1828</v>
      </c>
      <c r="M52" s="33">
        <v>1221</v>
      </c>
      <c r="N52" s="33">
        <v>720</v>
      </c>
      <c r="O52" s="33">
        <v>1228</v>
      </c>
    </row>
    <row r="53" spans="1:15" x14ac:dyDescent="0.35">
      <c r="A53" s="32" t="s">
        <v>88</v>
      </c>
      <c r="B53" s="32" t="s">
        <v>89</v>
      </c>
      <c r="C53" s="32" t="s">
        <v>0</v>
      </c>
      <c r="D53" s="32">
        <v>1870</v>
      </c>
      <c r="E53" s="32">
        <v>2580</v>
      </c>
      <c r="F53" s="32">
        <v>2117</v>
      </c>
      <c r="G53" s="32">
        <v>2151</v>
      </c>
      <c r="H53" s="32">
        <v>2153</v>
      </c>
      <c r="I53" s="32">
        <v>2708</v>
      </c>
      <c r="J53" s="32">
        <v>2123</v>
      </c>
      <c r="K53" s="32">
        <v>2886</v>
      </c>
      <c r="L53" s="32">
        <v>2281</v>
      </c>
      <c r="M53" s="32">
        <v>2062</v>
      </c>
      <c r="N53" s="32">
        <v>1895</v>
      </c>
      <c r="O53" s="32">
        <v>2416</v>
      </c>
    </row>
    <row r="54" spans="1:15" x14ac:dyDescent="0.35">
      <c r="A54" s="32" t="s">
        <v>88</v>
      </c>
      <c r="B54" s="32" t="s">
        <v>89</v>
      </c>
      <c r="C54" s="32" t="s">
        <v>23</v>
      </c>
      <c r="D54" s="32">
        <v>226</v>
      </c>
      <c r="E54" s="32">
        <v>319</v>
      </c>
      <c r="F54" s="32">
        <v>221</v>
      </c>
      <c r="G54" s="32">
        <v>256</v>
      </c>
      <c r="H54" s="32">
        <v>235</v>
      </c>
      <c r="I54" s="32">
        <v>367</v>
      </c>
      <c r="J54" s="32">
        <v>256</v>
      </c>
      <c r="K54" s="32">
        <v>382</v>
      </c>
      <c r="L54" s="32">
        <v>315</v>
      </c>
      <c r="M54" s="32">
        <v>318</v>
      </c>
      <c r="N54" s="32">
        <v>268</v>
      </c>
      <c r="O54" s="32">
        <v>323</v>
      </c>
    </row>
    <row r="55" spans="1:15" x14ac:dyDescent="0.35">
      <c r="A55" s="32" t="s">
        <v>88</v>
      </c>
      <c r="B55" s="32" t="s">
        <v>89</v>
      </c>
      <c r="C55" s="32" t="s">
        <v>4</v>
      </c>
      <c r="D55" s="32">
        <v>22</v>
      </c>
      <c r="E55" s="32">
        <v>32</v>
      </c>
      <c r="F55" s="32">
        <v>24</v>
      </c>
      <c r="G55" s="32">
        <v>31</v>
      </c>
      <c r="H55" s="32">
        <v>42</v>
      </c>
      <c r="I55" s="32">
        <v>40</v>
      </c>
      <c r="J55" s="32">
        <v>27</v>
      </c>
      <c r="K55" s="32">
        <v>30</v>
      </c>
      <c r="L55" s="32">
        <v>44</v>
      </c>
      <c r="M55" s="32">
        <v>39</v>
      </c>
      <c r="N55" s="32">
        <v>44</v>
      </c>
      <c r="O55" s="32">
        <v>46</v>
      </c>
    </row>
    <row r="56" spans="1:15" x14ac:dyDescent="0.35">
      <c r="A56" s="32" t="s">
        <v>88</v>
      </c>
      <c r="B56" s="32" t="s">
        <v>89</v>
      </c>
      <c r="C56" s="32" t="s">
        <v>5</v>
      </c>
      <c r="D56" s="32">
        <v>16</v>
      </c>
      <c r="E56" s="32">
        <v>5</v>
      </c>
      <c r="F56" s="32">
        <v>8</v>
      </c>
      <c r="G56" s="32">
        <v>3</v>
      </c>
      <c r="H56" s="32">
        <v>10</v>
      </c>
      <c r="I56" s="32">
        <v>6</v>
      </c>
      <c r="J56" s="32">
        <v>15</v>
      </c>
      <c r="K56" s="32">
        <v>10</v>
      </c>
      <c r="L56" s="32">
        <v>5</v>
      </c>
      <c r="M56" s="32">
        <v>4</v>
      </c>
      <c r="N56" s="32">
        <v>8</v>
      </c>
      <c r="O56" s="32">
        <v>6</v>
      </c>
    </row>
    <row r="57" spans="1:15" x14ac:dyDescent="0.35">
      <c r="A57" s="32" t="s">
        <v>88</v>
      </c>
      <c r="B57" s="32" t="s">
        <v>89</v>
      </c>
      <c r="C57" s="32" t="s">
        <v>2</v>
      </c>
      <c r="D57" s="32">
        <v>5</v>
      </c>
      <c r="E57" s="32">
        <v>5</v>
      </c>
      <c r="F57" s="32">
        <v>1</v>
      </c>
      <c r="G57" s="32">
        <v>4</v>
      </c>
      <c r="H57" s="32">
        <v>4</v>
      </c>
      <c r="I57" s="32">
        <v>2</v>
      </c>
      <c r="J57" s="32">
        <v>4</v>
      </c>
      <c r="K57" s="32">
        <v>0</v>
      </c>
      <c r="L57" s="32">
        <v>0</v>
      </c>
      <c r="M57" s="32">
        <v>2</v>
      </c>
      <c r="N57" s="32">
        <v>6</v>
      </c>
      <c r="O57" s="32">
        <v>7</v>
      </c>
    </row>
    <row r="58" spans="1:15" x14ac:dyDescent="0.35">
      <c r="A58" s="33" t="s">
        <v>88</v>
      </c>
      <c r="B58" s="33" t="s">
        <v>89</v>
      </c>
      <c r="C58" s="33" t="s">
        <v>3069</v>
      </c>
      <c r="D58" s="33">
        <v>2139</v>
      </c>
      <c r="E58" s="33">
        <v>2941</v>
      </c>
      <c r="F58" s="33">
        <v>2371</v>
      </c>
      <c r="G58" s="33">
        <v>2445</v>
      </c>
      <c r="H58" s="33">
        <v>2444</v>
      </c>
      <c r="I58" s="33">
        <v>3123</v>
      </c>
      <c r="J58" s="33">
        <v>2425</v>
      </c>
      <c r="K58" s="33">
        <v>3308</v>
      </c>
      <c r="L58" s="33">
        <v>2645</v>
      </c>
      <c r="M58" s="33">
        <v>2425</v>
      </c>
      <c r="N58" s="33">
        <v>2221</v>
      </c>
      <c r="O58" s="33">
        <v>2798</v>
      </c>
    </row>
    <row r="59" spans="1:15" x14ac:dyDescent="0.35">
      <c r="A59" s="32" t="s">
        <v>128</v>
      </c>
      <c r="B59" s="32" t="s">
        <v>459</v>
      </c>
      <c r="C59" s="32" t="s">
        <v>0</v>
      </c>
      <c r="D59" s="32">
        <v>1184</v>
      </c>
      <c r="E59" s="32">
        <v>1367</v>
      </c>
      <c r="F59" s="32">
        <v>830</v>
      </c>
      <c r="G59" s="32">
        <v>2437</v>
      </c>
      <c r="H59" s="32">
        <v>927</v>
      </c>
      <c r="I59" s="32">
        <v>374</v>
      </c>
      <c r="J59" s="32">
        <v>257</v>
      </c>
      <c r="K59" s="32">
        <v>2573</v>
      </c>
      <c r="L59" s="32">
        <v>0</v>
      </c>
      <c r="M59" s="32">
        <v>0</v>
      </c>
      <c r="N59" s="32">
        <v>0</v>
      </c>
      <c r="O59" s="32">
        <v>0</v>
      </c>
    </row>
    <row r="60" spans="1:15" x14ac:dyDescent="0.35">
      <c r="A60" s="32" t="s">
        <v>128</v>
      </c>
      <c r="B60" s="32" t="s">
        <v>459</v>
      </c>
      <c r="C60" s="32" t="s">
        <v>23</v>
      </c>
      <c r="D60" s="32">
        <v>593</v>
      </c>
      <c r="E60" s="32">
        <v>417</v>
      </c>
      <c r="F60" s="32">
        <v>385</v>
      </c>
      <c r="G60" s="32">
        <v>733</v>
      </c>
      <c r="H60" s="32">
        <v>431</v>
      </c>
      <c r="I60" s="32">
        <v>261</v>
      </c>
      <c r="J60" s="32">
        <v>185</v>
      </c>
      <c r="K60" s="32">
        <v>571</v>
      </c>
      <c r="L60" s="32">
        <v>0</v>
      </c>
      <c r="M60" s="32">
        <v>0</v>
      </c>
      <c r="N60" s="32">
        <v>0</v>
      </c>
      <c r="O60" s="32">
        <v>0</v>
      </c>
    </row>
    <row r="61" spans="1:15" x14ac:dyDescent="0.35">
      <c r="A61" s="32" t="s">
        <v>128</v>
      </c>
      <c r="B61" s="32" t="s">
        <v>459</v>
      </c>
      <c r="C61" s="32" t="s">
        <v>4</v>
      </c>
      <c r="D61" s="32">
        <v>53</v>
      </c>
      <c r="E61" s="32">
        <v>54</v>
      </c>
      <c r="F61" s="32">
        <v>39</v>
      </c>
      <c r="G61" s="32">
        <v>111</v>
      </c>
      <c r="H61" s="32">
        <v>60</v>
      </c>
      <c r="I61" s="32">
        <v>30</v>
      </c>
      <c r="J61" s="32">
        <v>24</v>
      </c>
      <c r="K61" s="32">
        <v>99</v>
      </c>
      <c r="L61" s="32">
        <v>0</v>
      </c>
      <c r="M61" s="32">
        <v>0</v>
      </c>
      <c r="N61" s="32">
        <v>0</v>
      </c>
      <c r="O61" s="32">
        <v>0</v>
      </c>
    </row>
    <row r="62" spans="1:15" x14ac:dyDescent="0.35">
      <c r="A62" s="32" t="s">
        <v>128</v>
      </c>
      <c r="B62" s="32" t="s">
        <v>459</v>
      </c>
      <c r="C62" s="32" t="s">
        <v>5</v>
      </c>
      <c r="D62" s="32">
        <v>3</v>
      </c>
      <c r="E62" s="32">
        <v>4</v>
      </c>
      <c r="F62" s="32">
        <v>5</v>
      </c>
      <c r="G62" s="32">
        <v>8</v>
      </c>
      <c r="H62" s="32">
        <v>2</v>
      </c>
      <c r="I62" s="32">
        <v>2</v>
      </c>
      <c r="J62" s="32">
        <v>1</v>
      </c>
      <c r="K62" s="32">
        <v>9</v>
      </c>
      <c r="L62" s="32">
        <v>0</v>
      </c>
      <c r="M62" s="32">
        <v>0</v>
      </c>
      <c r="N62" s="32">
        <v>0</v>
      </c>
      <c r="O62" s="32">
        <v>0</v>
      </c>
    </row>
    <row r="63" spans="1:15" x14ac:dyDescent="0.35">
      <c r="A63" s="32" t="s">
        <v>128</v>
      </c>
      <c r="B63" s="32" t="s">
        <v>459</v>
      </c>
      <c r="C63" s="32" t="s">
        <v>2</v>
      </c>
      <c r="D63" s="32">
        <v>3</v>
      </c>
      <c r="E63" s="32">
        <v>3</v>
      </c>
      <c r="F63" s="32">
        <v>1</v>
      </c>
      <c r="G63" s="32">
        <v>5</v>
      </c>
      <c r="H63" s="32">
        <v>1</v>
      </c>
      <c r="I63" s="32">
        <v>0</v>
      </c>
      <c r="J63" s="32">
        <v>1</v>
      </c>
      <c r="K63" s="32">
        <v>10</v>
      </c>
      <c r="L63" s="32">
        <v>0</v>
      </c>
      <c r="M63" s="32">
        <v>0</v>
      </c>
      <c r="N63" s="32">
        <v>0</v>
      </c>
      <c r="O63" s="32">
        <v>0</v>
      </c>
    </row>
    <row r="64" spans="1:15" x14ac:dyDescent="0.35">
      <c r="A64" s="33" t="s">
        <v>128</v>
      </c>
      <c r="B64" s="33" t="s">
        <v>459</v>
      </c>
      <c r="C64" s="33" t="s">
        <v>3069</v>
      </c>
      <c r="D64" s="33">
        <v>1836</v>
      </c>
      <c r="E64" s="33">
        <v>1845</v>
      </c>
      <c r="F64" s="33">
        <v>1260</v>
      </c>
      <c r="G64" s="33">
        <v>3294</v>
      </c>
      <c r="H64" s="33">
        <v>1421</v>
      </c>
      <c r="I64" s="33">
        <v>667</v>
      </c>
      <c r="J64" s="33">
        <v>468</v>
      </c>
      <c r="K64" s="33">
        <v>3262</v>
      </c>
      <c r="L64" s="33">
        <v>0</v>
      </c>
      <c r="M64" s="33">
        <v>0</v>
      </c>
      <c r="N64" s="33">
        <v>0</v>
      </c>
      <c r="O64" s="33">
        <v>0</v>
      </c>
    </row>
    <row r="65" spans="1:15" x14ac:dyDescent="0.35">
      <c r="A65" s="32" t="s">
        <v>355</v>
      </c>
      <c r="B65" s="32" t="s">
        <v>356</v>
      </c>
      <c r="C65" s="32" t="s">
        <v>0</v>
      </c>
      <c r="D65" s="32">
        <v>280</v>
      </c>
      <c r="E65" s="32">
        <v>243</v>
      </c>
      <c r="F65" s="32">
        <v>328</v>
      </c>
      <c r="G65" s="32">
        <v>241</v>
      </c>
      <c r="H65" s="32">
        <v>279</v>
      </c>
      <c r="I65" s="32">
        <v>164</v>
      </c>
      <c r="J65" s="32">
        <v>350</v>
      </c>
      <c r="K65" s="32">
        <v>377</v>
      </c>
      <c r="L65" s="32">
        <v>299</v>
      </c>
      <c r="M65" s="32">
        <v>264</v>
      </c>
      <c r="N65" s="32">
        <v>163</v>
      </c>
      <c r="O65" s="32">
        <v>162</v>
      </c>
    </row>
    <row r="66" spans="1:15" x14ac:dyDescent="0.35">
      <c r="A66" s="32" t="s">
        <v>355</v>
      </c>
      <c r="B66" s="32" t="s">
        <v>356</v>
      </c>
      <c r="C66" s="32" t="s">
        <v>23</v>
      </c>
      <c r="D66" s="32">
        <v>263</v>
      </c>
      <c r="E66" s="32">
        <v>283</v>
      </c>
      <c r="F66" s="32">
        <v>308</v>
      </c>
      <c r="G66" s="32">
        <v>312</v>
      </c>
      <c r="H66" s="32">
        <v>245</v>
      </c>
      <c r="I66" s="32">
        <v>230</v>
      </c>
      <c r="J66" s="32">
        <v>387</v>
      </c>
      <c r="K66" s="32">
        <v>356</v>
      </c>
      <c r="L66" s="32">
        <v>197</v>
      </c>
      <c r="M66" s="32">
        <v>287</v>
      </c>
      <c r="N66" s="32">
        <v>235</v>
      </c>
      <c r="O66" s="32">
        <v>300</v>
      </c>
    </row>
    <row r="67" spans="1:15" x14ac:dyDescent="0.35">
      <c r="A67" s="32" t="s">
        <v>355</v>
      </c>
      <c r="B67" s="32" t="s">
        <v>356</v>
      </c>
      <c r="C67" s="32" t="s">
        <v>4</v>
      </c>
      <c r="D67" s="32">
        <v>97</v>
      </c>
      <c r="E67" s="32">
        <v>126</v>
      </c>
      <c r="F67" s="32">
        <v>77</v>
      </c>
      <c r="G67" s="32">
        <v>133</v>
      </c>
      <c r="H67" s="32">
        <v>97</v>
      </c>
      <c r="I67" s="32">
        <v>34</v>
      </c>
      <c r="J67" s="32">
        <v>126</v>
      </c>
      <c r="K67" s="32">
        <v>98</v>
      </c>
      <c r="L67" s="32">
        <v>150</v>
      </c>
      <c r="M67" s="32">
        <v>128</v>
      </c>
      <c r="N67" s="32">
        <v>84</v>
      </c>
      <c r="O67" s="32">
        <v>197</v>
      </c>
    </row>
    <row r="68" spans="1:15" x14ac:dyDescent="0.35">
      <c r="A68" s="32" t="s">
        <v>355</v>
      </c>
      <c r="B68" s="32" t="s">
        <v>356</v>
      </c>
      <c r="C68" s="32" t="s">
        <v>5</v>
      </c>
      <c r="D68" s="32">
        <v>1</v>
      </c>
      <c r="E68" s="32">
        <v>1</v>
      </c>
      <c r="F68" s="32">
        <v>0</v>
      </c>
      <c r="G68" s="32">
        <v>0</v>
      </c>
      <c r="H68" s="32">
        <v>0</v>
      </c>
      <c r="I68" s="32">
        <v>0</v>
      </c>
      <c r="J68" s="32">
        <v>1</v>
      </c>
      <c r="K68" s="32">
        <v>3</v>
      </c>
      <c r="L68" s="32">
        <v>1</v>
      </c>
      <c r="M68" s="32">
        <v>0</v>
      </c>
      <c r="N68" s="32">
        <v>0</v>
      </c>
      <c r="O68" s="32">
        <v>1</v>
      </c>
    </row>
    <row r="69" spans="1:15" x14ac:dyDescent="0.35">
      <c r="A69" s="32" t="s">
        <v>355</v>
      </c>
      <c r="B69" s="32" t="s">
        <v>356</v>
      </c>
      <c r="C69" s="32" t="s">
        <v>2</v>
      </c>
      <c r="D69" s="32">
        <v>4</v>
      </c>
      <c r="E69" s="32">
        <v>0</v>
      </c>
      <c r="F69" s="32">
        <v>6</v>
      </c>
      <c r="G69" s="32">
        <v>8</v>
      </c>
      <c r="H69" s="32">
        <v>8</v>
      </c>
      <c r="I69" s="32">
        <v>1</v>
      </c>
      <c r="J69" s="32">
        <v>1</v>
      </c>
      <c r="K69" s="32">
        <v>2</v>
      </c>
      <c r="L69" s="32">
        <v>3</v>
      </c>
      <c r="M69" s="32">
        <v>14</v>
      </c>
      <c r="N69" s="32">
        <v>2</v>
      </c>
      <c r="O69" s="32">
        <v>2</v>
      </c>
    </row>
    <row r="70" spans="1:15" x14ac:dyDescent="0.35">
      <c r="A70" s="33" t="s">
        <v>355</v>
      </c>
      <c r="B70" s="33" t="s">
        <v>356</v>
      </c>
      <c r="C70" s="33" t="s">
        <v>3069</v>
      </c>
      <c r="D70" s="33">
        <v>645</v>
      </c>
      <c r="E70" s="33">
        <v>653</v>
      </c>
      <c r="F70" s="33">
        <v>719</v>
      </c>
      <c r="G70" s="33">
        <v>694</v>
      </c>
      <c r="H70" s="33">
        <v>629</v>
      </c>
      <c r="I70" s="33">
        <v>429</v>
      </c>
      <c r="J70" s="33">
        <v>865</v>
      </c>
      <c r="K70" s="33">
        <v>836</v>
      </c>
      <c r="L70" s="33">
        <v>650</v>
      </c>
      <c r="M70" s="33">
        <v>693</v>
      </c>
      <c r="N70" s="33">
        <v>484</v>
      </c>
      <c r="O70" s="33">
        <v>662</v>
      </c>
    </row>
    <row r="71" spans="1:15" x14ac:dyDescent="0.35">
      <c r="A71" s="32" t="s">
        <v>396</v>
      </c>
      <c r="B71" s="32" t="s">
        <v>397</v>
      </c>
      <c r="C71" s="32" t="s">
        <v>0</v>
      </c>
      <c r="D71" s="32">
        <v>926</v>
      </c>
      <c r="E71" s="32">
        <v>1049</v>
      </c>
      <c r="F71" s="32">
        <v>615</v>
      </c>
      <c r="G71" s="32">
        <v>642</v>
      </c>
      <c r="H71" s="32">
        <v>1148</v>
      </c>
      <c r="I71" s="32">
        <v>1571</v>
      </c>
      <c r="J71" s="32">
        <v>881</v>
      </c>
      <c r="K71" s="32">
        <v>908</v>
      </c>
      <c r="L71" s="32">
        <v>1149</v>
      </c>
      <c r="M71" s="32">
        <v>812</v>
      </c>
      <c r="N71" s="32">
        <v>1046</v>
      </c>
      <c r="O71" s="32">
        <v>970</v>
      </c>
    </row>
    <row r="72" spans="1:15" x14ac:dyDescent="0.35">
      <c r="A72" s="32" t="s">
        <v>396</v>
      </c>
      <c r="B72" s="32" t="s">
        <v>397</v>
      </c>
      <c r="C72" s="32" t="s">
        <v>23</v>
      </c>
      <c r="D72" s="32">
        <v>165</v>
      </c>
      <c r="E72" s="32">
        <v>162</v>
      </c>
      <c r="F72" s="32">
        <v>80</v>
      </c>
      <c r="G72" s="32">
        <v>93</v>
      </c>
      <c r="H72" s="32">
        <v>206</v>
      </c>
      <c r="I72" s="32">
        <v>215</v>
      </c>
      <c r="J72" s="32">
        <v>120</v>
      </c>
      <c r="K72" s="32">
        <v>155</v>
      </c>
      <c r="L72" s="32">
        <v>173</v>
      </c>
      <c r="M72" s="32">
        <v>140</v>
      </c>
      <c r="N72" s="32">
        <v>208</v>
      </c>
      <c r="O72" s="32">
        <v>154</v>
      </c>
    </row>
    <row r="73" spans="1:15" x14ac:dyDescent="0.35">
      <c r="A73" s="32" t="s">
        <v>396</v>
      </c>
      <c r="B73" s="32" t="s">
        <v>397</v>
      </c>
      <c r="C73" s="32" t="s">
        <v>4</v>
      </c>
      <c r="D73" s="32">
        <v>13</v>
      </c>
      <c r="E73" s="32">
        <v>13</v>
      </c>
      <c r="F73" s="32">
        <v>3</v>
      </c>
      <c r="G73" s="32">
        <v>3</v>
      </c>
      <c r="H73" s="32">
        <v>11</v>
      </c>
      <c r="I73" s="32">
        <v>9</v>
      </c>
      <c r="J73" s="32">
        <v>6</v>
      </c>
      <c r="K73" s="32">
        <v>11</v>
      </c>
      <c r="L73" s="32">
        <v>5</v>
      </c>
      <c r="M73" s="32">
        <v>12</v>
      </c>
      <c r="N73" s="32">
        <v>13</v>
      </c>
      <c r="O73" s="32">
        <v>20</v>
      </c>
    </row>
    <row r="74" spans="1:15" x14ac:dyDescent="0.35">
      <c r="A74" s="32" t="s">
        <v>396</v>
      </c>
      <c r="B74" s="32" t="s">
        <v>397</v>
      </c>
      <c r="C74" s="32" t="s">
        <v>5</v>
      </c>
      <c r="D74" s="32">
        <v>1</v>
      </c>
      <c r="E74" s="32">
        <v>2</v>
      </c>
      <c r="F74" s="32">
        <v>1</v>
      </c>
      <c r="G74" s="32">
        <v>1</v>
      </c>
      <c r="H74" s="32">
        <v>5</v>
      </c>
      <c r="I74" s="32">
        <v>2</v>
      </c>
      <c r="J74" s="32">
        <v>3</v>
      </c>
      <c r="K74" s="32">
        <v>1</v>
      </c>
      <c r="L74" s="32">
        <v>2</v>
      </c>
      <c r="M74" s="32">
        <v>2</v>
      </c>
      <c r="N74" s="32">
        <v>1</v>
      </c>
      <c r="O74" s="32">
        <v>0</v>
      </c>
    </row>
    <row r="75" spans="1:15" x14ac:dyDescent="0.35">
      <c r="A75" s="32" t="s">
        <v>396</v>
      </c>
      <c r="B75" s="32" t="s">
        <v>397</v>
      </c>
      <c r="C75" s="32" t="s">
        <v>2</v>
      </c>
      <c r="D75" s="32">
        <v>4</v>
      </c>
      <c r="E75" s="32">
        <v>1</v>
      </c>
      <c r="F75" s="32">
        <v>2</v>
      </c>
      <c r="G75" s="32">
        <v>3</v>
      </c>
      <c r="H75" s="32">
        <v>1</v>
      </c>
      <c r="I75" s="32">
        <v>1</v>
      </c>
      <c r="J75" s="32">
        <v>1</v>
      </c>
      <c r="K75" s="32">
        <v>1</v>
      </c>
      <c r="L75" s="32">
        <v>5</v>
      </c>
      <c r="M75" s="32">
        <v>0</v>
      </c>
      <c r="N75" s="32">
        <v>4</v>
      </c>
      <c r="O75" s="32">
        <v>2</v>
      </c>
    </row>
    <row r="76" spans="1:15" x14ac:dyDescent="0.35">
      <c r="A76" s="33" t="s">
        <v>396</v>
      </c>
      <c r="B76" s="33" t="s">
        <v>397</v>
      </c>
      <c r="C76" s="33" t="s">
        <v>3069</v>
      </c>
      <c r="D76" s="33">
        <v>1109</v>
      </c>
      <c r="E76" s="33">
        <v>1227</v>
      </c>
      <c r="F76" s="33">
        <v>701</v>
      </c>
      <c r="G76" s="33">
        <v>742</v>
      </c>
      <c r="H76" s="33">
        <v>1371</v>
      </c>
      <c r="I76" s="33">
        <v>1798</v>
      </c>
      <c r="J76" s="33">
        <v>1011</v>
      </c>
      <c r="K76" s="33">
        <v>1076</v>
      </c>
      <c r="L76" s="33">
        <v>1334</v>
      </c>
      <c r="M76" s="33">
        <v>966</v>
      </c>
      <c r="N76" s="33">
        <v>1272</v>
      </c>
      <c r="O76" s="33">
        <v>1146</v>
      </c>
    </row>
    <row r="77" spans="1:15" x14ac:dyDescent="0.35">
      <c r="A77" s="32" t="s">
        <v>432</v>
      </c>
      <c r="B77" s="32" t="s">
        <v>433</v>
      </c>
      <c r="C77" s="32" t="s">
        <v>0</v>
      </c>
      <c r="D77" s="32">
        <v>153</v>
      </c>
      <c r="E77" s="32">
        <v>136</v>
      </c>
      <c r="F77" s="32">
        <v>161</v>
      </c>
      <c r="G77" s="32">
        <v>243</v>
      </c>
      <c r="H77" s="32">
        <v>143</v>
      </c>
      <c r="I77" s="32">
        <v>142</v>
      </c>
      <c r="J77" s="32">
        <v>161</v>
      </c>
      <c r="K77" s="32">
        <v>116</v>
      </c>
      <c r="L77" s="32">
        <v>178</v>
      </c>
      <c r="M77" s="32">
        <v>143</v>
      </c>
      <c r="N77" s="32">
        <v>144</v>
      </c>
      <c r="O77" s="32">
        <v>267</v>
      </c>
    </row>
    <row r="78" spans="1:15" x14ac:dyDescent="0.35">
      <c r="A78" s="32" t="s">
        <v>432</v>
      </c>
      <c r="B78" s="32" t="s">
        <v>433</v>
      </c>
      <c r="C78" s="32" t="s">
        <v>23</v>
      </c>
      <c r="D78" s="32">
        <v>211</v>
      </c>
      <c r="E78" s="32">
        <v>252</v>
      </c>
      <c r="F78" s="32">
        <v>199</v>
      </c>
      <c r="G78" s="32">
        <v>249</v>
      </c>
      <c r="H78" s="32">
        <v>213</v>
      </c>
      <c r="I78" s="32">
        <v>216</v>
      </c>
      <c r="J78" s="32">
        <v>285</v>
      </c>
      <c r="K78" s="32">
        <v>180</v>
      </c>
      <c r="L78" s="32">
        <v>217</v>
      </c>
      <c r="M78" s="32">
        <v>227</v>
      </c>
      <c r="N78" s="32">
        <v>130</v>
      </c>
      <c r="O78" s="32">
        <v>249</v>
      </c>
    </row>
    <row r="79" spans="1:15" x14ac:dyDescent="0.35">
      <c r="A79" s="32" t="s">
        <v>432</v>
      </c>
      <c r="B79" s="32" t="s">
        <v>433</v>
      </c>
      <c r="C79" s="32" t="s">
        <v>4</v>
      </c>
      <c r="D79" s="32">
        <v>5</v>
      </c>
      <c r="E79" s="32">
        <v>11</v>
      </c>
      <c r="F79" s="32">
        <v>7</v>
      </c>
      <c r="G79" s="32">
        <v>5</v>
      </c>
      <c r="H79" s="32">
        <v>15</v>
      </c>
      <c r="I79" s="32">
        <v>9</v>
      </c>
      <c r="J79" s="32">
        <v>11</v>
      </c>
      <c r="K79" s="32">
        <v>15</v>
      </c>
      <c r="L79" s="32">
        <v>11</v>
      </c>
      <c r="M79" s="32">
        <v>8</v>
      </c>
      <c r="N79" s="32">
        <v>7</v>
      </c>
      <c r="O79" s="32">
        <v>9</v>
      </c>
    </row>
    <row r="80" spans="1:15" x14ac:dyDescent="0.35">
      <c r="A80" s="32" t="s">
        <v>432</v>
      </c>
      <c r="B80" s="32" t="s">
        <v>433</v>
      </c>
      <c r="C80" s="32" t="s">
        <v>5</v>
      </c>
      <c r="D80" s="32">
        <v>1</v>
      </c>
      <c r="E80" s="32">
        <v>2</v>
      </c>
      <c r="F80" s="32">
        <v>1</v>
      </c>
      <c r="G80" s="32">
        <v>1</v>
      </c>
      <c r="H80" s="32">
        <v>5</v>
      </c>
      <c r="I80" s="32">
        <v>3</v>
      </c>
      <c r="J80" s="32">
        <v>5</v>
      </c>
      <c r="K80" s="32">
        <v>1</v>
      </c>
      <c r="L80" s="32">
        <v>3</v>
      </c>
      <c r="M80" s="32">
        <v>2</v>
      </c>
      <c r="N80" s="32">
        <v>1</v>
      </c>
      <c r="O80" s="32">
        <v>2</v>
      </c>
    </row>
    <row r="81" spans="1:15" x14ac:dyDescent="0.35">
      <c r="A81" s="32" t="s">
        <v>432</v>
      </c>
      <c r="B81" s="32" t="s">
        <v>433</v>
      </c>
      <c r="C81" s="32" t="s">
        <v>2</v>
      </c>
      <c r="D81" s="32">
        <v>0</v>
      </c>
      <c r="E81" s="32">
        <v>0</v>
      </c>
      <c r="F81" s="32">
        <v>0</v>
      </c>
      <c r="G81" s="32">
        <v>0</v>
      </c>
      <c r="H81" s="32">
        <v>1</v>
      </c>
      <c r="I81" s="32">
        <v>0</v>
      </c>
      <c r="J81" s="32">
        <v>1</v>
      </c>
      <c r="K81" s="32">
        <v>0</v>
      </c>
      <c r="L81" s="32">
        <v>0</v>
      </c>
      <c r="M81" s="32">
        <v>2</v>
      </c>
      <c r="N81" s="32">
        <v>1</v>
      </c>
      <c r="O81" s="32">
        <v>0</v>
      </c>
    </row>
    <row r="82" spans="1:15" x14ac:dyDescent="0.35">
      <c r="A82" s="33" t="s">
        <v>432</v>
      </c>
      <c r="B82" s="33" t="s">
        <v>433</v>
      </c>
      <c r="C82" s="33" t="s">
        <v>3069</v>
      </c>
      <c r="D82" s="33">
        <v>370</v>
      </c>
      <c r="E82" s="33">
        <v>401</v>
      </c>
      <c r="F82" s="33">
        <v>368</v>
      </c>
      <c r="G82" s="33">
        <v>498</v>
      </c>
      <c r="H82" s="33">
        <v>377</v>
      </c>
      <c r="I82" s="33">
        <v>370</v>
      </c>
      <c r="J82" s="33">
        <v>463</v>
      </c>
      <c r="K82" s="33">
        <v>312</v>
      </c>
      <c r="L82" s="33">
        <v>409</v>
      </c>
      <c r="M82" s="33">
        <v>382</v>
      </c>
      <c r="N82" s="33">
        <v>283</v>
      </c>
      <c r="O82" s="33">
        <v>527</v>
      </c>
    </row>
    <row r="83" spans="1:15" x14ac:dyDescent="0.35">
      <c r="A83" s="32" t="s">
        <v>262</v>
      </c>
      <c r="B83" s="32" t="s">
        <v>263</v>
      </c>
      <c r="C83" s="32" t="s">
        <v>0</v>
      </c>
      <c r="D83" s="32">
        <v>113</v>
      </c>
      <c r="E83" s="32">
        <v>194</v>
      </c>
      <c r="F83" s="32">
        <v>324</v>
      </c>
      <c r="G83" s="32">
        <v>113</v>
      </c>
      <c r="H83" s="32">
        <v>0</v>
      </c>
      <c r="I83" s="32">
        <v>0</v>
      </c>
      <c r="J83" s="32">
        <v>88</v>
      </c>
      <c r="K83" s="32">
        <v>123</v>
      </c>
      <c r="L83" s="32">
        <v>0</v>
      </c>
      <c r="M83" s="32">
        <v>262</v>
      </c>
      <c r="N83" s="32">
        <v>0</v>
      </c>
      <c r="O83" s="32">
        <v>1</v>
      </c>
    </row>
    <row r="84" spans="1:15" x14ac:dyDescent="0.35">
      <c r="A84" s="32" t="s">
        <v>262</v>
      </c>
      <c r="B84" s="32" t="s">
        <v>263</v>
      </c>
      <c r="C84" s="32" t="s">
        <v>23</v>
      </c>
      <c r="D84" s="32">
        <v>48</v>
      </c>
      <c r="E84" s="32">
        <v>50</v>
      </c>
      <c r="F84" s="32">
        <v>76</v>
      </c>
      <c r="G84" s="32">
        <v>47</v>
      </c>
      <c r="H84" s="32">
        <v>0</v>
      </c>
      <c r="I84" s="32">
        <v>0</v>
      </c>
      <c r="J84" s="32">
        <v>68</v>
      </c>
      <c r="K84" s="32">
        <v>61</v>
      </c>
      <c r="L84" s="32">
        <v>0</v>
      </c>
      <c r="M84" s="32">
        <v>68</v>
      </c>
      <c r="N84" s="32">
        <v>0</v>
      </c>
      <c r="O84" s="32">
        <v>0</v>
      </c>
    </row>
    <row r="85" spans="1:15" x14ac:dyDescent="0.35">
      <c r="A85" s="32" t="s">
        <v>262</v>
      </c>
      <c r="B85" s="32" t="s">
        <v>263</v>
      </c>
      <c r="C85" s="32" t="s">
        <v>4</v>
      </c>
      <c r="D85" s="32">
        <v>13</v>
      </c>
      <c r="E85" s="32">
        <v>9</v>
      </c>
      <c r="F85" s="32">
        <v>13</v>
      </c>
      <c r="G85" s="32">
        <v>6</v>
      </c>
      <c r="H85" s="32">
        <v>0</v>
      </c>
      <c r="I85" s="32">
        <v>0</v>
      </c>
      <c r="J85" s="32">
        <v>17</v>
      </c>
      <c r="K85" s="32">
        <v>5</v>
      </c>
      <c r="L85" s="32">
        <v>0</v>
      </c>
      <c r="M85" s="32">
        <v>13</v>
      </c>
      <c r="N85" s="32">
        <v>0</v>
      </c>
      <c r="O85" s="32">
        <v>0</v>
      </c>
    </row>
    <row r="86" spans="1:15" x14ac:dyDescent="0.35">
      <c r="A86" s="32" t="s">
        <v>262</v>
      </c>
      <c r="B86" s="32" t="s">
        <v>263</v>
      </c>
      <c r="C86" s="32" t="s">
        <v>5</v>
      </c>
      <c r="D86" s="32">
        <v>2</v>
      </c>
      <c r="E86" s="32">
        <v>1</v>
      </c>
      <c r="F86" s="32">
        <v>1</v>
      </c>
      <c r="G86" s="32">
        <v>0</v>
      </c>
      <c r="H86" s="32">
        <v>0</v>
      </c>
      <c r="I86" s="32">
        <v>0</v>
      </c>
      <c r="J86" s="32">
        <v>4</v>
      </c>
      <c r="K86" s="32">
        <v>0</v>
      </c>
      <c r="L86" s="32">
        <v>0</v>
      </c>
      <c r="M86" s="32">
        <v>1</v>
      </c>
      <c r="N86" s="32">
        <v>0</v>
      </c>
      <c r="O86" s="32">
        <v>0</v>
      </c>
    </row>
    <row r="87" spans="1:15" x14ac:dyDescent="0.35">
      <c r="A87" s="32" t="s">
        <v>262</v>
      </c>
      <c r="B87" s="32" t="s">
        <v>263</v>
      </c>
      <c r="C87" s="32" t="s">
        <v>2</v>
      </c>
      <c r="D87" s="32">
        <v>2</v>
      </c>
      <c r="E87" s="32">
        <v>5</v>
      </c>
      <c r="F87" s="32">
        <v>3</v>
      </c>
      <c r="G87" s="32">
        <v>2</v>
      </c>
      <c r="H87" s="32">
        <v>0</v>
      </c>
      <c r="I87" s="32">
        <v>0</v>
      </c>
      <c r="J87" s="32">
        <v>4</v>
      </c>
      <c r="K87" s="32">
        <v>2</v>
      </c>
      <c r="L87" s="32">
        <v>0</v>
      </c>
      <c r="M87" s="32">
        <v>2</v>
      </c>
      <c r="N87" s="32">
        <v>0</v>
      </c>
      <c r="O87" s="32">
        <v>0</v>
      </c>
    </row>
    <row r="88" spans="1:15" x14ac:dyDescent="0.35">
      <c r="A88" s="33" t="s">
        <v>262</v>
      </c>
      <c r="B88" s="33" t="s">
        <v>263</v>
      </c>
      <c r="C88" s="33" t="s">
        <v>3069</v>
      </c>
      <c r="D88" s="33">
        <v>178</v>
      </c>
      <c r="E88" s="33">
        <v>259</v>
      </c>
      <c r="F88" s="33">
        <v>417</v>
      </c>
      <c r="G88" s="33">
        <v>168</v>
      </c>
      <c r="H88" s="33">
        <v>0</v>
      </c>
      <c r="I88" s="33">
        <v>0</v>
      </c>
      <c r="J88" s="33">
        <v>181</v>
      </c>
      <c r="K88" s="33">
        <v>191</v>
      </c>
      <c r="L88" s="33">
        <v>0</v>
      </c>
      <c r="M88" s="33">
        <v>346</v>
      </c>
      <c r="N88" s="33">
        <v>0</v>
      </c>
      <c r="O88" s="33">
        <v>1</v>
      </c>
    </row>
    <row r="89" spans="1:15" x14ac:dyDescent="0.35">
      <c r="A89" s="32" t="s">
        <v>443</v>
      </c>
      <c r="B89" s="32" t="s">
        <v>460</v>
      </c>
      <c r="C89" s="32" t="s">
        <v>0</v>
      </c>
      <c r="D89" s="32">
        <v>143</v>
      </c>
      <c r="E89" s="32">
        <v>27</v>
      </c>
      <c r="F89" s="32">
        <v>79</v>
      </c>
      <c r="G89" s="32">
        <v>287</v>
      </c>
      <c r="H89" s="32">
        <v>43</v>
      </c>
      <c r="I89" s="32">
        <v>574</v>
      </c>
      <c r="J89" s="32">
        <v>306</v>
      </c>
      <c r="K89" s="32">
        <v>122</v>
      </c>
      <c r="L89" s="32">
        <v>162</v>
      </c>
      <c r="M89" s="32">
        <v>134</v>
      </c>
      <c r="N89" s="32">
        <v>291</v>
      </c>
      <c r="O89" s="32">
        <v>189</v>
      </c>
    </row>
    <row r="90" spans="1:15" x14ac:dyDescent="0.35">
      <c r="A90" s="32" t="s">
        <v>443</v>
      </c>
      <c r="B90" s="32" t="s">
        <v>460</v>
      </c>
      <c r="C90" s="32" t="s">
        <v>23</v>
      </c>
      <c r="D90" s="32">
        <v>137</v>
      </c>
      <c r="E90" s="32">
        <v>39</v>
      </c>
      <c r="F90" s="32">
        <v>86</v>
      </c>
      <c r="G90" s="32">
        <v>212</v>
      </c>
      <c r="H90" s="32">
        <v>59</v>
      </c>
      <c r="I90" s="32">
        <v>562</v>
      </c>
      <c r="J90" s="32">
        <v>269</v>
      </c>
      <c r="K90" s="32">
        <v>101</v>
      </c>
      <c r="L90" s="32">
        <v>106</v>
      </c>
      <c r="M90" s="32">
        <v>141</v>
      </c>
      <c r="N90" s="32">
        <v>404</v>
      </c>
      <c r="O90" s="32">
        <v>220</v>
      </c>
    </row>
    <row r="91" spans="1:15" x14ac:dyDescent="0.35">
      <c r="A91" s="32" t="s">
        <v>443</v>
      </c>
      <c r="B91" s="32" t="s">
        <v>460</v>
      </c>
      <c r="C91" s="32" t="s">
        <v>4</v>
      </c>
      <c r="D91" s="32">
        <v>4</v>
      </c>
      <c r="E91" s="32">
        <v>1</v>
      </c>
      <c r="F91" s="32">
        <v>2</v>
      </c>
      <c r="G91" s="32">
        <v>3</v>
      </c>
      <c r="H91" s="32">
        <v>0</v>
      </c>
      <c r="I91" s="32">
        <v>24</v>
      </c>
      <c r="J91" s="32">
        <v>7</v>
      </c>
      <c r="K91" s="32">
        <v>2</v>
      </c>
      <c r="L91" s="32">
        <v>5</v>
      </c>
      <c r="M91" s="32">
        <v>6</v>
      </c>
      <c r="N91" s="32">
        <v>11</v>
      </c>
      <c r="O91" s="32">
        <v>2</v>
      </c>
    </row>
    <row r="92" spans="1:15" x14ac:dyDescent="0.35">
      <c r="A92" s="32" t="s">
        <v>443</v>
      </c>
      <c r="B92" s="32" t="s">
        <v>460</v>
      </c>
      <c r="C92" s="32" t="s">
        <v>5</v>
      </c>
      <c r="D92" s="32">
        <v>0</v>
      </c>
      <c r="E92" s="32">
        <v>1</v>
      </c>
      <c r="F92" s="32">
        <v>0</v>
      </c>
      <c r="G92" s="32">
        <v>0</v>
      </c>
      <c r="H92" s="32">
        <v>0</v>
      </c>
      <c r="I92" s="32">
        <v>4</v>
      </c>
      <c r="J92" s="32">
        <v>4</v>
      </c>
      <c r="K92" s="32">
        <v>2</v>
      </c>
      <c r="L92" s="32">
        <v>0</v>
      </c>
      <c r="M92" s="32">
        <v>1</v>
      </c>
      <c r="N92" s="32">
        <v>0</v>
      </c>
      <c r="O92" s="32">
        <v>0</v>
      </c>
    </row>
    <row r="93" spans="1:15" x14ac:dyDescent="0.35">
      <c r="A93" s="32" t="s">
        <v>443</v>
      </c>
      <c r="B93" s="32" t="s">
        <v>460</v>
      </c>
      <c r="C93" s="32" t="s">
        <v>2</v>
      </c>
      <c r="D93" s="32">
        <v>0</v>
      </c>
      <c r="E93" s="32">
        <v>1</v>
      </c>
      <c r="F93" s="32">
        <v>0</v>
      </c>
      <c r="G93" s="32">
        <v>0</v>
      </c>
      <c r="H93" s="32">
        <v>1</v>
      </c>
      <c r="I93" s="32">
        <v>11</v>
      </c>
      <c r="J93" s="32">
        <v>1</v>
      </c>
      <c r="K93" s="32">
        <v>1</v>
      </c>
      <c r="L93" s="32">
        <v>1</v>
      </c>
      <c r="M93" s="32">
        <v>1</v>
      </c>
      <c r="N93" s="32">
        <v>5</v>
      </c>
      <c r="O93" s="32">
        <v>0</v>
      </c>
    </row>
    <row r="94" spans="1:15" x14ac:dyDescent="0.35">
      <c r="A94" s="33" t="s">
        <v>443</v>
      </c>
      <c r="B94" s="33" t="s">
        <v>460</v>
      </c>
      <c r="C94" s="33" t="s">
        <v>3069</v>
      </c>
      <c r="D94" s="33">
        <v>284</v>
      </c>
      <c r="E94" s="33">
        <v>69</v>
      </c>
      <c r="F94" s="33">
        <v>167</v>
      </c>
      <c r="G94" s="33">
        <v>502</v>
      </c>
      <c r="H94" s="33">
        <v>103</v>
      </c>
      <c r="I94" s="33">
        <v>1175</v>
      </c>
      <c r="J94" s="33">
        <v>587</v>
      </c>
      <c r="K94" s="33">
        <v>228</v>
      </c>
      <c r="L94" s="33">
        <v>274</v>
      </c>
      <c r="M94" s="33">
        <v>283</v>
      </c>
      <c r="N94" s="33">
        <v>711</v>
      </c>
      <c r="O94" s="33">
        <v>411</v>
      </c>
    </row>
    <row r="95" spans="1:15" x14ac:dyDescent="0.35">
      <c r="A95" s="32" t="s">
        <v>384</v>
      </c>
      <c r="B95" s="32" t="s">
        <v>385</v>
      </c>
      <c r="C95" s="32" t="s">
        <v>0</v>
      </c>
      <c r="D95" s="32">
        <v>579</v>
      </c>
      <c r="E95" s="32">
        <v>2319</v>
      </c>
      <c r="F95" s="32">
        <v>419</v>
      </c>
      <c r="G95" s="32">
        <v>468</v>
      </c>
      <c r="H95" s="32">
        <v>479</v>
      </c>
      <c r="I95" s="32">
        <v>1190</v>
      </c>
      <c r="J95" s="32">
        <v>411</v>
      </c>
      <c r="K95" s="32">
        <v>1880</v>
      </c>
      <c r="L95" s="32">
        <v>2971</v>
      </c>
      <c r="M95" s="32">
        <v>902</v>
      </c>
      <c r="N95" s="32">
        <v>991</v>
      </c>
      <c r="O95" s="32">
        <v>1213</v>
      </c>
    </row>
    <row r="96" spans="1:15" x14ac:dyDescent="0.35">
      <c r="A96" s="32" t="s">
        <v>384</v>
      </c>
      <c r="B96" s="32" t="s">
        <v>385</v>
      </c>
      <c r="C96" s="32" t="s">
        <v>23</v>
      </c>
      <c r="D96" s="32">
        <v>849</v>
      </c>
      <c r="E96" s="32">
        <v>2119</v>
      </c>
      <c r="F96" s="32">
        <v>287</v>
      </c>
      <c r="G96" s="32">
        <v>383</v>
      </c>
      <c r="H96" s="32">
        <v>344</v>
      </c>
      <c r="I96" s="32">
        <v>1064</v>
      </c>
      <c r="J96" s="32">
        <v>518</v>
      </c>
      <c r="K96" s="32">
        <v>1507</v>
      </c>
      <c r="L96" s="32">
        <v>2671</v>
      </c>
      <c r="M96" s="32">
        <v>725</v>
      </c>
      <c r="N96" s="32">
        <v>945</v>
      </c>
      <c r="O96" s="32">
        <v>1104</v>
      </c>
    </row>
    <row r="97" spans="1:15" x14ac:dyDescent="0.35">
      <c r="A97" s="32" t="s">
        <v>384</v>
      </c>
      <c r="B97" s="32" t="s">
        <v>385</v>
      </c>
      <c r="C97" s="32" t="s">
        <v>4</v>
      </c>
      <c r="D97" s="32">
        <v>5</v>
      </c>
      <c r="E97" s="32">
        <v>22</v>
      </c>
      <c r="F97" s="32">
        <v>0</v>
      </c>
      <c r="G97" s="32">
        <v>8</v>
      </c>
      <c r="H97" s="32">
        <v>0</v>
      </c>
      <c r="I97" s="32">
        <v>12</v>
      </c>
      <c r="J97" s="32">
        <v>5</v>
      </c>
      <c r="K97" s="32">
        <v>40</v>
      </c>
      <c r="L97" s="32">
        <v>24</v>
      </c>
      <c r="M97" s="32">
        <v>7</v>
      </c>
      <c r="N97" s="32">
        <v>2</v>
      </c>
      <c r="O97" s="32">
        <v>9</v>
      </c>
    </row>
    <row r="98" spans="1:15" x14ac:dyDescent="0.35">
      <c r="A98" s="32" t="s">
        <v>384</v>
      </c>
      <c r="B98" s="32" t="s">
        <v>385</v>
      </c>
      <c r="C98" s="32" t="s">
        <v>5</v>
      </c>
      <c r="D98" s="32">
        <v>0</v>
      </c>
      <c r="E98" s="32">
        <v>3</v>
      </c>
      <c r="F98" s="32">
        <v>0</v>
      </c>
      <c r="G98" s="32">
        <v>1</v>
      </c>
      <c r="H98" s="32">
        <v>0</v>
      </c>
      <c r="I98" s="32">
        <v>2</v>
      </c>
      <c r="J98" s="32">
        <v>0</v>
      </c>
      <c r="K98" s="32">
        <v>5</v>
      </c>
      <c r="L98" s="32">
        <v>2</v>
      </c>
      <c r="M98" s="32">
        <v>1</v>
      </c>
      <c r="N98" s="32">
        <v>0</v>
      </c>
      <c r="O98" s="32">
        <v>1</v>
      </c>
    </row>
    <row r="99" spans="1:15" x14ac:dyDescent="0.35">
      <c r="A99" s="32" t="s">
        <v>384</v>
      </c>
      <c r="B99" s="32" t="s">
        <v>385</v>
      </c>
      <c r="C99" s="32" t="s">
        <v>2</v>
      </c>
      <c r="D99" s="32">
        <v>0</v>
      </c>
      <c r="E99" s="32">
        <v>1</v>
      </c>
      <c r="F99" s="32">
        <v>0</v>
      </c>
      <c r="G99" s="32">
        <v>0</v>
      </c>
      <c r="H99" s="32">
        <v>0</v>
      </c>
      <c r="I99" s="32">
        <v>0</v>
      </c>
      <c r="J99" s="32">
        <v>1</v>
      </c>
      <c r="K99" s="32">
        <v>1</v>
      </c>
      <c r="L99" s="32">
        <v>1</v>
      </c>
      <c r="M99" s="32">
        <v>0</v>
      </c>
      <c r="N99" s="32">
        <v>0</v>
      </c>
      <c r="O99" s="32">
        <v>1</v>
      </c>
    </row>
    <row r="100" spans="1:15" x14ac:dyDescent="0.35">
      <c r="A100" s="33" t="s">
        <v>384</v>
      </c>
      <c r="B100" s="33" t="s">
        <v>385</v>
      </c>
      <c r="C100" s="33" t="s">
        <v>3069</v>
      </c>
      <c r="D100" s="33">
        <v>1433</v>
      </c>
      <c r="E100" s="33">
        <v>4464</v>
      </c>
      <c r="F100" s="33">
        <v>706</v>
      </c>
      <c r="G100" s="33">
        <v>860</v>
      </c>
      <c r="H100" s="33">
        <v>823</v>
      </c>
      <c r="I100" s="33">
        <v>2268</v>
      </c>
      <c r="J100" s="33">
        <v>935</v>
      </c>
      <c r="K100" s="33">
        <v>3433</v>
      </c>
      <c r="L100" s="33">
        <v>5669</v>
      </c>
      <c r="M100" s="33">
        <v>1635</v>
      </c>
      <c r="N100" s="33">
        <v>1938</v>
      </c>
      <c r="O100" s="33">
        <v>2328</v>
      </c>
    </row>
    <row r="101" spans="1:15" x14ac:dyDescent="0.35">
      <c r="A101" s="32" t="s">
        <v>222</v>
      </c>
      <c r="B101" s="32" t="s">
        <v>223</v>
      </c>
      <c r="C101" s="32" t="s">
        <v>0</v>
      </c>
      <c r="D101" s="32">
        <v>691</v>
      </c>
      <c r="E101" s="32">
        <v>549</v>
      </c>
      <c r="F101" s="32">
        <v>599</v>
      </c>
      <c r="G101" s="32">
        <v>701</v>
      </c>
      <c r="H101" s="32">
        <v>1075</v>
      </c>
      <c r="I101" s="32">
        <v>633</v>
      </c>
      <c r="J101" s="32">
        <v>851</v>
      </c>
      <c r="K101" s="32">
        <v>950</v>
      </c>
      <c r="L101" s="32">
        <v>931</v>
      </c>
      <c r="M101" s="32">
        <v>484</v>
      </c>
      <c r="N101" s="32">
        <v>462</v>
      </c>
      <c r="O101" s="32">
        <v>109</v>
      </c>
    </row>
    <row r="102" spans="1:15" x14ac:dyDescent="0.35">
      <c r="A102" s="32" t="s">
        <v>222</v>
      </c>
      <c r="B102" s="32" t="s">
        <v>223</v>
      </c>
      <c r="C102" s="32" t="s">
        <v>23</v>
      </c>
      <c r="D102" s="32">
        <v>209</v>
      </c>
      <c r="E102" s="32">
        <v>222</v>
      </c>
      <c r="F102" s="32">
        <v>170</v>
      </c>
      <c r="G102" s="32">
        <v>303</v>
      </c>
      <c r="H102" s="32">
        <v>471</v>
      </c>
      <c r="I102" s="32">
        <v>214</v>
      </c>
      <c r="J102" s="32">
        <v>343</v>
      </c>
      <c r="K102" s="32">
        <v>368</v>
      </c>
      <c r="L102" s="32">
        <v>378</v>
      </c>
      <c r="M102" s="32">
        <v>73</v>
      </c>
      <c r="N102" s="32">
        <v>293</v>
      </c>
      <c r="O102" s="32">
        <v>50</v>
      </c>
    </row>
    <row r="103" spans="1:15" x14ac:dyDescent="0.35">
      <c r="A103" s="32" t="s">
        <v>222</v>
      </c>
      <c r="B103" s="32" t="s">
        <v>223</v>
      </c>
      <c r="C103" s="32" t="s">
        <v>4</v>
      </c>
      <c r="D103" s="32">
        <v>5</v>
      </c>
      <c r="E103" s="32">
        <v>7</v>
      </c>
      <c r="F103" s="32">
        <v>7</v>
      </c>
      <c r="G103" s="32">
        <v>4</v>
      </c>
      <c r="H103" s="32">
        <v>3</v>
      </c>
      <c r="I103" s="32">
        <v>8</v>
      </c>
      <c r="J103" s="32">
        <v>6</v>
      </c>
      <c r="K103" s="32">
        <v>2</v>
      </c>
      <c r="L103" s="32">
        <v>4</v>
      </c>
      <c r="M103" s="32">
        <v>7</v>
      </c>
      <c r="N103" s="32">
        <v>8</v>
      </c>
      <c r="O103" s="32">
        <v>0</v>
      </c>
    </row>
    <row r="104" spans="1:15" x14ac:dyDescent="0.35">
      <c r="A104" s="32" t="s">
        <v>222</v>
      </c>
      <c r="B104" s="32" t="s">
        <v>223</v>
      </c>
      <c r="C104" s="32" t="s">
        <v>5</v>
      </c>
      <c r="D104" s="32">
        <v>2</v>
      </c>
      <c r="E104" s="32">
        <v>0</v>
      </c>
      <c r="F104" s="32">
        <v>3</v>
      </c>
      <c r="G104" s="32">
        <v>1</v>
      </c>
      <c r="H104" s="32">
        <v>1</v>
      </c>
      <c r="I104" s="32">
        <v>1</v>
      </c>
      <c r="J104" s="32">
        <v>0</v>
      </c>
      <c r="K104" s="32">
        <v>1</v>
      </c>
      <c r="L104" s="32">
        <v>0</v>
      </c>
      <c r="M104" s="32">
        <v>1</v>
      </c>
      <c r="N104" s="32">
        <v>0</v>
      </c>
      <c r="O104" s="32">
        <v>0</v>
      </c>
    </row>
    <row r="105" spans="1:15" x14ac:dyDescent="0.35">
      <c r="A105" s="32" t="s">
        <v>222</v>
      </c>
      <c r="B105" s="32" t="s">
        <v>223</v>
      </c>
      <c r="C105" s="32" t="s">
        <v>2</v>
      </c>
      <c r="D105" s="32">
        <v>2</v>
      </c>
      <c r="E105" s="32">
        <v>4</v>
      </c>
      <c r="F105" s="32">
        <v>0</v>
      </c>
      <c r="G105" s="32">
        <v>1</v>
      </c>
      <c r="H105" s="32">
        <v>4</v>
      </c>
      <c r="I105" s="32">
        <v>2</v>
      </c>
      <c r="J105" s="32">
        <v>0</v>
      </c>
      <c r="K105" s="32">
        <v>1</v>
      </c>
      <c r="L105" s="32">
        <v>0</v>
      </c>
      <c r="M105" s="32">
        <v>0</v>
      </c>
      <c r="N105" s="32">
        <v>0</v>
      </c>
      <c r="O105" s="32">
        <v>0</v>
      </c>
    </row>
    <row r="106" spans="1:15" x14ac:dyDescent="0.35">
      <c r="A106" s="33" t="s">
        <v>222</v>
      </c>
      <c r="B106" s="33" t="s">
        <v>223</v>
      </c>
      <c r="C106" s="33" t="s">
        <v>3069</v>
      </c>
      <c r="D106" s="33">
        <v>909</v>
      </c>
      <c r="E106" s="33">
        <v>782</v>
      </c>
      <c r="F106" s="33">
        <v>779</v>
      </c>
      <c r="G106" s="33">
        <v>1010</v>
      </c>
      <c r="H106" s="33">
        <v>1554</v>
      </c>
      <c r="I106" s="33">
        <v>858</v>
      </c>
      <c r="J106" s="33">
        <v>1200</v>
      </c>
      <c r="K106" s="33">
        <v>1322</v>
      </c>
      <c r="L106" s="33">
        <v>1313</v>
      </c>
      <c r="M106" s="33">
        <v>565</v>
      </c>
      <c r="N106" s="33">
        <v>763</v>
      </c>
      <c r="O106" s="33">
        <v>159</v>
      </c>
    </row>
    <row r="107" spans="1:15" x14ac:dyDescent="0.35">
      <c r="A107" s="32" t="s">
        <v>437</v>
      </c>
      <c r="B107" s="32" t="s">
        <v>438</v>
      </c>
      <c r="C107" s="32" t="s">
        <v>0</v>
      </c>
      <c r="D107" s="32">
        <v>199</v>
      </c>
      <c r="E107" s="32">
        <v>332</v>
      </c>
      <c r="F107" s="32">
        <v>201</v>
      </c>
      <c r="G107" s="32">
        <v>263</v>
      </c>
      <c r="H107" s="32">
        <v>264</v>
      </c>
      <c r="I107" s="32">
        <v>274</v>
      </c>
      <c r="J107" s="32">
        <v>239</v>
      </c>
      <c r="K107" s="32">
        <v>313</v>
      </c>
      <c r="L107" s="32">
        <v>219</v>
      </c>
      <c r="M107" s="32">
        <v>289</v>
      </c>
      <c r="N107" s="32">
        <v>181</v>
      </c>
      <c r="O107" s="32">
        <v>246</v>
      </c>
    </row>
    <row r="108" spans="1:15" x14ac:dyDescent="0.35">
      <c r="A108" s="32" t="s">
        <v>437</v>
      </c>
      <c r="B108" s="32" t="s">
        <v>438</v>
      </c>
      <c r="C108" s="32" t="s">
        <v>23</v>
      </c>
      <c r="D108" s="32">
        <v>185</v>
      </c>
      <c r="E108" s="32">
        <v>280</v>
      </c>
      <c r="F108" s="32">
        <v>174</v>
      </c>
      <c r="G108" s="32">
        <v>298</v>
      </c>
      <c r="H108" s="32">
        <v>251</v>
      </c>
      <c r="I108" s="32">
        <v>266</v>
      </c>
      <c r="J108" s="32">
        <v>241</v>
      </c>
      <c r="K108" s="32">
        <v>322</v>
      </c>
      <c r="L108" s="32">
        <v>220</v>
      </c>
      <c r="M108" s="32">
        <v>285</v>
      </c>
      <c r="N108" s="32">
        <v>184</v>
      </c>
      <c r="O108" s="32">
        <v>154</v>
      </c>
    </row>
    <row r="109" spans="1:15" x14ac:dyDescent="0.35">
      <c r="A109" s="32" t="s">
        <v>437</v>
      </c>
      <c r="B109" s="32" t="s">
        <v>438</v>
      </c>
      <c r="C109" s="32" t="s">
        <v>4</v>
      </c>
      <c r="D109" s="32">
        <v>49</v>
      </c>
      <c r="E109" s="32">
        <v>100</v>
      </c>
      <c r="F109" s="32">
        <v>49</v>
      </c>
      <c r="G109" s="32">
        <v>68</v>
      </c>
      <c r="H109" s="32">
        <v>42</v>
      </c>
      <c r="I109" s="32">
        <v>71</v>
      </c>
      <c r="J109" s="32">
        <v>58</v>
      </c>
      <c r="K109" s="32">
        <v>78</v>
      </c>
      <c r="L109" s="32">
        <v>62</v>
      </c>
      <c r="M109" s="32">
        <v>96</v>
      </c>
      <c r="N109" s="32">
        <v>88</v>
      </c>
      <c r="O109" s="32">
        <v>59</v>
      </c>
    </row>
    <row r="110" spans="1:15" x14ac:dyDescent="0.35">
      <c r="A110" s="32" t="s">
        <v>437</v>
      </c>
      <c r="B110" s="32" t="s">
        <v>438</v>
      </c>
      <c r="C110" s="32" t="s">
        <v>5</v>
      </c>
      <c r="D110" s="32">
        <v>1</v>
      </c>
      <c r="E110" s="32">
        <v>3</v>
      </c>
      <c r="F110" s="32">
        <v>1</v>
      </c>
      <c r="G110" s="32">
        <v>1</v>
      </c>
      <c r="H110" s="32">
        <v>2</v>
      </c>
      <c r="I110" s="32">
        <v>3</v>
      </c>
      <c r="J110" s="32">
        <v>1</v>
      </c>
      <c r="K110" s="32">
        <v>3</v>
      </c>
      <c r="L110" s="32">
        <v>5</v>
      </c>
      <c r="M110" s="32">
        <v>5</v>
      </c>
      <c r="N110" s="32">
        <v>0</v>
      </c>
      <c r="O110" s="32">
        <v>3</v>
      </c>
    </row>
    <row r="111" spans="1:15" x14ac:dyDescent="0.35">
      <c r="A111" s="32" t="s">
        <v>437</v>
      </c>
      <c r="B111" s="32" t="s">
        <v>438</v>
      </c>
      <c r="C111" s="32" t="s">
        <v>2</v>
      </c>
      <c r="D111" s="32">
        <v>2</v>
      </c>
      <c r="E111" s="32">
        <v>0</v>
      </c>
      <c r="F111" s="32">
        <v>4</v>
      </c>
      <c r="G111" s="32">
        <v>4</v>
      </c>
      <c r="H111" s="32">
        <v>2</v>
      </c>
      <c r="I111" s="32">
        <v>5</v>
      </c>
      <c r="J111" s="32">
        <v>1</v>
      </c>
      <c r="K111" s="32">
        <v>2</v>
      </c>
      <c r="L111" s="32">
        <v>0</v>
      </c>
      <c r="M111" s="32">
        <v>4</v>
      </c>
      <c r="N111" s="32">
        <v>3</v>
      </c>
      <c r="O111" s="32">
        <v>2</v>
      </c>
    </row>
    <row r="112" spans="1:15" x14ac:dyDescent="0.35">
      <c r="A112" s="33" t="s">
        <v>437</v>
      </c>
      <c r="B112" s="33" t="s">
        <v>438</v>
      </c>
      <c r="C112" s="33" t="s">
        <v>3069</v>
      </c>
      <c r="D112" s="33">
        <v>436</v>
      </c>
      <c r="E112" s="33">
        <v>715</v>
      </c>
      <c r="F112" s="33">
        <v>429</v>
      </c>
      <c r="G112" s="33">
        <v>634</v>
      </c>
      <c r="H112" s="33">
        <v>561</v>
      </c>
      <c r="I112" s="33">
        <v>619</v>
      </c>
      <c r="J112" s="33">
        <v>540</v>
      </c>
      <c r="K112" s="33">
        <v>718</v>
      </c>
      <c r="L112" s="33">
        <v>506</v>
      </c>
      <c r="M112" s="33">
        <v>679</v>
      </c>
      <c r="N112" s="33">
        <v>456</v>
      </c>
      <c r="O112" s="33">
        <v>464</v>
      </c>
    </row>
    <row r="113" spans="1:15" x14ac:dyDescent="0.35">
      <c r="A113" s="32" t="s">
        <v>98</v>
      </c>
      <c r="B113" s="32" t="s">
        <v>99</v>
      </c>
      <c r="C113" s="32" t="s">
        <v>0</v>
      </c>
      <c r="D113" s="32">
        <v>0</v>
      </c>
      <c r="E113" s="32">
        <v>1210</v>
      </c>
      <c r="F113" s="32">
        <v>0</v>
      </c>
      <c r="G113" s="32">
        <v>830</v>
      </c>
      <c r="H113" s="32">
        <v>138</v>
      </c>
      <c r="I113" s="32">
        <v>303</v>
      </c>
      <c r="J113" s="32">
        <v>567</v>
      </c>
      <c r="K113" s="32">
        <v>588</v>
      </c>
      <c r="L113" s="32">
        <v>438</v>
      </c>
      <c r="M113" s="32">
        <v>0</v>
      </c>
      <c r="N113" s="32">
        <v>686</v>
      </c>
      <c r="O113" s="32">
        <v>642</v>
      </c>
    </row>
    <row r="114" spans="1:15" x14ac:dyDescent="0.35">
      <c r="A114" s="32" t="s">
        <v>98</v>
      </c>
      <c r="B114" s="32" t="s">
        <v>99</v>
      </c>
      <c r="C114" s="32" t="s">
        <v>23</v>
      </c>
      <c r="D114" s="32">
        <v>0</v>
      </c>
      <c r="E114" s="32">
        <v>925</v>
      </c>
      <c r="F114" s="32">
        <v>0</v>
      </c>
      <c r="G114" s="32">
        <v>560</v>
      </c>
      <c r="H114" s="32">
        <v>102</v>
      </c>
      <c r="I114" s="32">
        <v>273</v>
      </c>
      <c r="J114" s="32">
        <v>413</v>
      </c>
      <c r="K114" s="32">
        <v>343</v>
      </c>
      <c r="L114" s="32">
        <v>269</v>
      </c>
      <c r="M114" s="32">
        <v>0</v>
      </c>
      <c r="N114" s="32">
        <v>459</v>
      </c>
      <c r="O114" s="32">
        <v>433</v>
      </c>
    </row>
    <row r="115" spans="1:15" x14ac:dyDescent="0.35">
      <c r="A115" s="32" t="s">
        <v>98</v>
      </c>
      <c r="B115" s="32" t="s">
        <v>99</v>
      </c>
      <c r="C115" s="32" t="s">
        <v>4</v>
      </c>
      <c r="D115" s="32">
        <v>0</v>
      </c>
      <c r="E115" s="32">
        <v>34</v>
      </c>
      <c r="F115" s="32">
        <v>0</v>
      </c>
      <c r="G115" s="32">
        <v>22</v>
      </c>
      <c r="H115" s="32">
        <v>3</v>
      </c>
      <c r="I115" s="32">
        <v>9</v>
      </c>
      <c r="J115" s="32">
        <v>18</v>
      </c>
      <c r="K115" s="32">
        <v>24</v>
      </c>
      <c r="L115" s="32">
        <v>15</v>
      </c>
      <c r="M115" s="32">
        <v>1</v>
      </c>
      <c r="N115" s="32">
        <v>16</v>
      </c>
      <c r="O115" s="32">
        <v>21</v>
      </c>
    </row>
    <row r="116" spans="1:15" x14ac:dyDescent="0.35">
      <c r="A116" s="32" t="s">
        <v>98</v>
      </c>
      <c r="B116" s="32" t="s">
        <v>99</v>
      </c>
      <c r="C116" s="32" t="s">
        <v>5</v>
      </c>
      <c r="D116" s="32">
        <v>0</v>
      </c>
      <c r="E116" s="32">
        <v>3</v>
      </c>
      <c r="F116" s="32">
        <v>0</v>
      </c>
      <c r="G116" s="32">
        <v>5</v>
      </c>
      <c r="H116" s="32">
        <v>0</v>
      </c>
      <c r="I116" s="32">
        <v>0</v>
      </c>
      <c r="J116" s="32">
        <v>3</v>
      </c>
      <c r="K116" s="32">
        <v>3</v>
      </c>
      <c r="L116" s="32">
        <v>2</v>
      </c>
      <c r="M116" s="32">
        <v>0</v>
      </c>
      <c r="N116" s="32">
        <v>10</v>
      </c>
      <c r="O116" s="32">
        <v>3</v>
      </c>
    </row>
    <row r="117" spans="1:15" x14ac:dyDescent="0.35">
      <c r="A117" s="32" t="s">
        <v>98</v>
      </c>
      <c r="B117" s="32" t="s">
        <v>99</v>
      </c>
      <c r="C117" s="32" t="s">
        <v>2</v>
      </c>
      <c r="D117" s="32">
        <v>0</v>
      </c>
      <c r="E117" s="32">
        <v>6</v>
      </c>
      <c r="F117" s="32">
        <v>0</v>
      </c>
      <c r="G117" s="32">
        <v>3</v>
      </c>
      <c r="H117" s="32">
        <v>1</v>
      </c>
      <c r="I117" s="32">
        <v>1</v>
      </c>
      <c r="J117" s="32">
        <v>0</v>
      </c>
      <c r="K117" s="32">
        <v>1</v>
      </c>
      <c r="L117" s="32">
        <v>0</v>
      </c>
      <c r="M117" s="32">
        <v>0</v>
      </c>
      <c r="N117" s="32">
        <v>1</v>
      </c>
      <c r="O117" s="32">
        <v>2</v>
      </c>
    </row>
    <row r="118" spans="1:15" x14ac:dyDescent="0.35">
      <c r="A118" s="33" t="s">
        <v>98</v>
      </c>
      <c r="B118" s="33" t="s">
        <v>99</v>
      </c>
      <c r="C118" s="33" t="s">
        <v>3069</v>
      </c>
      <c r="D118" s="33">
        <v>0</v>
      </c>
      <c r="E118" s="33">
        <v>2178</v>
      </c>
      <c r="F118" s="33">
        <v>0</v>
      </c>
      <c r="G118" s="33">
        <v>1420</v>
      </c>
      <c r="H118" s="33">
        <v>244</v>
      </c>
      <c r="I118" s="33">
        <v>586</v>
      </c>
      <c r="J118" s="33">
        <v>1001</v>
      </c>
      <c r="K118" s="33">
        <v>959</v>
      </c>
      <c r="L118" s="33">
        <v>724</v>
      </c>
      <c r="M118" s="33">
        <v>1</v>
      </c>
      <c r="N118" s="33">
        <v>1172</v>
      </c>
      <c r="O118" s="33">
        <v>1101</v>
      </c>
    </row>
    <row r="119" spans="1:15" x14ac:dyDescent="0.35">
      <c r="A119" s="32" t="s">
        <v>406</v>
      </c>
      <c r="B119" s="32" t="s">
        <v>461</v>
      </c>
      <c r="C119" s="32" t="s">
        <v>0</v>
      </c>
      <c r="D119" s="32">
        <v>41</v>
      </c>
      <c r="E119" s="32">
        <v>45</v>
      </c>
      <c r="F119" s="32">
        <v>45</v>
      </c>
      <c r="G119" s="32">
        <v>62</v>
      </c>
      <c r="H119" s="32">
        <v>44</v>
      </c>
      <c r="I119" s="32">
        <v>53</v>
      </c>
      <c r="J119" s="32">
        <v>69</v>
      </c>
      <c r="K119" s="32">
        <v>60</v>
      </c>
      <c r="L119" s="32">
        <v>48</v>
      </c>
      <c r="M119" s="32">
        <v>52</v>
      </c>
      <c r="N119" s="32">
        <v>57</v>
      </c>
      <c r="O119" s="32">
        <v>40</v>
      </c>
    </row>
    <row r="120" spans="1:15" x14ac:dyDescent="0.35">
      <c r="A120" s="32" t="s">
        <v>406</v>
      </c>
      <c r="B120" s="32" t="s">
        <v>461</v>
      </c>
      <c r="C120" s="32" t="s">
        <v>23</v>
      </c>
      <c r="D120" s="32">
        <v>67</v>
      </c>
      <c r="E120" s="32">
        <v>75</v>
      </c>
      <c r="F120" s="32">
        <v>70</v>
      </c>
      <c r="G120" s="32">
        <v>82</v>
      </c>
      <c r="H120" s="32">
        <v>89</v>
      </c>
      <c r="I120" s="32">
        <v>96</v>
      </c>
      <c r="J120" s="32">
        <v>85</v>
      </c>
      <c r="K120" s="32">
        <v>81</v>
      </c>
      <c r="L120" s="32">
        <v>86</v>
      </c>
      <c r="M120" s="32">
        <v>70</v>
      </c>
      <c r="N120" s="32">
        <v>75</v>
      </c>
      <c r="O120" s="32">
        <v>82</v>
      </c>
    </row>
    <row r="121" spans="1:15" x14ac:dyDescent="0.35">
      <c r="A121" s="32" t="s">
        <v>406</v>
      </c>
      <c r="B121" s="32" t="s">
        <v>461</v>
      </c>
      <c r="C121" s="32" t="s">
        <v>4</v>
      </c>
      <c r="D121" s="32">
        <v>2</v>
      </c>
      <c r="E121" s="32">
        <v>8</v>
      </c>
      <c r="F121" s="32">
        <v>1</v>
      </c>
      <c r="G121" s="32">
        <v>9</v>
      </c>
      <c r="H121" s="32">
        <v>7</v>
      </c>
      <c r="I121" s="32">
        <v>7</v>
      </c>
      <c r="J121" s="32">
        <v>5</v>
      </c>
      <c r="K121" s="32">
        <v>6</v>
      </c>
      <c r="L121" s="32">
        <v>5</v>
      </c>
      <c r="M121" s="32">
        <v>9</v>
      </c>
      <c r="N121" s="32">
        <v>7</v>
      </c>
      <c r="O121" s="32">
        <v>8</v>
      </c>
    </row>
    <row r="122" spans="1:15" x14ac:dyDescent="0.35">
      <c r="A122" s="32" t="s">
        <v>406</v>
      </c>
      <c r="B122" s="32" t="s">
        <v>461</v>
      </c>
      <c r="C122" s="32" t="s">
        <v>5</v>
      </c>
      <c r="D122" s="32">
        <v>0</v>
      </c>
      <c r="E122" s="32">
        <v>0</v>
      </c>
      <c r="F122" s="32">
        <v>0</v>
      </c>
      <c r="G122" s="32">
        <v>0</v>
      </c>
      <c r="H122" s="32">
        <v>0</v>
      </c>
      <c r="I122" s="32">
        <v>0</v>
      </c>
      <c r="J122" s="32">
        <v>0</v>
      </c>
      <c r="K122" s="32">
        <v>0</v>
      </c>
      <c r="L122" s="32">
        <v>0</v>
      </c>
      <c r="M122" s="32">
        <v>0</v>
      </c>
      <c r="N122" s="32">
        <v>0</v>
      </c>
      <c r="O122" s="32">
        <v>0</v>
      </c>
    </row>
    <row r="123" spans="1:15" x14ac:dyDescent="0.35">
      <c r="A123" s="32" t="s">
        <v>406</v>
      </c>
      <c r="B123" s="32" t="s">
        <v>461</v>
      </c>
      <c r="C123" s="32" t="s">
        <v>2</v>
      </c>
      <c r="D123" s="32">
        <v>0</v>
      </c>
      <c r="E123" s="32">
        <v>0</v>
      </c>
      <c r="F123" s="32">
        <v>0</v>
      </c>
      <c r="G123" s="32">
        <v>0</v>
      </c>
      <c r="H123" s="32">
        <v>0</v>
      </c>
      <c r="I123" s="32">
        <v>0</v>
      </c>
      <c r="J123" s="32">
        <v>0</v>
      </c>
      <c r="K123" s="32">
        <v>0</v>
      </c>
      <c r="L123" s="32">
        <v>0</v>
      </c>
      <c r="M123" s="32">
        <v>0</v>
      </c>
      <c r="N123" s="32">
        <v>0</v>
      </c>
      <c r="O123" s="32">
        <v>0</v>
      </c>
    </row>
    <row r="124" spans="1:15" x14ac:dyDescent="0.35">
      <c r="A124" s="33" t="s">
        <v>406</v>
      </c>
      <c r="B124" s="33" t="s">
        <v>461</v>
      </c>
      <c r="C124" s="33" t="s">
        <v>3069</v>
      </c>
      <c r="D124" s="33">
        <v>110</v>
      </c>
      <c r="E124" s="33">
        <v>128</v>
      </c>
      <c r="F124" s="33">
        <v>116</v>
      </c>
      <c r="G124" s="33">
        <v>153</v>
      </c>
      <c r="H124" s="33">
        <v>140</v>
      </c>
      <c r="I124" s="33">
        <v>156</v>
      </c>
      <c r="J124" s="33">
        <v>159</v>
      </c>
      <c r="K124" s="33">
        <v>147</v>
      </c>
      <c r="L124" s="33">
        <v>139</v>
      </c>
      <c r="M124" s="33">
        <v>131</v>
      </c>
      <c r="N124" s="33">
        <v>139</v>
      </c>
      <c r="O124" s="33">
        <v>130</v>
      </c>
    </row>
    <row r="125" spans="1:15" x14ac:dyDescent="0.35">
      <c r="A125" s="32" t="s">
        <v>392</v>
      </c>
      <c r="B125" s="32" t="s">
        <v>393</v>
      </c>
      <c r="C125" s="32" t="s">
        <v>0</v>
      </c>
      <c r="D125" s="32">
        <v>319</v>
      </c>
      <c r="E125" s="32">
        <v>994</v>
      </c>
      <c r="F125" s="32">
        <v>837</v>
      </c>
      <c r="G125" s="32">
        <v>1225</v>
      </c>
      <c r="H125" s="32">
        <v>126</v>
      </c>
      <c r="I125" s="32">
        <v>966</v>
      </c>
      <c r="J125" s="32">
        <v>185</v>
      </c>
      <c r="K125" s="32">
        <v>2746</v>
      </c>
      <c r="L125" s="32">
        <v>876</v>
      </c>
      <c r="M125" s="32">
        <v>1252</v>
      </c>
      <c r="N125" s="32">
        <v>579</v>
      </c>
      <c r="O125" s="32">
        <v>1086</v>
      </c>
    </row>
    <row r="126" spans="1:15" x14ac:dyDescent="0.35">
      <c r="A126" s="32" t="s">
        <v>392</v>
      </c>
      <c r="B126" s="32" t="s">
        <v>393</v>
      </c>
      <c r="C126" s="32" t="s">
        <v>23</v>
      </c>
      <c r="D126" s="32">
        <v>55</v>
      </c>
      <c r="E126" s="32">
        <v>157</v>
      </c>
      <c r="F126" s="32">
        <v>133</v>
      </c>
      <c r="G126" s="32">
        <v>181</v>
      </c>
      <c r="H126" s="32">
        <v>13</v>
      </c>
      <c r="I126" s="32">
        <v>143</v>
      </c>
      <c r="J126" s="32">
        <v>33</v>
      </c>
      <c r="K126" s="32">
        <v>435</v>
      </c>
      <c r="L126" s="32">
        <v>148</v>
      </c>
      <c r="M126" s="32">
        <v>246</v>
      </c>
      <c r="N126" s="32">
        <v>128</v>
      </c>
      <c r="O126" s="32">
        <v>194</v>
      </c>
    </row>
    <row r="127" spans="1:15" x14ac:dyDescent="0.35">
      <c r="A127" s="32" t="s">
        <v>392</v>
      </c>
      <c r="B127" s="32" t="s">
        <v>393</v>
      </c>
      <c r="C127" s="32" t="s">
        <v>4</v>
      </c>
      <c r="D127" s="32">
        <v>1</v>
      </c>
      <c r="E127" s="32">
        <v>7</v>
      </c>
      <c r="F127" s="32">
        <v>8</v>
      </c>
      <c r="G127" s="32">
        <v>14</v>
      </c>
      <c r="H127" s="32">
        <v>4</v>
      </c>
      <c r="I127" s="32">
        <v>19</v>
      </c>
      <c r="J127" s="32">
        <v>4</v>
      </c>
      <c r="K127" s="32">
        <v>50</v>
      </c>
      <c r="L127" s="32">
        <v>17</v>
      </c>
      <c r="M127" s="32">
        <v>24</v>
      </c>
      <c r="N127" s="32">
        <v>13</v>
      </c>
      <c r="O127" s="32">
        <v>23</v>
      </c>
    </row>
    <row r="128" spans="1:15" x14ac:dyDescent="0.35">
      <c r="A128" s="32" t="s">
        <v>392</v>
      </c>
      <c r="B128" s="32" t="s">
        <v>393</v>
      </c>
      <c r="C128" s="32" t="s">
        <v>5</v>
      </c>
      <c r="D128" s="32">
        <v>0</v>
      </c>
      <c r="E128" s="32">
        <v>0</v>
      </c>
      <c r="F128" s="32">
        <v>0</v>
      </c>
      <c r="G128" s="32">
        <v>1</v>
      </c>
      <c r="H128" s="32">
        <v>1</v>
      </c>
      <c r="I128" s="32">
        <v>1</v>
      </c>
      <c r="J128" s="32">
        <v>0</v>
      </c>
      <c r="K128" s="32">
        <v>6</v>
      </c>
      <c r="L128" s="32">
        <v>1</v>
      </c>
      <c r="M128" s="32">
        <v>1</v>
      </c>
      <c r="N128" s="32">
        <v>0</v>
      </c>
      <c r="O128" s="32">
        <v>1</v>
      </c>
    </row>
    <row r="129" spans="1:15" x14ac:dyDescent="0.35">
      <c r="A129" s="32" t="s">
        <v>392</v>
      </c>
      <c r="B129" s="32" t="s">
        <v>393</v>
      </c>
      <c r="C129" s="32" t="s">
        <v>2</v>
      </c>
      <c r="D129" s="32">
        <v>1</v>
      </c>
      <c r="E129" s="32">
        <v>1</v>
      </c>
      <c r="F129" s="32">
        <v>0</v>
      </c>
      <c r="G129" s="32">
        <v>1</v>
      </c>
      <c r="H129" s="32">
        <v>0</v>
      </c>
      <c r="I129" s="32">
        <v>0</v>
      </c>
      <c r="J129" s="32">
        <v>0</v>
      </c>
      <c r="K129" s="32">
        <v>4</v>
      </c>
      <c r="L129" s="32">
        <v>0</v>
      </c>
      <c r="M129" s="32">
        <v>5</v>
      </c>
      <c r="N129" s="32">
        <v>1</v>
      </c>
      <c r="O129" s="32">
        <v>2</v>
      </c>
    </row>
    <row r="130" spans="1:15" x14ac:dyDescent="0.35">
      <c r="A130" s="33" t="s">
        <v>392</v>
      </c>
      <c r="B130" s="33" t="s">
        <v>393</v>
      </c>
      <c r="C130" s="33" t="s">
        <v>3069</v>
      </c>
      <c r="D130" s="33">
        <v>376</v>
      </c>
      <c r="E130" s="33">
        <v>1159</v>
      </c>
      <c r="F130" s="33">
        <v>978</v>
      </c>
      <c r="G130" s="33">
        <v>1422</v>
      </c>
      <c r="H130" s="33">
        <v>144</v>
      </c>
      <c r="I130" s="33">
        <v>1129</v>
      </c>
      <c r="J130" s="33">
        <v>222</v>
      </c>
      <c r="K130" s="33">
        <v>3241</v>
      </c>
      <c r="L130" s="33">
        <v>1042</v>
      </c>
      <c r="M130" s="33">
        <v>1528</v>
      </c>
      <c r="N130" s="33">
        <v>721</v>
      </c>
      <c r="O130" s="33">
        <v>1306</v>
      </c>
    </row>
    <row r="131" spans="1:15" x14ac:dyDescent="0.35">
      <c r="A131" s="32" t="s">
        <v>357</v>
      </c>
      <c r="B131" s="32" t="s">
        <v>358</v>
      </c>
      <c r="C131" s="32" t="s">
        <v>0</v>
      </c>
      <c r="D131" s="32">
        <v>713</v>
      </c>
      <c r="E131" s="32">
        <v>1014</v>
      </c>
      <c r="F131" s="32">
        <v>200</v>
      </c>
      <c r="G131" s="32">
        <v>789</v>
      </c>
      <c r="H131" s="32">
        <v>156</v>
      </c>
      <c r="I131" s="32">
        <v>1123</v>
      </c>
      <c r="J131" s="32">
        <v>953</v>
      </c>
      <c r="K131" s="32">
        <v>663</v>
      </c>
      <c r="L131" s="32">
        <v>746</v>
      </c>
      <c r="M131" s="32">
        <v>592</v>
      </c>
      <c r="N131" s="32">
        <v>845</v>
      </c>
      <c r="O131" s="32">
        <v>760</v>
      </c>
    </row>
    <row r="132" spans="1:15" x14ac:dyDescent="0.35">
      <c r="A132" s="32" t="s">
        <v>357</v>
      </c>
      <c r="B132" s="32" t="s">
        <v>358</v>
      </c>
      <c r="C132" s="32" t="s">
        <v>23</v>
      </c>
      <c r="D132" s="32">
        <v>195</v>
      </c>
      <c r="E132" s="32">
        <v>319</v>
      </c>
      <c r="F132" s="32">
        <v>58</v>
      </c>
      <c r="G132" s="32">
        <v>224</v>
      </c>
      <c r="H132" s="32">
        <v>64</v>
      </c>
      <c r="I132" s="32">
        <v>341</v>
      </c>
      <c r="J132" s="32">
        <v>294</v>
      </c>
      <c r="K132" s="32">
        <v>151</v>
      </c>
      <c r="L132" s="32">
        <v>171</v>
      </c>
      <c r="M132" s="32">
        <v>153</v>
      </c>
      <c r="N132" s="32">
        <v>171</v>
      </c>
      <c r="O132" s="32">
        <v>145</v>
      </c>
    </row>
    <row r="133" spans="1:15" x14ac:dyDescent="0.35">
      <c r="A133" s="32" t="s">
        <v>357</v>
      </c>
      <c r="B133" s="32" t="s">
        <v>358</v>
      </c>
      <c r="C133" s="32" t="s">
        <v>4</v>
      </c>
      <c r="D133" s="32">
        <v>31</v>
      </c>
      <c r="E133" s="32">
        <v>41</v>
      </c>
      <c r="F133" s="32">
        <v>12</v>
      </c>
      <c r="G133" s="32">
        <v>31</v>
      </c>
      <c r="H133" s="32">
        <v>14</v>
      </c>
      <c r="I133" s="32">
        <v>55</v>
      </c>
      <c r="J133" s="32">
        <v>40</v>
      </c>
      <c r="K133" s="32">
        <v>29</v>
      </c>
      <c r="L133" s="32">
        <v>29</v>
      </c>
      <c r="M133" s="32">
        <v>19</v>
      </c>
      <c r="N133" s="32">
        <v>47</v>
      </c>
      <c r="O133" s="32">
        <v>40</v>
      </c>
    </row>
    <row r="134" spans="1:15" x14ac:dyDescent="0.35">
      <c r="A134" s="32" t="s">
        <v>357</v>
      </c>
      <c r="B134" s="32" t="s">
        <v>358</v>
      </c>
      <c r="C134" s="32" t="s">
        <v>5</v>
      </c>
      <c r="D134" s="32">
        <v>0</v>
      </c>
      <c r="E134" s="32">
        <v>3</v>
      </c>
      <c r="F134" s="32">
        <v>0</v>
      </c>
      <c r="G134" s="32">
        <v>4</v>
      </c>
      <c r="H134" s="32">
        <v>5</v>
      </c>
      <c r="I134" s="32">
        <v>3</v>
      </c>
      <c r="J134" s="32">
        <v>3</v>
      </c>
      <c r="K134" s="32">
        <v>3</v>
      </c>
      <c r="L134" s="32">
        <v>6</v>
      </c>
      <c r="M134" s="32">
        <v>2</v>
      </c>
      <c r="N134" s="32">
        <v>3</v>
      </c>
      <c r="O134" s="32">
        <v>3</v>
      </c>
    </row>
    <row r="135" spans="1:15" x14ac:dyDescent="0.35">
      <c r="A135" s="32" t="s">
        <v>357</v>
      </c>
      <c r="B135" s="32" t="s">
        <v>358</v>
      </c>
      <c r="C135" s="32" t="s">
        <v>2</v>
      </c>
      <c r="D135" s="32">
        <v>0</v>
      </c>
      <c r="E135" s="32">
        <v>15</v>
      </c>
      <c r="F135" s="32">
        <v>1</v>
      </c>
      <c r="G135" s="32">
        <v>4</v>
      </c>
      <c r="H135" s="32">
        <v>5</v>
      </c>
      <c r="I135" s="32">
        <v>10</v>
      </c>
      <c r="J135" s="32">
        <v>0</v>
      </c>
      <c r="K135" s="32">
        <v>3</v>
      </c>
      <c r="L135" s="32">
        <v>3</v>
      </c>
      <c r="M135" s="32">
        <v>3</v>
      </c>
      <c r="N135" s="32">
        <v>9</v>
      </c>
      <c r="O135" s="32">
        <v>3</v>
      </c>
    </row>
    <row r="136" spans="1:15" x14ac:dyDescent="0.35">
      <c r="A136" s="33" t="s">
        <v>357</v>
      </c>
      <c r="B136" s="33" t="s">
        <v>358</v>
      </c>
      <c r="C136" s="33" t="s">
        <v>3069</v>
      </c>
      <c r="D136" s="33">
        <v>939</v>
      </c>
      <c r="E136" s="33">
        <v>1392</v>
      </c>
      <c r="F136" s="33">
        <v>271</v>
      </c>
      <c r="G136" s="33">
        <v>1052</v>
      </c>
      <c r="H136" s="33">
        <v>244</v>
      </c>
      <c r="I136" s="33">
        <v>1532</v>
      </c>
      <c r="J136" s="33">
        <v>1290</v>
      </c>
      <c r="K136" s="33">
        <v>849</v>
      </c>
      <c r="L136" s="33">
        <v>955</v>
      </c>
      <c r="M136" s="33">
        <v>769</v>
      </c>
      <c r="N136" s="33">
        <v>1075</v>
      </c>
      <c r="O136" s="33">
        <v>951</v>
      </c>
    </row>
    <row r="137" spans="1:15" x14ac:dyDescent="0.35">
      <c r="A137" s="32" t="s">
        <v>171</v>
      </c>
      <c r="B137" s="32" t="s">
        <v>172</v>
      </c>
      <c r="C137" s="32" t="s">
        <v>0</v>
      </c>
      <c r="D137" s="32">
        <v>1214</v>
      </c>
      <c r="E137" s="32">
        <v>1775</v>
      </c>
      <c r="F137" s="32">
        <v>1271</v>
      </c>
      <c r="G137" s="32">
        <v>1245</v>
      </c>
      <c r="H137" s="32">
        <v>1377</v>
      </c>
      <c r="I137" s="32">
        <v>1154</v>
      </c>
      <c r="J137" s="32">
        <v>1417</v>
      </c>
      <c r="K137" s="32">
        <v>1810</v>
      </c>
      <c r="L137" s="32">
        <v>969</v>
      </c>
      <c r="M137" s="32">
        <v>1593</v>
      </c>
      <c r="N137" s="32">
        <v>1021</v>
      </c>
      <c r="O137" s="32">
        <v>1444</v>
      </c>
    </row>
    <row r="138" spans="1:15" x14ac:dyDescent="0.35">
      <c r="A138" s="32" t="s">
        <v>171</v>
      </c>
      <c r="B138" s="32" t="s">
        <v>172</v>
      </c>
      <c r="C138" s="32" t="s">
        <v>23</v>
      </c>
      <c r="D138" s="32">
        <v>170</v>
      </c>
      <c r="E138" s="32">
        <v>306</v>
      </c>
      <c r="F138" s="32">
        <v>195</v>
      </c>
      <c r="G138" s="32">
        <v>195</v>
      </c>
      <c r="H138" s="32">
        <v>189</v>
      </c>
      <c r="I138" s="32">
        <v>174</v>
      </c>
      <c r="J138" s="32">
        <v>209</v>
      </c>
      <c r="K138" s="32">
        <v>308</v>
      </c>
      <c r="L138" s="32">
        <v>156</v>
      </c>
      <c r="M138" s="32">
        <v>249</v>
      </c>
      <c r="N138" s="32">
        <v>146</v>
      </c>
      <c r="O138" s="32">
        <v>200</v>
      </c>
    </row>
    <row r="139" spans="1:15" x14ac:dyDescent="0.35">
      <c r="A139" s="32" t="s">
        <v>171</v>
      </c>
      <c r="B139" s="32" t="s">
        <v>172</v>
      </c>
      <c r="C139" s="32" t="s">
        <v>4</v>
      </c>
      <c r="D139" s="32">
        <v>24</v>
      </c>
      <c r="E139" s="32">
        <v>37</v>
      </c>
      <c r="F139" s="32">
        <v>16</v>
      </c>
      <c r="G139" s="32">
        <v>30</v>
      </c>
      <c r="H139" s="32">
        <v>35</v>
      </c>
      <c r="I139" s="32">
        <v>34</v>
      </c>
      <c r="J139" s="32">
        <v>57</v>
      </c>
      <c r="K139" s="32">
        <v>63</v>
      </c>
      <c r="L139" s="32">
        <v>54</v>
      </c>
      <c r="M139" s="32">
        <v>59</v>
      </c>
      <c r="N139" s="32">
        <v>46</v>
      </c>
      <c r="O139" s="32">
        <v>64</v>
      </c>
    </row>
    <row r="140" spans="1:15" x14ac:dyDescent="0.35">
      <c r="A140" s="32" t="s">
        <v>171</v>
      </c>
      <c r="B140" s="32" t="s">
        <v>172</v>
      </c>
      <c r="C140" s="32" t="s">
        <v>5</v>
      </c>
      <c r="D140" s="32">
        <v>7</v>
      </c>
      <c r="E140" s="32">
        <v>7</v>
      </c>
      <c r="F140" s="32">
        <v>10</v>
      </c>
      <c r="G140" s="32">
        <v>11</v>
      </c>
      <c r="H140" s="32">
        <v>5</v>
      </c>
      <c r="I140" s="32">
        <v>5</v>
      </c>
      <c r="J140" s="32">
        <v>6</v>
      </c>
      <c r="K140" s="32">
        <v>11</v>
      </c>
      <c r="L140" s="32">
        <v>5</v>
      </c>
      <c r="M140" s="32">
        <v>12</v>
      </c>
      <c r="N140" s="32">
        <v>7</v>
      </c>
      <c r="O140" s="32">
        <v>11</v>
      </c>
    </row>
    <row r="141" spans="1:15" x14ac:dyDescent="0.35">
      <c r="A141" s="32" t="s">
        <v>171</v>
      </c>
      <c r="B141" s="32" t="s">
        <v>172</v>
      </c>
      <c r="C141" s="32" t="s">
        <v>2</v>
      </c>
      <c r="D141" s="32">
        <v>4</v>
      </c>
      <c r="E141" s="32">
        <v>1</v>
      </c>
      <c r="F141" s="32">
        <v>2</v>
      </c>
      <c r="G141" s="32">
        <v>4</v>
      </c>
      <c r="H141" s="32">
        <v>5</v>
      </c>
      <c r="I141" s="32">
        <v>4</v>
      </c>
      <c r="J141" s="32">
        <v>1</v>
      </c>
      <c r="K141" s="32">
        <v>5</v>
      </c>
      <c r="L141" s="32">
        <v>2</v>
      </c>
      <c r="M141" s="32">
        <v>1</v>
      </c>
      <c r="N141" s="32">
        <v>0</v>
      </c>
      <c r="O141" s="32">
        <v>3</v>
      </c>
    </row>
    <row r="142" spans="1:15" x14ac:dyDescent="0.35">
      <c r="A142" s="33" t="s">
        <v>171</v>
      </c>
      <c r="B142" s="33" t="s">
        <v>172</v>
      </c>
      <c r="C142" s="33" t="s">
        <v>3069</v>
      </c>
      <c r="D142" s="33">
        <v>1419</v>
      </c>
      <c r="E142" s="33">
        <v>2126</v>
      </c>
      <c r="F142" s="33">
        <v>1494</v>
      </c>
      <c r="G142" s="33">
        <v>1485</v>
      </c>
      <c r="H142" s="33">
        <v>1611</v>
      </c>
      <c r="I142" s="33">
        <v>1371</v>
      </c>
      <c r="J142" s="33">
        <v>1690</v>
      </c>
      <c r="K142" s="33">
        <v>2197</v>
      </c>
      <c r="L142" s="33">
        <v>1186</v>
      </c>
      <c r="M142" s="33">
        <v>1914</v>
      </c>
      <c r="N142" s="33">
        <v>1220</v>
      </c>
      <c r="O142" s="33">
        <v>1722</v>
      </c>
    </row>
    <row r="143" spans="1:15" x14ac:dyDescent="0.35">
      <c r="A143" s="32" t="s">
        <v>289</v>
      </c>
      <c r="B143" s="32" t="s">
        <v>290</v>
      </c>
      <c r="C143" s="32" t="s">
        <v>0</v>
      </c>
      <c r="D143" s="32">
        <v>316</v>
      </c>
      <c r="E143" s="32">
        <v>171</v>
      </c>
      <c r="F143" s="32">
        <v>0</v>
      </c>
      <c r="G143" s="32">
        <v>0</v>
      </c>
      <c r="H143" s="32">
        <v>383</v>
      </c>
      <c r="I143" s="32">
        <v>0</v>
      </c>
      <c r="J143" s="32">
        <v>0</v>
      </c>
      <c r="K143" s="32">
        <v>1220</v>
      </c>
      <c r="L143" s="32">
        <v>439</v>
      </c>
      <c r="M143" s="32">
        <v>337</v>
      </c>
      <c r="N143" s="32">
        <v>299</v>
      </c>
      <c r="O143" s="32">
        <v>0</v>
      </c>
    </row>
    <row r="144" spans="1:15" x14ac:dyDescent="0.35">
      <c r="A144" s="32" t="s">
        <v>289</v>
      </c>
      <c r="B144" s="32" t="s">
        <v>290</v>
      </c>
      <c r="C144" s="32" t="s">
        <v>23</v>
      </c>
      <c r="D144" s="32">
        <v>325</v>
      </c>
      <c r="E144" s="32">
        <v>189</v>
      </c>
      <c r="F144" s="32">
        <v>0</v>
      </c>
      <c r="G144" s="32">
        <v>0</v>
      </c>
      <c r="H144" s="32">
        <v>419</v>
      </c>
      <c r="I144" s="32">
        <v>0</v>
      </c>
      <c r="J144" s="32">
        <v>0</v>
      </c>
      <c r="K144" s="32">
        <v>868</v>
      </c>
      <c r="L144" s="32">
        <v>355</v>
      </c>
      <c r="M144" s="32">
        <v>298</v>
      </c>
      <c r="N144" s="32">
        <v>188</v>
      </c>
      <c r="O144" s="32">
        <v>0</v>
      </c>
    </row>
    <row r="145" spans="1:15" x14ac:dyDescent="0.35">
      <c r="A145" s="32" t="s">
        <v>289</v>
      </c>
      <c r="B145" s="32" t="s">
        <v>290</v>
      </c>
      <c r="C145" s="32" t="s">
        <v>4</v>
      </c>
      <c r="D145" s="32">
        <v>76</v>
      </c>
      <c r="E145" s="32">
        <v>38</v>
      </c>
      <c r="F145" s="32">
        <v>0</v>
      </c>
      <c r="G145" s="32">
        <v>0</v>
      </c>
      <c r="H145" s="32">
        <v>95</v>
      </c>
      <c r="I145" s="32">
        <v>0</v>
      </c>
      <c r="J145" s="32">
        <v>0</v>
      </c>
      <c r="K145" s="32">
        <v>243</v>
      </c>
      <c r="L145" s="32">
        <v>96</v>
      </c>
      <c r="M145" s="32">
        <v>103</v>
      </c>
      <c r="N145" s="32">
        <v>63</v>
      </c>
      <c r="O145" s="32">
        <v>0</v>
      </c>
    </row>
    <row r="146" spans="1:15" x14ac:dyDescent="0.35">
      <c r="A146" s="32" t="s">
        <v>289</v>
      </c>
      <c r="B146" s="32" t="s">
        <v>290</v>
      </c>
      <c r="C146" s="32" t="s">
        <v>5</v>
      </c>
      <c r="D146" s="32">
        <v>4</v>
      </c>
      <c r="E146" s="32">
        <v>2</v>
      </c>
      <c r="F146" s="32">
        <v>0</v>
      </c>
      <c r="G146" s="32">
        <v>0</v>
      </c>
      <c r="H146" s="32">
        <v>7</v>
      </c>
      <c r="I146" s="32">
        <v>0</v>
      </c>
      <c r="J146" s="32">
        <v>0</v>
      </c>
      <c r="K146" s="32">
        <v>17</v>
      </c>
      <c r="L146" s="32">
        <v>2</v>
      </c>
      <c r="M146" s="32">
        <v>4</v>
      </c>
      <c r="N146" s="32">
        <v>3</v>
      </c>
      <c r="O146" s="32">
        <v>0</v>
      </c>
    </row>
    <row r="147" spans="1:15" x14ac:dyDescent="0.35">
      <c r="A147" s="32" t="s">
        <v>289</v>
      </c>
      <c r="B147" s="32" t="s">
        <v>290</v>
      </c>
      <c r="C147" s="32" t="s">
        <v>2</v>
      </c>
      <c r="D147" s="32">
        <v>0</v>
      </c>
      <c r="E147" s="32">
        <v>0</v>
      </c>
      <c r="F147" s="32">
        <v>0</v>
      </c>
      <c r="G147" s="32">
        <v>0</v>
      </c>
      <c r="H147" s="32">
        <v>1</v>
      </c>
      <c r="I147" s="32">
        <v>0</v>
      </c>
      <c r="J147" s="32">
        <v>0</v>
      </c>
      <c r="K147" s="32">
        <v>3</v>
      </c>
      <c r="L147" s="32">
        <v>0</v>
      </c>
      <c r="M147" s="32">
        <v>0</v>
      </c>
      <c r="N147" s="32">
        <v>2</v>
      </c>
      <c r="O147" s="32">
        <v>0</v>
      </c>
    </row>
    <row r="148" spans="1:15" x14ac:dyDescent="0.35">
      <c r="A148" s="33" t="s">
        <v>289</v>
      </c>
      <c r="B148" s="33" t="s">
        <v>290</v>
      </c>
      <c r="C148" s="33" t="s">
        <v>3069</v>
      </c>
      <c r="D148" s="33">
        <v>721</v>
      </c>
      <c r="E148" s="33">
        <v>400</v>
      </c>
      <c r="F148" s="33">
        <v>0</v>
      </c>
      <c r="G148" s="33">
        <v>0</v>
      </c>
      <c r="H148" s="33">
        <v>905</v>
      </c>
      <c r="I148" s="33">
        <v>0</v>
      </c>
      <c r="J148" s="33">
        <v>0</v>
      </c>
      <c r="K148" s="33">
        <v>2351</v>
      </c>
      <c r="L148" s="33">
        <v>892</v>
      </c>
      <c r="M148" s="33">
        <v>742</v>
      </c>
      <c r="N148" s="33">
        <v>555</v>
      </c>
      <c r="O148" s="33">
        <v>0</v>
      </c>
    </row>
    <row r="149" spans="1:15" x14ac:dyDescent="0.35">
      <c r="A149" s="32" t="s">
        <v>430</v>
      </c>
      <c r="B149" s="32" t="s">
        <v>431</v>
      </c>
      <c r="C149" s="32" t="s">
        <v>0</v>
      </c>
      <c r="D149" s="32">
        <v>137</v>
      </c>
      <c r="E149" s="32">
        <v>89</v>
      </c>
      <c r="F149" s="32">
        <v>131</v>
      </c>
      <c r="G149" s="32">
        <v>103</v>
      </c>
      <c r="H149" s="32">
        <v>169</v>
      </c>
      <c r="I149" s="32">
        <v>69</v>
      </c>
      <c r="J149" s="32">
        <v>155</v>
      </c>
      <c r="K149" s="32">
        <v>104</v>
      </c>
      <c r="L149" s="32">
        <v>113</v>
      </c>
      <c r="M149" s="32">
        <v>146</v>
      </c>
      <c r="N149" s="32">
        <v>132</v>
      </c>
      <c r="O149" s="32">
        <v>155</v>
      </c>
    </row>
    <row r="150" spans="1:15" x14ac:dyDescent="0.35">
      <c r="A150" s="32" t="s">
        <v>430</v>
      </c>
      <c r="B150" s="32" t="s">
        <v>431</v>
      </c>
      <c r="C150" s="32" t="s">
        <v>23</v>
      </c>
      <c r="D150" s="32">
        <v>38</v>
      </c>
      <c r="E150" s="32">
        <v>12</v>
      </c>
      <c r="F150" s="32">
        <v>27</v>
      </c>
      <c r="G150" s="32">
        <v>26</v>
      </c>
      <c r="H150" s="32">
        <v>16</v>
      </c>
      <c r="I150" s="32">
        <v>8</v>
      </c>
      <c r="J150" s="32">
        <v>20</v>
      </c>
      <c r="K150" s="32">
        <v>13</v>
      </c>
      <c r="L150" s="32">
        <v>11</v>
      </c>
      <c r="M150" s="32">
        <v>10</v>
      </c>
      <c r="N150" s="32">
        <v>23</v>
      </c>
      <c r="O150" s="32">
        <v>11</v>
      </c>
    </row>
    <row r="151" spans="1:15" x14ac:dyDescent="0.35">
      <c r="A151" s="32" t="s">
        <v>430</v>
      </c>
      <c r="B151" s="32" t="s">
        <v>431</v>
      </c>
      <c r="C151" s="32" t="s">
        <v>4</v>
      </c>
      <c r="D151" s="32">
        <v>11</v>
      </c>
      <c r="E151" s="32">
        <v>1</v>
      </c>
      <c r="F151" s="32">
        <v>7</v>
      </c>
      <c r="G151" s="32">
        <v>19</v>
      </c>
      <c r="H151" s="32">
        <v>5</v>
      </c>
      <c r="I151" s="32">
        <v>3</v>
      </c>
      <c r="J151" s="32">
        <v>12</v>
      </c>
      <c r="K151" s="32">
        <v>4</v>
      </c>
      <c r="L151" s="32">
        <v>5</v>
      </c>
      <c r="M151" s="32">
        <v>3</v>
      </c>
      <c r="N151" s="32">
        <v>4</v>
      </c>
      <c r="O151" s="32">
        <v>17</v>
      </c>
    </row>
    <row r="152" spans="1:15" x14ac:dyDescent="0.35">
      <c r="A152" s="32" t="s">
        <v>430</v>
      </c>
      <c r="B152" s="32" t="s">
        <v>431</v>
      </c>
      <c r="C152" s="32" t="s">
        <v>5</v>
      </c>
      <c r="D152" s="32">
        <v>0</v>
      </c>
      <c r="E152" s="32">
        <v>0</v>
      </c>
      <c r="F152" s="32">
        <v>0</v>
      </c>
      <c r="G152" s="32">
        <v>0</v>
      </c>
      <c r="H152" s="32">
        <v>0</v>
      </c>
      <c r="I152" s="32">
        <v>0</v>
      </c>
      <c r="J152" s="32">
        <v>0</v>
      </c>
      <c r="K152" s="32">
        <v>0</v>
      </c>
      <c r="L152" s="32">
        <v>0</v>
      </c>
      <c r="M152" s="32">
        <v>0</v>
      </c>
      <c r="N152" s="32">
        <v>0</v>
      </c>
      <c r="O152" s="32">
        <v>0</v>
      </c>
    </row>
    <row r="153" spans="1:15" x14ac:dyDescent="0.35">
      <c r="A153" s="32" t="s">
        <v>430</v>
      </c>
      <c r="B153" s="32" t="s">
        <v>431</v>
      </c>
      <c r="C153" s="32" t="s">
        <v>2</v>
      </c>
      <c r="D153" s="32">
        <v>0</v>
      </c>
      <c r="E153" s="32">
        <v>0</v>
      </c>
      <c r="F153" s="32">
        <v>0</v>
      </c>
      <c r="G153" s="32">
        <v>0</v>
      </c>
      <c r="H153" s="32">
        <v>0</v>
      </c>
      <c r="I153" s="32">
        <v>0</v>
      </c>
      <c r="J153" s="32">
        <v>0</v>
      </c>
      <c r="K153" s="32">
        <v>0</v>
      </c>
      <c r="L153" s="32">
        <v>0</v>
      </c>
      <c r="M153" s="32">
        <v>0</v>
      </c>
      <c r="N153" s="32">
        <v>0</v>
      </c>
      <c r="O153" s="32">
        <v>0</v>
      </c>
    </row>
    <row r="154" spans="1:15" x14ac:dyDescent="0.35">
      <c r="A154" s="33" t="s">
        <v>430</v>
      </c>
      <c r="B154" s="33" t="s">
        <v>431</v>
      </c>
      <c r="C154" s="33" t="s">
        <v>3069</v>
      </c>
      <c r="D154" s="33">
        <v>186</v>
      </c>
      <c r="E154" s="33">
        <v>102</v>
      </c>
      <c r="F154" s="33">
        <v>165</v>
      </c>
      <c r="G154" s="33">
        <v>148</v>
      </c>
      <c r="H154" s="33">
        <v>190</v>
      </c>
      <c r="I154" s="33">
        <v>80</v>
      </c>
      <c r="J154" s="33">
        <v>187</v>
      </c>
      <c r="K154" s="33">
        <v>121</v>
      </c>
      <c r="L154" s="33">
        <v>129</v>
      </c>
      <c r="M154" s="33">
        <v>159</v>
      </c>
      <c r="N154" s="33">
        <v>159</v>
      </c>
      <c r="O154" s="33">
        <v>183</v>
      </c>
    </row>
    <row r="155" spans="1:15" x14ac:dyDescent="0.35">
      <c r="A155" s="32" t="s">
        <v>439</v>
      </c>
      <c r="B155" s="32" t="s">
        <v>440</v>
      </c>
      <c r="C155" s="32" t="s">
        <v>0</v>
      </c>
      <c r="D155" s="32">
        <v>357</v>
      </c>
      <c r="E155" s="32">
        <v>230</v>
      </c>
      <c r="F155" s="32">
        <v>194</v>
      </c>
      <c r="G155" s="32">
        <v>191</v>
      </c>
      <c r="H155" s="32">
        <v>156</v>
      </c>
      <c r="I155" s="32">
        <v>190</v>
      </c>
      <c r="J155" s="32">
        <v>156</v>
      </c>
      <c r="K155" s="32">
        <v>124</v>
      </c>
      <c r="L155" s="32">
        <v>265</v>
      </c>
      <c r="M155" s="32">
        <v>178</v>
      </c>
      <c r="N155" s="32">
        <v>217</v>
      </c>
      <c r="O155" s="32">
        <v>135</v>
      </c>
    </row>
    <row r="156" spans="1:15" x14ac:dyDescent="0.35">
      <c r="A156" s="32" t="s">
        <v>439</v>
      </c>
      <c r="B156" s="32" t="s">
        <v>440</v>
      </c>
      <c r="C156" s="32" t="s">
        <v>23</v>
      </c>
      <c r="D156" s="32">
        <v>30</v>
      </c>
      <c r="E156" s="32">
        <v>23</v>
      </c>
      <c r="F156" s="32">
        <v>19</v>
      </c>
      <c r="G156" s="32">
        <v>13</v>
      </c>
      <c r="H156" s="32">
        <v>21</v>
      </c>
      <c r="I156" s="32">
        <v>42</v>
      </c>
      <c r="J156" s="32">
        <v>12</v>
      </c>
      <c r="K156" s="32">
        <v>8</v>
      </c>
      <c r="L156" s="32">
        <v>15</v>
      </c>
      <c r="M156" s="32">
        <v>6</v>
      </c>
      <c r="N156" s="32">
        <v>9</v>
      </c>
      <c r="O156" s="32">
        <v>6</v>
      </c>
    </row>
    <row r="157" spans="1:15" x14ac:dyDescent="0.35">
      <c r="A157" s="32" t="s">
        <v>439</v>
      </c>
      <c r="B157" s="32" t="s">
        <v>440</v>
      </c>
      <c r="C157" s="32" t="s">
        <v>4</v>
      </c>
      <c r="D157" s="32">
        <v>3</v>
      </c>
      <c r="E157" s="32">
        <v>1</v>
      </c>
      <c r="F157" s="32">
        <v>2</v>
      </c>
      <c r="G157" s="32">
        <v>0</v>
      </c>
      <c r="H157" s="32">
        <v>1</v>
      </c>
      <c r="I157" s="32">
        <v>4</v>
      </c>
      <c r="J157" s="32">
        <v>2</v>
      </c>
      <c r="K157" s="32">
        <v>0</v>
      </c>
      <c r="L157" s="32">
        <v>1</v>
      </c>
      <c r="M157" s="32">
        <v>2</v>
      </c>
      <c r="N157" s="32">
        <v>1</v>
      </c>
      <c r="O157" s="32">
        <v>1</v>
      </c>
    </row>
    <row r="158" spans="1:15" x14ac:dyDescent="0.35">
      <c r="A158" s="32" t="s">
        <v>439</v>
      </c>
      <c r="B158" s="32" t="s">
        <v>440</v>
      </c>
      <c r="C158" s="32" t="s">
        <v>5</v>
      </c>
      <c r="D158" s="32">
        <v>0</v>
      </c>
      <c r="E158" s="32">
        <v>0</v>
      </c>
      <c r="F158" s="32">
        <v>1</v>
      </c>
      <c r="G158" s="32">
        <v>0</v>
      </c>
      <c r="H158" s="32">
        <v>0</v>
      </c>
      <c r="I158" s="32">
        <v>1</v>
      </c>
      <c r="J158" s="32">
        <v>0</v>
      </c>
      <c r="K158" s="32">
        <v>0</v>
      </c>
      <c r="L158" s="32">
        <v>0</v>
      </c>
      <c r="M158" s="32">
        <v>1</v>
      </c>
      <c r="N158" s="32">
        <v>0</v>
      </c>
      <c r="O158" s="32">
        <v>0</v>
      </c>
    </row>
    <row r="159" spans="1:15" x14ac:dyDescent="0.35">
      <c r="A159" s="32" t="s">
        <v>439</v>
      </c>
      <c r="B159" s="32" t="s">
        <v>440</v>
      </c>
      <c r="C159" s="32" t="s">
        <v>2</v>
      </c>
      <c r="D159" s="32">
        <v>2</v>
      </c>
      <c r="E159" s="32">
        <v>0</v>
      </c>
      <c r="F159" s="32">
        <v>1</v>
      </c>
      <c r="G159" s="32">
        <v>0</v>
      </c>
      <c r="H159" s="32">
        <v>0</v>
      </c>
      <c r="I159" s="32">
        <v>0</v>
      </c>
      <c r="J159" s="32">
        <v>0</v>
      </c>
      <c r="K159" s="32">
        <v>0</v>
      </c>
      <c r="L159" s="32">
        <v>2</v>
      </c>
      <c r="M159" s="32">
        <v>0</v>
      </c>
      <c r="N159" s="32">
        <v>1</v>
      </c>
      <c r="O159" s="32">
        <v>0</v>
      </c>
    </row>
    <row r="160" spans="1:15" x14ac:dyDescent="0.35">
      <c r="A160" s="33" t="s">
        <v>439</v>
      </c>
      <c r="B160" s="33" t="s">
        <v>440</v>
      </c>
      <c r="C160" s="33" t="s">
        <v>3069</v>
      </c>
      <c r="D160" s="33">
        <v>392</v>
      </c>
      <c r="E160" s="33">
        <v>254</v>
      </c>
      <c r="F160" s="33">
        <v>217</v>
      </c>
      <c r="G160" s="33">
        <v>204</v>
      </c>
      <c r="H160" s="33">
        <v>178</v>
      </c>
      <c r="I160" s="33">
        <v>237</v>
      </c>
      <c r="J160" s="33">
        <v>170</v>
      </c>
      <c r="K160" s="33">
        <v>132</v>
      </c>
      <c r="L160" s="33">
        <v>283</v>
      </c>
      <c r="M160" s="33">
        <v>187</v>
      </c>
      <c r="N160" s="33">
        <v>228</v>
      </c>
      <c r="O160" s="33">
        <v>142</v>
      </c>
    </row>
    <row r="161" spans="1:15" x14ac:dyDescent="0.35">
      <c r="A161" s="32" t="s">
        <v>71</v>
      </c>
      <c r="B161" s="32" t="s">
        <v>72</v>
      </c>
      <c r="C161" s="32" t="s">
        <v>0</v>
      </c>
      <c r="D161" s="32">
        <v>27</v>
      </c>
      <c r="E161" s="32">
        <v>119</v>
      </c>
      <c r="F161" s="32">
        <v>0</v>
      </c>
      <c r="G161" s="32">
        <v>0</v>
      </c>
      <c r="H161" s="32">
        <v>184</v>
      </c>
      <c r="I161" s="32">
        <v>132</v>
      </c>
      <c r="J161" s="32">
        <v>44</v>
      </c>
      <c r="K161" s="32">
        <v>122</v>
      </c>
      <c r="L161" s="32">
        <v>68</v>
      </c>
      <c r="M161" s="32">
        <v>46</v>
      </c>
      <c r="N161" s="32">
        <v>100</v>
      </c>
      <c r="O161" s="32">
        <v>78</v>
      </c>
    </row>
    <row r="162" spans="1:15" x14ac:dyDescent="0.35">
      <c r="A162" s="32" t="s">
        <v>71</v>
      </c>
      <c r="B162" s="32" t="s">
        <v>72</v>
      </c>
      <c r="C162" s="32" t="s">
        <v>23</v>
      </c>
      <c r="D162" s="32">
        <v>21</v>
      </c>
      <c r="E162" s="32">
        <v>151</v>
      </c>
      <c r="F162" s="32">
        <v>0</v>
      </c>
      <c r="G162" s="32">
        <v>0</v>
      </c>
      <c r="H162" s="32">
        <v>175</v>
      </c>
      <c r="I162" s="32">
        <v>102</v>
      </c>
      <c r="J162" s="32">
        <v>54</v>
      </c>
      <c r="K162" s="32">
        <v>54</v>
      </c>
      <c r="L162" s="32">
        <v>86</v>
      </c>
      <c r="M162" s="32">
        <v>51</v>
      </c>
      <c r="N162" s="32">
        <v>64</v>
      </c>
      <c r="O162" s="32">
        <v>104</v>
      </c>
    </row>
    <row r="163" spans="1:15" x14ac:dyDescent="0.35">
      <c r="A163" s="32" t="s">
        <v>71</v>
      </c>
      <c r="B163" s="32" t="s">
        <v>72</v>
      </c>
      <c r="C163" s="32" t="s">
        <v>4</v>
      </c>
      <c r="D163" s="32">
        <v>9</v>
      </c>
      <c r="E163" s="32">
        <v>52</v>
      </c>
      <c r="F163" s="32">
        <v>0</v>
      </c>
      <c r="G163" s="32">
        <v>0</v>
      </c>
      <c r="H163" s="32">
        <v>33</v>
      </c>
      <c r="I163" s="32">
        <v>22</v>
      </c>
      <c r="J163" s="32">
        <v>14</v>
      </c>
      <c r="K163" s="32">
        <v>22</v>
      </c>
      <c r="L163" s="32">
        <v>16</v>
      </c>
      <c r="M163" s="32">
        <v>20</v>
      </c>
      <c r="N163" s="32">
        <v>20</v>
      </c>
      <c r="O163" s="32">
        <v>29</v>
      </c>
    </row>
    <row r="164" spans="1:15" x14ac:dyDescent="0.35">
      <c r="A164" s="32" t="s">
        <v>71</v>
      </c>
      <c r="B164" s="32" t="s">
        <v>72</v>
      </c>
      <c r="C164" s="32" t="s">
        <v>5</v>
      </c>
      <c r="D164" s="32">
        <v>0</v>
      </c>
      <c r="E164" s="32">
        <v>1</v>
      </c>
      <c r="F164" s="32">
        <v>0</v>
      </c>
      <c r="G164" s="32">
        <v>0</v>
      </c>
      <c r="H164" s="32">
        <v>1</v>
      </c>
      <c r="I164" s="32">
        <v>0</v>
      </c>
      <c r="J164" s="32">
        <v>0</v>
      </c>
      <c r="K164" s="32">
        <v>0</v>
      </c>
      <c r="L164" s="32">
        <v>0</v>
      </c>
      <c r="M164" s="32">
        <v>0</v>
      </c>
      <c r="N164" s="32">
        <v>0</v>
      </c>
      <c r="O164" s="32">
        <v>0</v>
      </c>
    </row>
    <row r="165" spans="1:15" x14ac:dyDescent="0.35">
      <c r="A165" s="32" t="s">
        <v>71</v>
      </c>
      <c r="B165" s="32" t="s">
        <v>72</v>
      </c>
      <c r="C165" s="32" t="s">
        <v>2</v>
      </c>
      <c r="D165" s="32">
        <v>0</v>
      </c>
      <c r="E165" s="32">
        <v>2</v>
      </c>
      <c r="F165" s="32">
        <v>0</v>
      </c>
      <c r="G165" s="32">
        <v>0</v>
      </c>
      <c r="H165" s="32">
        <v>1</v>
      </c>
      <c r="I165" s="32">
        <v>2</v>
      </c>
      <c r="J165" s="32">
        <v>1</v>
      </c>
      <c r="K165" s="32">
        <v>0</v>
      </c>
      <c r="L165" s="32">
        <v>2</v>
      </c>
      <c r="M165" s="32">
        <v>1</v>
      </c>
      <c r="N165" s="32">
        <v>2</v>
      </c>
      <c r="O165" s="32">
        <v>1</v>
      </c>
    </row>
    <row r="166" spans="1:15" x14ac:dyDescent="0.35">
      <c r="A166" s="33" t="s">
        <v>71</v>
      </c>
      <c r="B166" s="33" t="s">
        <v>72</v>
      </c>
      <c r="C166" s="33" t="s">
        <v>3069</v>
      </c>
      <c r="D166" s="33">
        <v>57</v>
      </c>
      <c r="E166" s="33">
        <v>325</v>
      </c>
      <c r="F166" s="33">
        <v>0</v>
      </c>
      <c r="G166" s="33">
        <v>0</v>
      </c>
      <c r="H166" s="33">
        <v>394</v>
      </c>
      <c r="I166" s="33">
        <v>258</v>
      </c>
      <c r="J166" s="33">
        <v>113</v>
      </c>
      <c r="K166" s="33">
        <v>198</v>
      </c>
      <c r="L166" s="33">
        <v>172</v>
      </c>
      <c r="M166" s="33">
        <v>118</v>
      </c>
      <c r="N166" s="33">
        <v>186</v>
      </c>
      <c r="O166" s="33">
        <v>212</v>
      </c>
    </row>
    <row r="167" spans="1:15" x14ac:dyDescent="0.35">
      <c r="A167" s="32" t="s">
        <v>312</v>
      </c>
      <c r="B167" s="32" t="s">
        <v>313</v>
      </c>
      <c r="C167" s="32" t="s">
        <v>0</v>
      </c>
      <c r="D167" s="32">
        <v>2</v>
      </c>
      <c r="E167" s="32">
        <v>1392</v>
      </c>
      <c r="F167" s="32">
        <v>639</v>
      </c>
      <c r="G167" s="32">
        <v>461</v>
      </c>
      <c r="H167" s="32">
        <v>169</v>
      </c>
      <c r="I167" s="32">
        <v>1478</v>
      </c>
      <c r="J167" s="32">
        <v>430</v>
      </c>
      <c r="K167" s="32">
        <v>621</v>
      </c>
      <c r="L167" s="32">
        <v>985</v>
      </c>
      <c r="M167" s="32">
        <v>368</v>
      </c>
      <c r="N167" s="32">
        <v>1424</v>
      </c>
      <c r="O167" s="32">
        <v>1280</v>
      </c>
    </row>
    <row r="168" spans="1:15" x14ac:dyDescent="0.35">
      <c r="A168" s="32" t="s">
        <v>312</v>
      </c>
      <c r="B168" s="32" t="s">
        <v>313</v>
      </c>
      <c r="C168" s="32" t="s">
        <v>23</v>
      </c>
      <c r="D168" s="32">
        <v>1</v>
      </c>
      <c r="E168" s="32">
        <v>552</v>
      </c>
      <c r="F168" s="32">
        <v>239</v>
      </c>
      <c r="G168" s="32">
        <v>162</v>
      </c>
      <c r="H168" s="32">
        <v>64</v>
      </c>
      <c r="I168" s="32">
        <v>642</v>
      </c>
      <c r="J168" s="32">
        <v>201</v>
      </c>
      <c r="K168" s="32">
        <v>264</v>
      </c>
      <c r="L168" s="32">
        <v>392</v>
      </c>
      <c r="M168" s="32">
        <v>100</v>
      </c>
      <c r="N168" s="32">
        <v>718</v>
      </c>
      <c r="O168" s="32">
        <v>625</v>
      </c>
    </row>
    <row r="169" spans="1:15" x14ac:dyDescent="0.35">
      <c r="A169" s="32" t="s">
        <v>312</v>
      </c>
      <c r="B169" s="32" t="s">
        <v>313</v>
      </c>
      <c r="C169" s="32" t="s">
        <v>4</v>
      </c>
      <c r="D169" s="32">
        <v>0</v>
      </c>
      <c r="E169" s="32">
        <v>19</v>
      </c>
      <c r="F169" s="32">
        <v>6</v>
      </c>
      <c r="G169" s="32">
        <v>6</v>
      </c>
      <c r="H169" s="32">
        <v>4</v>
      </c>
      <c r="I169" s="32">
        <v>16</v>
      </c>
      <c r="J169" s="32">
        <v>3</v>
      </c>
      <c r="K169" s="32">
        <v>8</v>
      </c>
      <c r="L169" s="32">
        <v>25</v>
      </c>
      <c r="M169" s="32">
        <v>1</v>
      </c>
      <c r="N169" s="32">
        <v>25</v>
      </c>
      <c r="O169" s="32">
        <v>3</v>
      </c>
    </row>
    <row r="170" spans="1:15" x14ac:dyDescent="0.35">
      <c r="A170" s="32" t="s">
        <v>312</v>
      </c>
      <c r="B170" s="32" t="s">
        <v>313</v>
      </c>
      <c r="C170" s="32" t="s">
        <v>5</v>
      </c>
      <c r="D170" s="32">
        <v>0</v>
      </c>
      <c r="E170" s="32">
        <v>2</v>
      </c>
      <c r="F170" s="32">
        <v>1</v>
      </c>
      <c r="G170" s="32">
        <v>2</v>
      </c>
      <c r="H170" s="32">
        <v>0</v>
      </c>
      <c r="I170" s="32">
        <v>1</v>
      </c>
      <c r="J170" s="32">
        <v>0</v>
      </c>
      <c r="K170" s="32">
        <v>2</v>
      </c>
      <c r="L170" s="32">
        <v>1</v>
      </c>
      <c r="M170" s="32">
        <v>0</v>
      </c>
      <c r="N170" s="32">
        <v>2</v>
      </c>
      <c r="O170" s="32">
        <v>1</v>
      </c>
    </row>
    <row r="171" spans="1:15" x14ac:dyDescent="0.35">
      <c r="A171" s="32" t="s">
        <v>312</v>
      </c>
      <c r="B171" s="32" t="s">
        <v>313</v>
      </c>
      <c r="C171" s="32" t="s">
        <v>2</v>
      </c>
      <c r="D171" s="32">
        <v>0</v>
      </c>
      <c r="E171" s="32">
        <v>9</v>
      </c>
      <c r="F171" s="32">
        <v>0</v>
      </c>
      <c r="G171" s="32">
        <v>0</v>
      </c>
      <c r="H171" s="32">
        <v>0</v>
      </c>
      <c r="I171" s="32">
        <v>1</v>
      </c>
      <c r="J171" s="32">
        <v>0</v>
      </c>
      <c r="K171" s="32">
        <v>1</v>
      </c>
      <c r="L171" s="32">
        <v>3</v>
      </c>
      <c r="M171" s="32">
        <v>1</v>
      </c>
      <c r="N171" s="32">
        <v>2</v>
      </c>
      <c r="O171" s="32">
        <v>5</v>
      </c>
    </row>
    <row r="172" spans="1:15" x14ac:dyDescent="0.35">
      <c r="A172" s="33" t="s">
        <v>312</v>
      </c>
      <c r="B172" s="33" t="s">
        <v>313</v>
      </c>
      <c r="C172" s="33" t="s">
        <v>3069</v>
      </c>
      <c r="D172" s="33">
        <v>3</v>
      </c>
      <c r="E172" s="33">
        <v>1974</v>
      </c>
      <c r="F172" s="33">
        <v>885</v>
      </c>
      <c r="G172" s="33">
        <v>631</v>
      </c>
      <c r="H172" s="33">
        <v>237</v>
      </c>
      <c r="I172" s="33">
        <v>2138</v>
      </c>
      <c r="J172" s="33">
        <v>634</v>
      </c>
      <c r="K172" s="33">
        <v>896</v>
      </c>
      <c r="L172" s="33">
        <v>1406</v>
      </c>
      <c r="M172" s="33">
        <v>470</v>
      </c>
      <c r="N172" s="33">
        <v>2171</v>
      </c>
      <c r="O172" s="33">
        <v>1914</v>
      </c>
    </row>
    <row r="173" spans="1:15" x14ac:dyDescent="0.35">
      <c r="A173" s="32" t="s">
        <v>434</v>
      </c>
      <c r="B173" s="32" t="s">
        <v>435</v>
      </c>
      <c r="C173" s="32" t="s">
        <v>0</v>
      </c>
      <c r="D173" s="32">
        <v>406</v>
      </c>
      <c r="E173" s="32">
        <v>664</v>
      </c>
      <c r="F173" s="32">
        <v>418</v>
      </c>
      <c r="G173" s="32">
        <v>315</v>
      </c>
      <c r="H173" s="32">
        <v>435</v>
      </c>
      <c r="I173" s="32">
        <v>337</v>
      </c>
      <c r="J173" s="32">
        <v>471</v>
      </c>
      <c r="K173" s="32">
        <v>395</v>
      </c>
      <c r="L173" s="32">
        <v>408</v>
      </c>
      <c r="M173" s="32">
        <v>390</v>
      </c>
      <c r="N173" s="32">
        <v>331</v>
      </c>
      <c r="O173" s="32">
        <v>363</v>
      </c>
    </row>
    <row r="174" spans="1:15" x14ac:dyDescent="0.35">
      <c r="A174" s="32" t="s">
        <v>434</v>
      </c>
      <c r="B174" s="32" t="s">
        <v>435</v>
      </c>
      <c r="C174" s="32" t="s">
        <v>23</v>
      </c>
      <c r="D174" s="32">
        <v>215</v>
      </c>
      <c r="E174" s="32">
        <v>232</v>
      </c>
      <c r="F174" s="32">
        <v>176</v>
      </c>
      <c r="G174" s="32">
        <v>142</v>
      </c>
      <c r="H174" s="32">
        <v>192</v>
      </c>
      <c r="I174" s="32">
        <v>171</v>
      </c>
      <c r="J174" s="32">
        <v>201</v>
      </c>
      <c r="K174" s="32">
        <v>189</v>
      </c>
      <c r="L174" s="32">
        <v>216</v>
      </c>
      <c r="M174" s="32">
        <v>229</v>
      </c>
      <c r="N174" s="32">
        <v>194</v>
      </c>
      <c r="O174" s="32">
        <v>224</v>
      </c>
    </row>
    <row r="175" spans="1:15" x14ac:dyDescent="0.35">
      <c r="A175" s="32" t="s">
        <v>434</v>
      </c>
      <c r="B175" s="32" t="s">
        <v>435</v>
      </c>
      <c r="C175" s="32" t="s">
        <v>4</v>
      </c>
      <c r="D175" s="32">
        <v>5</v>
      </c>
      <c r="E175" s="32">
        <v>8</v>
      </c>
      <c r="F175" s="32">
        <v>11</v>
      </c>
      <c r="G175" s="32">
        <v>4</v>
      </c>
      <c r="H175" s="32">
        <v>11</v>
      </c>
      <c r="I175" s="32">
        <v>12</v>
      </c>
      <c r="J175" s="32">
        <v>8</v>
      </c>
      <c r="K175" s="32">
        <v>12</v>
      </c>
      <c r="L175" s="32">
        <v>74</v>
      </c>
      <c r="M175" s="32">
        <v>20</v>
      </c>
      <c r="N175" s="32">
        <v>25</v>
      </c>
      <c r="O175" s="32">
        <v>65</v>
      </c>
    </row>
    <row r="176" spans="1:15" x14ac:dyDescent="0.35">
      <c r="A176" s="32" t="s">
        <v>434</v>
      </c>
      <c r="B176" s="32" t="s">
        <v>435</v>
      </c>
      <c r="C176" s="32" t="s">
        <v>5</v>
      </c>
      <c r="D176" s="32">
        <v>0</v>
      </c>
      <c r="E176" s="32">
        <v>1</v>
      </c>
      <c r="F176" s="32">
        <v>1</v>
      </c>
      <c r="G176" s="32">
        <v>2</v>
      </c>
      <c r="H176" s="32">
        <v>2</v>
      </c>
      <c r="I176" s="32">
        <v>3</v>
      </c>
      <c r="J176" s="32">
        <v>1</v>
      </c>
      <c r="K176" s="32">
        <v>0</v>
      </c>
      <c r="L176" s="32">
        <v>3</v>
      </c>
      <c r="M176" s="32">
        <v>0</v>
      </c>
      <c r="N176" s="32">
        <v>1</v>
      </c>
      <c r="O176" s="32">
        <v>2</v>
      </c>
    </row>
    <row r="177" spans="1:15" x14ac:dyDescent="0.35">
      <c r="A177" s="32" t="s">
        <v>434</v>
      </c>
      <c r="B177" s="32" t="s">
        <v>435</v>
      </c>
      <c r="C177" s="32" t="s">
        <v>2</v>
      </c>
      <c r="D177" s="32">
        <v>0</v>
      </c>
      <c r="E177" s="32">
        <v>0</v>
      </c>
      <c r="F177" s="32">
        <v>0</v>
      </c>
      <c r="G177" s="32">
        <v>0</v>
      </c>
      <c r="H177" s="32">
        <v>0</v>
      </c>
      <c r="I177" s="32">
        <v>0</v>
      </c>
      <c r="J177" s="32">
        <v>0</v>
      </c>
      <c r="K177" s="32">
        <v>0</v>
      </c>
      <c r="L177" s="32">
        <v>0</v>
      </c>
      <c r="M177" s="32">
        <v>0</v>
      </c>
      <c r="N177" s="32">
        <v>0</v>
      </c>
      <c r="O177" s="32">
        <v>0</v>
      </c>
    </row>
    <row r="178" spans="1:15" x14ac:dyDescent="0.35">
      <c r="A178" s="33" t="s">
        <v>434</v>
      </c>
      <c r="B178" s="33" t="s">
        <v>435</v>
      </c>
      <c r="C178" s="33" t="s">
        <v>3069</v>
      </c>
      <c r="D178" s="33">
        <v>626</v>
      </c>
      <c r="E178" s="33">
        <v>905</v>
      </c>
      <c r="F178" s="33">
        <v>606</v>
      </c>
      <c r="G178" s="33">
        <v>463</v>
      </c>
      <c r="H178" s="33">
        <v>640</v>
      </c>
      <c r="I178" s="33">
        <v>523</v>
      </c>
      <c r="J178" s="33">
        <v>681</v>
      </c>
      <c r="K178" s="33">
        <v>596</v>
      </c>
      <c r="L178" s="33">
        <v>701</v>
      </c>
      <c r="M178" s="33">
        <v>639</v>
      </c>
      <c r="N178" s="33">
        <v>551</v>
      </c>
      <c r="O178" s="33">
        <v>654</v>
      </c>
    </row>
    <row r="179" spans="1:15" x14ac:dyDescent="0.35">
      <c r="A179" s="32" t="s">
        <v>264</v>
      </c>
      <c r="B179" s="32" t="s">
        <v>265</v>
      </c>
      <c r="C179" s="32" t="s">
        <v>0</v>
      </c>
      <c r="D179" s="32">
        <v>774</v>
      </c>
      <c r="E179" s="32">
        <v>1367</v>
      </c>
      <c r="F179" s="32">
        <v>657</v>
      </c>
      <c r="G179" s="32">
        <v>508</v>
      </c>
      <c r="H179" s="32">
        <v>938</v>
      </c>
      <c r="I179" s="32">
        <v>711</v>
      </c>
      <c r="J179" s="32">
        <v>1116</v>
      </c>
      <c r="K179" s="32">
        <v>824</v>
      </c>
      <c r="L179" s="32">
        <v>71</v>
      </c>
      <c r="M179" s="32">
        <v>1660</v>
      </c>
      <c r="N179" s="32">
        <v>672</v>
      </c>
      <c r="O179" s="32">
        <v>823</v>
      </c>
    </row>
    <row r="180" spans="1:15" x14ac:dyDescent="0.35">
      <c r="A180" s="32" t="s">
        <v>264</v>
      </c>
      <c r="B180" s="32" t="s">
        <v>265</v>
      </c>
      <c r="C180" s="32" t="s">
        <v>23</v>
      </c>
      <c r="D180" s="32">
        <v>121</v>
      </c>
      <c r="E180" s="32">
        <v>253</v>
      </c>
      <c r="F180" s="32">
        <v>133</v>
      </c>
      <c r="G180" s="32">
        <v>93</v>
      </c>
      <c r="H180" s="32">
        <v>178</v>
      </c>
      <c r="I180" s="32">
        <v>116</v>
      </c>
      <c r="J180" s="32">
        <v>186</v>
      </c>
      <c r="K180" s="32">
        <v>135</v>
      </c>
      <c r="L180" s="32">
        <v>15</v>
      </c>
      <c r="M180" s="32">
        <v>323</v>
      </c>
      <c r="N180" s="32">
        <v>138</v>
      </c>
      <c r="O180" s="32">
        <v>175</v>
      </c>
    </row>
    <row r="181" spans="1:15" x14ac:dyDescent="0.35">
      <c r="A181" s="32" t="s">
        <v>264</v>
      </c>
      <c r="B181" s="32" t="s">
        <v>265</v>
      </c>
      <c r="C181" s="32" t="s">
        <v>4</v>
      </c>
      <c r="D181" s="32">
        <v>2</v>
      </c>
      <c r="E181" s="32">
        <v>31</v>
      </c>
      <c r="F181" s="32">
        <v>3</v>
      </c>
      <c r="G181" s="32">
        <v>4</v>
      </c>
      <c r="H181" s="32">
        <v>5</v>
      </c>
      <c r="I181" s="32">
        <v>13</v>
      </c>
      <c r="J181" s="32">
        <v>11</v>
      </c>
      <c r="K181" s="32">
        <v>7</v>
      </c>
      <c r="L181" s="32">
        <v>4</v>
      </c>
      <c r="M181" s="32">
        <v>15</v>
      </c>
      <c r="N181" s="32">
        <v>5</v>
      </c>
      <c r="O181" s="32">
        <v>13</v>
      </c>
    </row>
    <row r="182" spans="1:15" x14ac:dyDescent="0.35">
      <c r="A182" s="32" t="s">
        <v>264</v>
      </c>
      <c r="B182" s="32" t="s">
        <v>265</v>
      </c>
      <c r="C182" s="32" t="s">
        <v>5</v>
      </c>
      <c r="D182" s="32">
        <v>1</v>
      </c>
      <c r="E182" s="32">
        <v>2</v>
      </c>
      <c r="F182" s="32">
        <v>0</v>
      </c>
      <c r="G182" s="32">
        <v>0</v>
      </c>
      <c r="H182" s="32">
        <v>2</v>
      </c>
      <c r="I182" s="32">
        <v>3</v>
      </c>
      <c r="J182" s="32">
        <v>4</v>
      </c>
      <c r="K182" s="32">
        <v>2</v>
      </c>
      <c r="L182" s="32">
        <v>3</v>
      </c>
      <c r="M182" s="32">
        <v>3</v>
      </c>
      <c r="N182" s="32">
        <v>3</v>
      </c>
      <c r="O182" s="32">
        <v>1</v>
      </c>
    </row>
    <row r="183" spans="1:15" x14ac:dyDescent="0.35">
      <c r="A183" s="32" t="s">
        <v>264</v>
      </c>
      <c r="B183" s="32" t="s">
        <v>265</v>
      </c>
      <c r="C183" s="32" t="s">
        <v>2</v>
      </c>
      <c r="D183" s="32">
        <v>0</v>
      </c>
      <c r="E183" s="32">
        <v>2</v>
      </c>
      <c r="F183" s="32">
        <v>0</v>
      </c>
      <c r="G183" s="32">
        <v>0</v>
      </c>
      <c r="H183" s="32">
        <v>1</v>
      </c>
      <c r="I183" s="32">
        <v>1</v>
      </c>
      <c r="J183" s="32">
        <v>2</v>
      </c>
      <c r="K183" s="32">
        <v>1</v>
      </c>
      <c r="L183" s="32">
        <v>1</v>
      </c>
      <c r="M183" s="32">
        <v>1</v>
      </c>
      <c r="N183" s="32">
        <v>0</v>
      </c>
      <c r="O183" s="32">
        <v>3</v>
      </c>
    </row>
    <row r="184" spans="1:15" x14ac:dyDescent="0.35">
      <c r="A184" s="33" t="s">
        <v>264</v>
      </c>
      <c r="B184" s="33" t="s">
        <v>265</v>
      </c>
      <c r="C184" s="33" t="s">
        <v>3069</v>
      </c>
      <c r="D184" s="33">
        <v>898</v>
      </c>
      <c r="E184" s="33">
        <v>1655</v>
      </c>
      <c r="F184" s="33">
        <v>793</v>
      </c>
      <c r="G184" s="33">
        <v>605</v>
      </c>
      <c r="H184" s="33">
        <v>1124</v>
      </c>
      <c r="I184" s="33">
        <v>844</v>
      </c>
      <c r="J184" s="33">
        <v>1319</v>
      </c>
      <c r="K184" s="33">
        <v>969</v>
      </c>
      <c r="L184" s="33">
        <v>94</v>
      </c>
      <c r="M184" s="33">
        <v>2002</v>
      </c>
      <c r="N184" s="33">
        <v>818</v>
      </c>
      <c r="O184" s="33">
        <v>1015</v>
      </c>
    </row>
    <row r="185" spans="1:15" x14ac:dyDescent="0.35">
      <c r="A185" s="32" t="s">
        <v>373</v>
      </c>
      <c r="B185" s="32" t="s">
        <v>374</v>
      </c>
      <c r="C185" s="32" t="s">
        <v>0</v>
      </c>
      <c r="D185" s="32">
        <v>141</v>
      </c>
      <c r="E185" s="32">
        <v>126</v>
      </c>
      <c r="F185" s="32">
        <v>75</v>
      </c>
      <c r="G185" s="32">
        <v>0</v>
      </c>
      <c r="H185" s="32">
        <v>16</v>
      </c>
      <c r="I185" s="32">
        <v>479</v>
      </c>
      <c r="J185" s="32">
        <v>130</v>
      </c>
      <c r="K185" s="32">
        <v>544</v>
      </c>
      <c r="L185" s="32">
        <v>342</v>
      </c>
      <c r="M185" s="32">
        <v>450</v>
      </c>
      <c r="N185" s="32">
        <v>0</v>
      </c>
      <c r="O185" s="32">
        <v>405</v>
      </c>
    </row>
    <row r="186" spans="1:15" x14ac:dyDescent="0.35">
      <c r="A186" s="32" t="s">
        <v>373</v>
      </c>
      <c r="B186" s="32" t="s">
        <v>374</v>
      </c>
      <c r="C186" s="32" t="s">
        <v>23</v>
      </c>
      <c r="D186" s="32">
        <v>100</v>
      </c>
      <c r="E186" s="32">
        <v>197</v>
      </c>
      <c r="F186" s="32">
        <v>68</v>
      </c>
      <c r="G186" s="32">
        <v>0</v>
      </c>
      <c r="H186" s="32">
        <v>5</v>
      </c>
      <c r="I186" s="32">
        <v>332</v>
      </c>
      <c r="J186" s="32">
        <v>261</v>
      </c>
      <c r="K186" s="32">
        <v>313</v>
      </c>
      <c r="L186" s="32">
        <v>246</v>
      </c>
      <c r="M186" s="32">
        <v>273</v>
      </c>
      <c r="N186" s="32">
        <v>0</v>
      </c>
      <c r="O186" s="32">
        <v>259</v>
      </c>
    </row>
    <row r="187" spans="1:15" x14ac:dyDescent="0.35">
      <c r="A187" s="32" t="s">
        <v>373</v>
      </c>
      <c r="B187" s="32" t="s">
        <v>374</v>
      </c>
      <c r="C187" s="32" t="s">
        <v>4</v>
      </c>
      <c r="D187" s="32">
        <v>31</v>
      </c>
      <c r="E187" s="32">
        <v>28</v>
      </c>
      <c r="F187" s="32">
        <v>44</v>
      </c>
      <c r="G187" s="32">
        <v>0</v>
      </c>
      <c r="H187" s="32">
        <v>10</v>
      </c>
      <c r="I187" s="32">
        <v>54</v>
      </c>
      <c r="J187" s="32">
        <v>60</v>
      </c>
      <c r="K187" s="32">
        <v>50</v>
      </c>
      <c r="L187" s="32">
        <v>36</v>
      </c>
      <c r="M187" s="32">
        <v>30</v>
      </c>
      <c r="N187" s="32">
        <v>0</v>
      </c>
      <c r="O187" s="32">
        <v>47</v>
      </c>
    </row>
    <row r="188" spans="1:15" x14ac:dyDescent="0.35">
      <c r="A188" s="32" t="s">
        <v>373</v>
      </c>
      <c r="B188" s="32" t="s">
        <v>374</v>
      </c>
      <c r="C188" s="32" t="s">
        <v>5</v>
      </c>
      <c r="D188" s="32">
        <v>6</v>
      </c>
      <c r="E188" s="32">
        <v>7</v>
      </c>
      <c r="F188" s="32">
        <v>4</v>
      </c>
      <c r="G188" s="32">
        <v>0</v>
      </c>
      <c r="H188" s="32">
        <v>8</v>
      </c>
      <c r="I188" s="32">
        <v>4</v>
      </c>
      <c r="J188" s="32">
        <v>1</v>
      </c>
      <c r="K188" s="32">
        <v>3</v>
      </c>
      <c r="L188" s="32">
        <v>10</v>
      </c>
      <c r="M188" s="32">
        <v>2</v>
      </c>
      <c r="N188" s="32">
        <v>0</v>
      </c>
      <c r="O188" s="32">
        <v>2</v>
      </c>
    </row>
    <row r="189" spans="1:15" x14ac:dyDescent="0.35">
      <c r="A189" s="32" t="s">
        <v>373</v>
      </c>
      <c r="B189" s="32" t="s">
        <v>374</v>
      </c>
      <c r="C189" s="32" t="s">
        <v>2</v>
      </c>
      <c r="D189" s="32">
        <v>1</v>
      </c>
      <c r="E189" s="32">
        <v>0</v>
      </c>
      <c r="F189" s="32">
        <v>0</v>
      </c>
      <c r="G189" s="32">
        <v>0</v>
      </c>
      <c r="H189" s="32">
        <v>0</v>
      </c>
      <c r="I189" s="32">
        <v>3</v>
      </c>
      <c r="J189" s="32">
        <v>1</v>
      </c>
      <c r="K189" s="32">
        <v>3</v>
      </c>
      <c r="L189" s="32">
        <v>6</v>
      </c>
      <c r="M189" s="32">
        <v>2</v>
      </c>
      <c r="N189" s="32">
        <v>0</v>
      </c>
      <c r="O189" s="32">
        <v>13</v>
      </c>
    </row>
    <row r="190" spans="1:15" x14ac:dyDescent="0.35">
      <c r="A190" s="33" t="s">
        <v>373</v>
      </c>
      <c r="B190" s="33" t="s">
        <v>374</v>
      </c>
      <c r="C190" s="33" t="s">
        <v>3069</v>
      </c>
      <c r="D190" s="33">
        <v>279</v>
      </c>
      <c r="E190" s="33">
        <v>358</v>
      </c>
      <c r="F190" s="33">
        <v>191</v>
      </c>
      <c r="G190" s="33">
        <v>0</v>
      </c>
      <c r="H190" s="33">
        <v>39</v>
      </c>
      <c r="I190" s="33">
        <v>872</v>
      </c>
      <c r="J190" s="33">
        <v>453</v>
      </c>
      <c r="K190" s="33">
        <v>913</v>
      </c>
      <c r="L190" s="33">
        <v>640</v>
      </c>
      <c r="M190" s="33">
        <v>757</v>
      </c>
      <c r="N190" s="33">
        <v>0</v>
      </c>
      <c r="O190" s="33">
        <v>726</v>
      </c>
    </row>
    <row r="191" spans="1:15" x14ac:dyDescent="0.35">
      <c r="A191" s="32" t="s">
        <v>160</v>
      </c>
      <c r="B191" s="32" t="s">
        <v>161</v>
      </c>
      <c r="C191" s="32" t="s">
        <v>0</v>
      </c>
      <c r="D191" s="32">
        <v>561</v>
      </c>
      <c r="E191" s="32">
        <v>645</v>
      </c>
      <c r="F191" s="32">
        <v>544</v>
      </c>
      <c r="G191" s="32">
        <v>317</v>
      </c>
      <c r="H191" s="32">
        <v>640</v>
      </c>
      <c r="I191" s="32">
        <v>597</v>
      </c>
      <c r="J191" s="32">
        <v>989</v>
      </c>
      <c r="K191" s="32">
        <v>532</v>
      </c>
      <c r="L191" s="32">
        <v>354</v>
      </c>
      <c r="M191" s="32">
        <v>623</v>
      </c>
      <c r="N191" s="32">
        <v>1053</v>
      </c>
      <c r="O191" s="32">
        <v>280</v>
      </c>
    </row>
    <row r="192" spans="1:15" x14ac:dyDescent="0.35">
      <c r="A192" s="32" t="s">
        <v>160</v>
      </c>
      <c r="B192" s="32" t="s">
        <v>161</v>
      </c>
      <c r="C192" s="32" t="s">
        <v>23</v>
      </c>
      <c r="D192" s="32">
        <v>100</v>
      </c>
      <c r="E192" s="32">
        <v>111</v>
      </c>
      <c r="F192" s="32">
        <v>123</v>
      </c>
      <c r="G192" s="32">
        <v>62</v>
      </c>
      <c r="H192" s="32">
        <v>117</v>
      </c>
      <c r="I192" s="32">
        <v>99</v>
      </c>
      <c r="J192" s="32">
        <v>184</v>
      </c>
      <c r="K192" s="32">
        <v>84</v>
      </c>
      <c r="L192" s="32">
        <v>62</v>
      </c>
      <c r="M192" s="32">
        <v>104</v>
      </c>
      <c r="N192" s="32">
        <v>166</v>
      </c>
      <c r="O192" s="32">
        <v>63</v>
      </c>
    </row>
    <row r="193" spans="1:15" x14ac:dyDescent="0.35">
      <c r="A193" s="32" t="s">
        <v>160</v>
      </c>
      <c r="B193" s="32" t="s">
        <v>161</v>
      </c>
      <c r="C193" s="32" t="s">
        <v>4</v>
      </c>
      <c r="D193" s="32">
        <v>12</v>
      </c>
      <c r="E193" s="32">
        <v>9</v>
      </c>
      <c r="F193" s="32">
        <v>24</v>
      </c>
      <c r="G193" s="32">
        <v>20</v>
      </c>
      <c r="H193" s="32">
        <v>11</v>
      </c>
      <c r="I193" s="32">
        <v>18</v>
      </c>
      <c r="J193" s="32">
        <v>27</v>
      </c>
      <c r="K193" s="32">
        <v>12</v>
      </c>
      <c r="L193" s="32">
        <v>5</v>
      </c>
      <c r="M193" s="32">
        <v>13</v>
      </c>
      <c r="N193" s="32">
        <v>33</v>
      </c>
      <c r="O193" s="32">
        <v>7</v>
      </c>
    </row>
    <row r="194" spans="1:15" x14ac:dyDescent="0.35">
      <c r="A194" s="32" t="s">
        <v>160</v>
      </c>
      <c r="B194" s="32" t="s">
        <v>161</v>
      </c>
      <c r="C194" s="32" t="s">
        <v>5</v>
      </c>
      <c r="D194" s="32">
        <v>2</v>
      </c>
      <c r="E194" s="32">
        <v>1</v>
      </c>
      <c r="F194" s="32">
        <v>5</v>
      </c>
      <c r="G194" s="32">
        <v>0</v>
      </c>
      <c r="H194" s="32">
        <v>2</v>
      </c>
      <c r="I194" s="32">
        <v>0</v>
      </c>
      <c r="J194" s="32">
        <v>5</v>
      </c>
      <c r="K194" s="32">
        <v>1</v>
      </c>
      <c r="L194" s="32">
        <v>1</v>
      </c>
      <c r="M194" s="32">
        <v>0</v>
      </c>
      <c r="N194" s="32">
        <v>3</v>
      </c>
      <c r="O194" s="32">
        <v>1</v>
      </c>
    </row>
    <row r="195" spans="1:15" x14ac:dyDescent="0.35">
      <c r="A195" s="32" t="s">
        <v>160</v>
      </c>
      <c r="B195" s="32" t="s">
        <v>161</v>
      </c>
      <c r="C195" s="32" t="s">
        <v>2</v>
      </c>
      <c r="D195" s="32">
        <v>1</v>
      </c>
      <c r="E195" s="32">
        <v>0</v>
      </c>
      <c r="F195" s="32">
        <v>1</v>
      </c>
      <c r="G195" s="32">
        <v>1</v>
      </c>
      <c r="H195" s="32">
        <v>1</v>
      </c>
      <c r="I195" s="32">
        <v>1</v>
      </c>
      <c r="J195" s="32">
        <v>1</v>
      </c>
      <c r="K195" s="32">
        <v>1</v>
      </c>
      <c r="L195" s="32">
        <v>1</v>
      </c>
      <c r="M195" s="32">
        <v>2</v>
      </c>
      <c r="N195" s="32">
        <v>5</v>
      </c>
      <c r="O195" s="32">
        <v>1</v>
      </c>
    </row>
    <row r="196" spans="1:15" x14ac:dyDescent="0.35">
      <c r="A196" s="33" t="s">
        <v>160</v>
      </c>
      <c r="B196" s="33" t="s">
        <v>161</v>
      </c>
      <c r="C196" s="33" t="s">
        <v>3069</v>
      </c>
      <c r="D196" s="33">
        <v>676</v>
      </c>
      <c r="E196" s="33">
        <v>766</v>
      </c>
      <c r="F196" s="33">
        <v>697</v>
      </c>
      <c r="G196" s="33">
        <v>400</v>
      </c>
      <c r="H196" s="33">
        <v>771</v>
      </c>
      <c r="I196" s="33">
        <v>715</v>
      </c>
      <c r="J196" s="33">
        <v>1206</v>
      </c>
      <c r="K196" s="33">
        <v>630</v>
      </c>
      <c r="L196" s="33">
        <v>423</v>
      </c>
      <c r="M196" s="33">
        <v>742</v>
      </c>
      <c r="N196" s="33">
        <v>1260</v>
      </c>
      <c r="O196" s="33">
        <v>352</v>
      </c>
    </row>
    <row r="197" spans="1:15" x14ac:dyDescent="0.35">
      <c r="A197" s="32" t="s">
        <v>190</v>
      </c>
      <c r="B197" s="32" t="s">
        <v>191</v>
      </c>
      <c r="C197" s="32" t="s">
        <v>0</v>
      </c>
      <c r="D197" s="32">
        <v>388</v>
      </c>
      <c r="E197" s="32">
        <v>527</v>
      </c>
      <c r="F197" s="32">
        <v>467</v>
      </c>
      <c r="G197" s="32">
        <v>441</v>
      </c>
      <c r="H197" s="32">
        <v>351</v>
      </c>
      <c r="I197" s="32">
        <v>495</v>
      </c>
      <c r="J197" s="32">
        <v>457</v>
      </c>
      <c r="K197" s="32">
        <v>1093</v>
      </c>
      <c r="L197" s="32">
        <v>754</v>
      </c>
      <c r="M197" s="32">
        <v>717</v>
      </c>
      <c r="N197" s="32">
        <v>595</v>
      </c>
      <c r="O197" s="32">
        <v>749</v>
      </c>
    </row>
    <row r="198" spans="1:15" x14ac:dyDescent="0.35">
      <c r="A198" s="32" t="s">
        <v>190</v>
      </c>
      <c r="B198" s="32" t="s">
        <v>191</v>
      </c>
      <c r="C198" s="32" t="s">
        <v>23</v>
      </c>
      <c r="D198" s="32">
        <v>445</v>
      </c>
      <c r="E198" s="32">
        <v>587</v>
      </c>
      <c r="F198" s="32">
        <v>482</v>
      </c>
      <c r="G198" s="32">
        <v>541</v>
      </c>
      <c r="H198" s="32">
        <v>476</v>
      </c>
      <c r="I198" s="32">
        <v>616</v>
      </c>
      <c r="J198" s="32">
        <v>510</v>
      </c>
      <c r="K198" s="32">
        <v>1070</v>
      </c>
      <c r="L198" s="32">
        <v>756</v>
      </c>
      <c r="M198" s="32">
        <v>706</v>
      </c>
      <c r="N198" s="32">
        <v>523</v>
      </c>
      <c r="O198" s="32">
        <v>732</v>
      </c>
    </row>
    <row r="199" spans="1:15" x14ac:dyDescent="0.35">
      <c r="A199" s="32" t="s">
        <v>190</v>
      </c>
      <c r="B199" s="32" t="s">
        <v>191</v>
      </c>
      <c r="C199" s="32" t="s">
        <v>4</v>
      </c>
      <c r="D199" s="32">
        <v>106</v>
      </c>
      <c r="E199" s="32">
        <v>92</v>
      </c>
      <c r="F199" s="32">
        <v>82</v>
      </c>
      <c r="G199" s="32">
        <v>122</v>
      </c>
      <c r="H199" s="32">
        <v>94</v>
      </c>
      <c r="I199" s="32">
        <v>102</v>
      </c>
      <c r="J199" s="32">
        <v>54</v>
      </c>
      <c r="K199" s="32">
        <v>164</v>
      </c>
      <c r="L199" s="32">
        <v>80</v>
      </c>
      <c r="M199" s="32">
        <v>97</v>
      </c>
      <c r="N199" s="32">
        <v>70</v>
      </c>
      <c r="O199" s="32">
        <v>127</v>
      </c>
    </row>
    <row r="200" spans="1:15" x14ac:dyDescent="0.35">
      <c r="A200" s="32" t="s">
        <v>190</v>
      </c>
      <c r="B200" s="32" t="s">
        <v>191</v>
      </c>
      <c r="C200" s="32" t="s">
        <v>5</v>
      </c>
      <c r="D200" s="32">
        <v>3</v>
      </c>
      <c r="E200" s="32">
        <v>2</v>
      </c>
      <c r="F200" s="32">
        <v>3</v>
      </c>
      <c r="G200" s="32">
        <v>6</v>
      </c>
      <c r="H200" s="32">
        <v>2</v>
      </c>
      <c r="I200" s="32">
        <v>2</v>
      </c>
      <c r="J200" s="32">
        <v>2</v>
      </c>
      <c r="K200" s="32">
        <v>5</v>
      </c>
      <c r="L200" s="32">
        <v>7</v>
      </c>
      <c r="M200" s="32">
        <v>3</v>
      </c>
      <c r="N200" s="32">
        <v>0</v>
      </c>
      <c r="O200" s="32">
        <v>3</v>
      </c>
    </row>
    <row r="201" spans="1:15" x14ac:dyDescent="0.35">
      <c r="A201" s="32" t="s">
        <v>190</v>
      </c>
      <c r="B201" s="32" t="s">
        <v>191</v>
      </c>
      <c r="C201" s="32" t="s">
        <v>2</v>
      </c>
      <c r="D201" s="32">
        <v>13</v>
      </c>
      <c r="E201" s="32">
        <v>11</v>
      </c>
      <c r="F201" s="32">
        <v>7</v>
      </c>
      <c r="G201" s="32">
        <v>7</v>
      </c>
      <c r="H201" s="32">
        <v>4</v>
      </c>
      <c r="I201" s="32">
        <v>7</v>
      </c>
      <c r="J201" s="32">
        <v>6</v>
      </c>
      <c r="K201" s="32">
        <v>11</v>
      </c>
      <c r="L201" s="32">
        <v>12</v>
      </c>
      <c r="M201" s="32">
        <v>7</v>
      </c>
      <c r="N201" s="32">
        <v>10</v>
      </c>
      <c r="O201" s="32">
        <v>7</v>
      </c>
    </row>
    <row r="202" spans="1:15" x14ac:dyDescent="0.35">
      <c r="A202" s="33" t="s">
        <v>190</v>
      </c>
      <c r="B202" s="33" t="s">
        <v>191</v>
      </c>
      <c r="C202" s="33" t="s">
        <v>3069</v>
      </c>
      <c r="D202" s="33">
        <v>955</v>
      </c>
      <c r="E202" s="33">
        <v>1219</v>
      </c>
      <c r="F202" s="33">
        <v>1041</v>
      </c>
      <c r="G202" s="33">
        <v>1117</v>
      </c>
      <c r="H202" s="33">
        <v>927</v>
      </c>
      <c r="I202" s="33">
        <v>1222</v>
      </c>
      <c r="J202" s="33">
        <v>1029</v>
      </c>
      <c r="K202" s="33">
        <v>2343</v>
      </c>
      <c r="L202" s="33">
        <v>1609</v>
      </c>
      <c r="M202" s="33">
        <v>1530</v>
      </c>
      <c r="N202" s="33">
        <v>1198</v>
      </c>
      <c r="O202" s="33">
        <v>1618</v>
      </c>
    </row>
    <row r="203" spans="1:15" x14ac:dyDescent="0.35">
      <c r="A203" s="32" t="s">
        <v>199</v>
      </c>
      <c r="B203" s="32" t="s">
        <v>200</v>
      </c>
      <c r="C203" s="32" t="s">
        <v>0</v>
      </c>
      <c r="D203" s="32">
        <v>405</v>
      </c>
      <c r="E203" s="32">
        <v>386</v>
      </c>
      <c r="F203" s="32">
        <v>208</v>
      </c>
      <c r="G203" s="32">
        <v>684</v>
      </c>
      <c r="H203" s="32">
        <v>360</v>
      </c>
      <c r="I203" s="32">
        <v>261</v>
      </c>
      <c r="J203" s="32">
        <v>359</v>
      </c>
      <c r="K203" s="32">
        <v>628</v>
      </c>
      <c r="L203" s="32">
        <v>0</v>
      </c>
      <c r="M203" s="32">
        <v>740</v>
      </c>
      <c r="N203" s="32">
        <v>277</v>
      </c>
      <c r="O203" s="32">
        <v>731</v>
      </c>
    </row>
    <row r="204" spans="1:15" x14ac:dyDescent="0.35">
      <c r="A204" s="32" t="s">
        <v>199</v>
      </c>
      <c r="B204" s="32" t="s">
        <v>200</v>
      </c>
      <c r="C204" s="32" t="s">
        <v>23</v>
      </c>
      <c r="D204" s="32">
        <v>87</v>
      </c>
      <c r="E204" s="32">
        <v>57</v>
      </c>
      <c r="F204" s="32">
        <v>44</v>
      </c>
      <c r="G204" s="32">
        <v>150</v>
      </c>
      <c r="H204" s="32">
        <v>75</v>
      </c>
      <c r="I204" s="32">
        <v>70</v>
      </c>
      <c r="J204" s="32">
        <v>60</v>
      </c>
      <c r="K204" s="32">
        <v>129</v>
      </c>
      <c r="L204" s="32">
        <v>0</v>
      </c>
      <c r="M204" s="32">
        <v>168</v>
      </c>
      <c r="N204" s="32">
        <v>78</v>
      </c>
      <c r="O204" s="32">
        <v>174</v>
      </c>
    </row>
    <row r="205" spans="1:15" x14ac:dyDescent="0.35">
      <c r="A205" s="32" t="s">
        <v>199</v>
      </c>
      <c r="B205" s="32" t="s">
        <v>200</v>
      </c>
      <c r="C205" s="32" t="s">
        <v>4</v>
      </c>
      <c r="D205" s="32">
        <v>125</v>
      </c>
      <c r="E205" s="32">
        <v>64</v>
      </c>
      <c r="F205" s="32">
        <v>36</v>
      </c>
      <c r="G205" s="32">
        <v>126</v>
      </c>
      <c r="H205" s="32">
        <v>54</v>
      </c>
      <c r="I205" s="32">
        <v>55</v>
      </c>
      <c r="J205" s="32">
        <v>63</v>
      </c>
      <c r="K205" s="32">
        <v>99</v>
      </c>
      <c r="L205" s="32">
        <v>0</v>
      </c>
      <c r="M205" s="32">
        <v>62</v>
      </c>
      <c r="N205" s="32">
        <v>36</v>
      </c>
      <c r="O205" s="32">
        <v>110</v>
      </c>
    </row>
    <row r="206" spans="1:15" x14ac:dyDescent="0.35">
      <c r="A206" s="32" t="s">
        <v>199</v>
      </c>
      <c r="B206" s="32" t="s">
        <v>200</v>
      </c>
      <c r="C206" s="32" t="s">
        <v>5</v>
      </c>
      <c r="D206" s="32">
        <v>9</v>
      </c>
      <c r="E206" s="32">
        <v>8</v>
      </c>
      <c r="F206" s="32">
        <v>0</v>
      </c>
      <c r="G206" s="32">
        <v>11</v>
      </c>
      <c r="H206" s="32">
        <v>4</v>
      </c>
      <c r="I206" s="32">
        <v>9</v>
      </c>
      <c r="J206" s="32">
        <v>7</v>
      </c>
      <c r="K206" s="32">
        <v>8</v>
      </c>
      <c r="L206" s="32">
        <v>0</v>
      </c>
      <c r="M206" s="32">
        <v>5</v>
      </c>
      <c r="N206" s="32">
        <v>7</v>
      </c>
      <c r="O206" s="32">
        <v>16</v>
      </c>
    </row>
    <row r="207" spans="1:15" x14ac:dyDescent="0.35">
      <c r="A207" s="32" t="s">
        <v>199</v>
      </c>
      <c r="B207" s="32" t="s">
        <v>200</v>
      </c>
      <c r="C207" s="32" t="s">
        <v>2</v>
      </c>
      <c r="D207" s="32">
        <v>4</v>
      </c>
      <c r="E207" s="32">
        <v>10</v>
      </c>
      <c r="F207" s="32">
        <v>1</v>
      </c>
      <c r="G207" s="32">
        <v>10</v>
      </c>
      <c r="H207" s="32">
        <v>4</v>
      </c>
      <c r="I207" s="32">
        <v>3</v>
      </c>
      <c r="J207" s="32">
        <v>5</v>
      </c>
      <c r="K207" s="32">
        <v>4</v>
      </c>
      <c r="L207" s="32">
        <v>0</v>
      </c>
      <c r="M207" s="32">
        <v>9</v>
      </c>
      <c r="N207" s="32">
        <v>3</v>
      </c>
      <c r="O207" s="32">
        <v>11</v>
      </c>
    </row>
    <row r="208" spans="1:15" x14ac:dyDescent="0.35">
      <c r="A208" s="33" t="s">
        <v>199</v>
      </c>
      <c r="B208" s="33" t="s">
        <v>200</v>
      </c>
      <c r="C208" s="33" t="s">
        <v>3069</v>
      </c>
      <c r="D208" s="33">
        <v>630</v>
      </c>
      <c r="E208" s="33">
        <v>525</v>
      </c>
      <c r="F208" s="33">
        <v>289</v>
      </c>
      <c r="G208" s="33">
        <v>981</v>
      </c>
      <c r="H208" s="33">
        <v>497</v>
      </c>
      <c r="I208" s="33">
        <v>398</v>
      </c>
      <c r="J208" s="33">
        <v>494</v>
      </c>
      <c r="K208" s="33">
        <v>868</v>
      </c>
      <c r="L208" s="33">
        <v>0</v>
      </c>
      <c r="M208" s="33">
        <v>984</v>
      </c>
      <c r="N208" s="33">
        <v>401</v>
      </c>
      <c r="O208" s="33">
        <v>1042</v>
      </c>
    </row>
    <row r="209" spans="1:15" x14ac:dyDescent="0.35">
      <c r="A209" s="32" t="s">
        <v>390</v>
      </c>
      <c r="B209" s="32" t="s">
        <v>391</v>
      </c>
      <c r="C209" s="32" t="s">
        <v>0</v>
      </c>
      <c r="D209" s="32">
        <v>704</v>
      </c>
      <c r="E209" s="32">
        <v>1251</v>
      </c>
      <c r="F209" s="32">
        <v>582</v>
      </c>
      <c r="G209" s="32">
        <v>632</v>
      </c>
      <c r="H209" s="32">
        <v>666</v>
      </c>
      <c r="I209" s="32">
        <v>353</v>
      </c>
      <c r="J209" s="32">
        <v>1310</v>
      </c>
      <c r="K209" s="32">
        <v>64</v>
      </c>
      <c r="L209" s="32">
        <v>196</v>
      </c>
      <c r="M209" s="32">
        <v>23</v>
      </c>
      <c r="N209" s="32">
        <v>88</v>
      </c>
      <c r="O209" s="32">
        <v>6252</v>
      </c>
    </row>
    <row r="210" spans="1:15" x14ac:dyDescent="0.35">
      <c r="A210" s="32" t="s">
        <v>390</v>
      </c>
      <c r="B210" s="32" t="s">
        <v>391</v>
      </c>
      <c r="C210" s="32" t="s">
        <v>23</v>
      </c>
      <c r="D210" s="32">
        <v>336</v>
      </c>
      <c r="E210" s="32">
        <v>767</v>
      </c>
      <c r="F210" s="32">
        <v>238</v>
      </c>
      <c r="G210" s="32">
        <v>201</v>
      </c>
      <c r="H210" s="32">
        <v>296</v>
      </c>
      <c r="I210" s="32">
        <v>151</v>
      </c>
      <c r="J210" s="32">
        <v>585</v>
      </c>
      <c r="K210" s="32">
        <v>22</v>
      </c>
      <c r="L210" s="32">
        <v>100</v>
      </c>
      <c r="M210" s="32">
        <v>19</v>
      </c>
      <c r="N210" s="32">
        <v>192</v>
      </c>
      <c r="O210" s="32">
        <v>3392</v>
      </c>
    </row>
    <row r="211" spans="1:15" x14ac:dyDescent="0.35">
      <c r="A211" s="32" t="s">
        <v>390</v>
      </c>
      <c r="B211" s="32" t="s">
        <v>391</v>
      </c>
      <c r="C211" s="32" t="s">
        <v>4</v>
      </c>
      <c r="D211" s="32">
        <v>8</v>
      </c>
      <c r="E211" s="32">
        <v>36</v>
      </c>
      <c r="F211" s="32">
        <v>3</v>
      </c>
      <c r="G211" s="32">
        <v>3</v>
      </c>
      <c r="H211" s="32">
        <v>6</v>
      </c>
      <c r="I211" s="32">
        <v>1</v>
      </c>
      <c r="J211" s="32">
        <v>10</v>
      </c>
      <c r="K211" s="32">
        <v>2</v>
      </c>
      <c r="L211" s="32">
        <v>4</v>
      </c>
      <c r="M211" s="32">
        <v>2</v>
      </c>
      <c r="N211" s="32">
        <v>10</v>
      </c>
      <c r="O211" s="32">
        <v>97</v>
      </c>
    </row>
    <row r="212" spans="1:15" x14ac:dyDescent="0.35">
      <c r="A212" s="32" t="s">
        <v>390</v>
      </c>
      <c r="B212" s="32" t="s">
        <v>391</v>
      </c>
      <c r="C212" s="32" t="s">
        <v>5</v>
      </c>
      <c r="D212" s="32">
        <v>0</v>
      </c>
      <c r="E212" s="32">
        <v>5</v>
      </c>
      <c r="F212" s="32">
        <v>0</v>
      </c>
      <c r="G212" s="32">
        <v>0</v>
      </c>
      <c r="H212" s="32">
        <v>0</v>
      </c>
      <c r="I212" s="32">
        <v>1</v>
      </c>
      <c r="J212" s="32">
        <v>0</v>
      </c>
      <c r="K212" s="32">
        <v>1</v>
      </c>
      <c r="L212" s="32">
        <v>5</v>
      </c>
      <c r="M212" s="32">
        <v>1</v>
      </c>
      <c r="N212" s="32">
        <v>2</v>
      </c>
      <c r="O212" s="32">
        <v>17</v>
      </c>
    </row>
    <row r="213" spans="1:15" x14ac:dyDescent="0.35">
      <c r="A213" s="32" t="s">
        <v>390</v>
      </c>
      <c r="B213" s="32" t="s">
        <v>391</v>
      </c>
      <c r="C213" s="32" t="s">
        <v>2</v>
      </c>
      <c r="D213" s="32">
        <v>2</v>
      </c>
      <c r="E213" s="32">
        <v>1</v>
      </c>
      <c r="F213" s="32">
        <v>0</v>
      </c>
      <c r="G213" s="32">
        <v>0</v>
      </c>
      <c r="H213" s="32">
        <v>0</v>
      </c>
      <c r="I213" s="32">
        <v>0</v>
      </c>
      <c r="J213" s="32">
        <v>0</v>
      </c>
      <c r="K213" s="32">
        <v>0</v>
      </c>
      <c r="L213" s="32">
        <v>0</v>
      </c>
      <c r="M213" s="32">
        <v>0</v>
      </c>
      <c r="N213" s="32">
        <v>1</v>
      </c>
      <c r="O213" s="32">
        <v>5</v>
      </c>
    </row>
    <row r="214" spans="1:15" x14ac:dyDescent="0.35">
      <c r="A214" s="33" t="s">
        <v>390</v>
      </c>
      <c r="B214" s="33" t="s">
        <v>391</v>
      </c>
      <c r="C214" s="33" t="s">
        <v>3069</v>
      </c>
      <c r="D214" s="33">
        <v>1050</v>
      </c>
      <c r="E214" s="33">
        <v>2060</v>
      </c>
      <c r="F214" s="33">
        <v>823</v>
      </c>
      <c r="G214" s="33">
        <v>836</v>
      </c>
      <c r="H214" s="33">
        <v>968</v>
      </c>
      <c r="I214" s="33">
        <v>506</v>
      </c>
      <c r="J214" s="33">
        <v>1905</v>
      </c>
      <c r="K214" s="33">
        <v>89</v>
      </c>
      <c r="L214" s="33">
        <v>305</v>
      </c>
      <c r="M214" s="33">
        <v>45</v>
      </c>
      <c r="N214" s="33">
        <v>293</v>
      </c>
      <c r="O214" s="33">
        <v>9763</v>
      </c>
    </row>
    <row r="215" spans="1:15" x14ac:dyDescent="0.35">
      <c r="A215" s="32" t="s">
        <v>425</v>
      </c>
      <c r="B215" s="32" t="s">
        <v>426</v>
      </c>
      <c r="C215" s="32" t="s">
        <v>0</v>
      </c>
      <c r="D215" s="32">
        <v>196</v>
      </c>
      <c r="E215" s="32">
        <v>146</v>
      </c>
      <c r="F215" s="32">
        <v>88</v>
      </c>
      <c r="G215" s="32">
        <v>250</v>
      </c>
      <c r="H215" s="32">
        <v>89</v>
      </c>
      <c r="I215" s="32">
        <v>130</v>
      </c>
      <c r="J215" s="32">
        <v>133</v>
      </c>
      <c r="K215" s="32">
        <v>259</v>
      </c>
      <c r="L215" s="32">
        <v>150</v>
      </c>
      <c r="M215" s="32">
        <v>106</v>
      </c>
      <c r="N215" s="32">
        <v>359</v>
      </c>
      <c r="O215" s="32">
        <v>167</v>
      </c>
    </row>
    <row r="216" spans="1:15" x14ac:dyDescent="0.35">
      <c r="A216" s="32" t="s">
        <v>425</v>
      </c>
      <c r="B216" s="32" t="s">
        <v>426</v>
      </c>
      <c r="C216" s="32" t="s">
        <v>23</v>
      </c>
      <c r="D216" s="32">
        <v>542</v>
      </c>
      <c r="E216" s="32">
        <v>405</v>
      </c>
      <c r="F216" s="32">
        <v>191</v>
      </c>
      <c r="G216" s="32">
        <v>689</v>
      </c>
      <c r="H216" s="32">
        <v>333</v>
      </c>
      <c r="I216" s="32">
        <v>360</v>
      </c>
      <c r="J216" s="32">
        <v>377</v>
      </c>
      <c r="K216" s="32">
        <v>549</v>
      </c>
      <c r="L216" s="32">
        <v>359</v>
      </c>
      <c r="M216" s="32">
        <v>293</v>
      </c>
      <c r="N216" s="32">
        <v>764</v>
      </c>
      <c r="O216" s="32">
        <v>367</v>
      </c>
    </row>
    <row r="217" spans="1:15" x14ac:dyDescent="0.35">
      <c r="A217" s="32" t="s">
        <v>425</v>
      </c>
      <c r="B217" s="32" t="s">
        <v>426</v>
      </c>
      <c r="C217" s="32" t="s">
        <v>4</v>
      </c>
      <c r="D217" s="32">
        <v>36</v>
      </c>
      <c r="E217" s="32">
        <v>19</v>
      </c>
      <c r="F217" s="32">
        <v>7</v>
      </c>
      <c r="G217" s="32">
        <v>42</v>
      </c>
      <c r="H217" s="32">
        <v>14</v>
      </c>
      <c r="I217" s="32">
        <v>35</v>
      </c>
      <c r="J217" s="32">
        <v>34</v>
      </c>
      <c r="K217" s="32">
        <v>62</v>
      </c>
      <c r="L217" s="32">
        <v>24</v>
      </c>
      <c r="M217" s="32">
        <v>11</v>
      </c>
      <c r="N217" s="32">
        <v>54</v>
      </c>
      <c r="O217" s="32">
        <v>31</v>
      </c>
    </row>
    <row r="218" spans="1:15" x14ac:dyDescent="0.35">
      <c r="A218" s="32" t="s">
        <v>425</v>
      </c>
      <c r="B218" s="32" t="s">
        <v>426</v>
      </c>
      <c r="C218" s="32" t="s">
        <v>5</v>
      </c>
      <c r="D218" s="32">
        <v>0</v>
      </c>
      <c r="E218" s="32">
        <v>0</v>
      </c>
      <c r="F218" s="32">
        <v>0</v>
      </c>
      <c r="G218" s="32">
        <v>0</v>
      </c>
      <c r="H218" s="32">
        <v>0</v>
      </c>
      <c r="I218" s="32">
        <v>0</v>
      </c>
      <c r="J218" s="32">
        <v>1</v>
      </c>
      <c r="K218" s="32">
        <v>0</v>
      </c>
      <c r="L218" s="32">
        <v>0</v>
      </c>
      <c r="M218" s="32">
        <v>0</v>
      </c>
      <c r="N218" s="32">
        <v>0</v>
      </c>
      <c r="O218" s="32">
        <v>0</v>
      </c>
    </row>
    <row r="219" spans="1:15" x14ac:dyDescent="0.35">
      <c r="A219" s="32" t="s">
        <v>425</v>
      </c>
      <c r="B219" s="32" t="s">
        <v>426</v>
      </c>
      <c r="C219" s="32" t="s">
        <v>2</v>
      </c>
      <c r="D219" s="32">
        <v>0</v>
      </c>
      <c r="E219" s="32">
        <v>4</v>
      </c>
      <c r="F219" s="32">
        <v>0</v>
      </c>
      <c r="G219" s="32">
        <v>5</v>
      </c>
      <c r="H219" s="32">
        <v>0</v>
      </c>
      <c r="I219" s="32">
        <v>0</v>
      </c>
      <c r="J219" s="32">
        <v>1</v>
      </c>
      <c r="K219" s="32">
        <v>0</v>
      </c>
      <c r="L219" s="32">
        <v>0</v>
      </c>
      <c r="M219" s="32">
        <v>0</v>
      </c>
      <c r="N219" s="32">
        <v>0</v>
      </c>
      <c r="O219" s="32">
        <v>0</v>
      </c>
    </row>
    <row r="220" spans="1:15" x14ac:dyDescent="0.35">
      <c r="A220" s="33" t="s">
        <v>425</v>
      </c>
      <c r="B220" s="33" t="s">
        <v>426</v>
      </c>
      <c r="C220" s="33" t="s">
        <v>3069</v>
      </c>
      <c r="D220" s="33">
        <v>774</v>
      </c>
      <c r="E220" s="33">
        <v>574</v>
      </c>
      <c r="F220" s="33">
        <v>286</v>
      </c>
      <c r="G220" s="33">
        <v>986</v>
      </c>
      <c r="H220" s="33">
        <v>436</v>
      </c>
      <c r="I220" s="33">
        <v>525</v>
      </c>
      <c r="J220" s="33">
        <v>546</v>
      </c>
      <c r="K220" s="33">
        <v>870</v>
      </c>
      <c r="L220" s="33">
        <v>533</v>
      </c>
      <c r="M220" s="33">
        <v>410</v>
      </c>
      <c r="N220" s="33">
        <v>1177</v>
      </c>
      <c r="O220" s="33">
        <v>565</v>
      </c>
    </row>
    <row r="221" spans="1:15" x14ac:dyDescent="0.35">
      <c r="A221" s="32" t="s">
        <v>188</v>
      </c>
      <c r="B221" s="32" t="s">
        <v>462</v>
      </c>
      <c r="C221" s="32" t="s">
        <v>0</v>
      </c>
      <c r="D221" s="32">
        <v>10</v>
      </c>
      <c r="E221" s="32">
        <v>767</v>
      </c>
      <c r="F221" s="32">
        <v>231</v>
      </c>
      <c r="G221" s="32">
        <v>695</v>
      </c>
      <c r="H221" s="32">
        <v>482</v>
      </c>
      <c r="I221" s="32">
        <v>0</v>
      </c>
      <c r="J221" s="32">
        <v>409</v>
      </c>
      <c r="K221" s="32">
        <v>135</v>
      </c>
      <c r="L221" s="32">
        <v>166</v>
      </c>
      <c r="M221" s="32">
        <v>340</v>
      </c>
      <c r="N221" s="32">
        <v>265</v>
      </c>
      <c r="O221" s="32">
        <v>376</v>
      </c>
    </row>
    <row r="222" spans="1:15" x14ac:dyDescent="0.35">
      <c r="A222" s="32" t="s">
        <v>188</v>
      </c>
      <c r="B222" s="32" t="s">
        <v>462</v>
      </c>
      <c r="C222" s="32" t="s">
        <v>23</v>
      </c>
      <c r="D222" s="32">
        <v>1</v>
      </c>
      <c r="E222" s="32">
        <v>80</v>
      </c>
      <c r="F222" s="32">
        <v>26</v>
      </c>
      <c r="G222" s="32">
        <v>283</v>
      </c>
      <c r="H222" s="32">
        <v>61</v>
      </c>
      <c r="I222" s="32">
        <v>0</v>
      </c>
      <c r="J222" s="32">
        <v>48</v>
      </c>
      <c r="K222" s="32">
        <v>21</v>
      </c>
      <c r="L222" s="32">
        <v>35</v>
      </c>
      <c r="M222" s="32">
        <v>45</v>
      </c>
      <c r="N222" s="32">
        <v>16</v>
      </c>
      <c r="O222" s="32">
        <v>46</v>
      </c>
    </row>
    <row r="223" spans="1:15" x14ac:dyDescent="0.35">
      <c r="A223" s="32" t="s">
        <v>188</v>
      </c>
      <c r="B223" s="32" t="s">
        <v>462</v>
      </c>
      <c r="C223" s="32" t="s">
        <v>4</v>
      </c>
      <c r="D223" s="32">
        <v>0</v>
      </c>
      <c r="E223" s="32">
        <v>19</v>
      </c>
      <c r="F223" s="32">
        <v>11</v>
      </c>
      <c r="G223" s="32">
        <v>35</v>
      </c>
      <c r="H223" s="32">
        <v>49</v>
      </c>
      <c r="I223" s="32">
        <v>0</v>
      </c>
      <c r="J223" s="32">
        <v>2</v>
      </c>
      <c r="K223" s="32">
        <v>1</v>
      </c>
      <c r="L223" s="32">
        <v>16</v>
      </c>
      <c r="M223" s="32">
        <v>8</v>
      </c>
      <c r="N223" s="32">
        <v>2</v>
      </c>
      <c r="O223" s="32">
        <v>4</v>
      </c>
    </row>
    <row r="224" spans="1:15" x14ac:dyDescent="0.35">
      <c r="A224" s="32" t="s">
        <v>188</v>
      </c>
      <c r="B224" s="32" t="s">
        <v>462</v>
      </c>
      <c r="C224" s="32" t="s">
        <v>5</v>
      </c>
      <c r="D224" s="32">
        <v>0</v>
      </c>
      <c r="E224" s="32">
        <v>0</v>
      </c>
      <c r="F224" s="32">
        <v>1</v>
      </c>
      <c r="G224" s="32">
        <v>2</v>
      </c>
      <c r="H224" s="32">
        <v>4</v>
      </c>
      <c r="I224" s="32">
        <v>0</v>
      </c>
      <c r="J224" s="32">
        <v>0</v>
      </c>
      <c r="K224" s="32">
        <v>1</v>
      </c>
      <c r="L224" s="32">
        <v>6</v>
      </c>
      <c r="M224" s="32">
        <v>0</v>
      </c>
      <c r="N224" s="32">
        <v>1</v>
      </c>
      <c r="O224" s="32">
        <v>0</v>
      </c>
    </row>
    <row r="225" spans="1:15" x14ac:dyDescent="0.35">
      <c r="A225" s="32" t="s">
        <v>188</v>
      </c>
      <c r="B225" s="32" t="s">
        <v>462</v>
      </c>
      <c r="C225" s="32" t="s">
        <v>2</v>
      </c>
      <c r="D225" s="32">
        <v>0</v>
      </c>
      <c r="E225" s="32">
        <v>21</v>
      </c>
      <c r="F225" s="32">
        <v>2</v>
      </c>
      <c r="G225" s="32">
        <v>1</v>
      </c>
      <c r="H225" s="32">
        <v>8</v>
      </c>
      <c r="I225" s="32">
        <v>0</v>
      </c>
      <c r="J225" s="32">
        <v>4</v>
      </c>
      <c r="K225" s="32">
        <v>0</v>
      </c>
      <c r="L225" s="32">
        <v>6</v>
      </c>
      <c r="M225" s="32">
        <v>0</v>
      </c>
      <c r="N225" s="32">
        <v>1</v>
      </c>
      <c r="O225" s="32">
        <v>0</v>
      </c>
    </row>
    <row r="226" spans="1:15" x14ac:dyDescent="0.35">
      <c r="A226" s="33" t="s">
        <v>188</v>
      </c>
      <c r="B226" s="33" t="s">
        <v>462</v>
      </c>
      <c r="C226" s="33" t="s">
        <v>3069</v>
      </c>
      <c r="D226" s="33">
        <v>11</v>
      </c>
      <c r="E226" s="33">
        <v>887</v>
      </c>
      <c r="F226" s="33">
        <v>271</v>
      </c>
      <c r="G226" s="33">
        <v>1016</v>
      </c>
      <c r="H226" s="33">
        <v>604</v>
      </c>
      <c r="I226" s="33">
        <v>0</v>
      </c>
      <c r="J226" s="33">
        <v>463</v>
      </c>
      <c r="K226" s="33">
        <v>158</v>
      </c>
      <c r="L226" s="33">
        <v>229</v>
      </c>
      <c r="M226" s="33">
        <v>393</v>
      </c>
      <c r="N226" s="33">
        <v>285</v>
      </c>
      <c r="O226" s="33">
        <v>426</v>
      </c>
    </row>
    <row r="227" spans="1:15" x14ac:dyDescent="0.35">
      <c r="A227" s="32" t="s">
        <v>463</v>
      </c>
      <c r="B227" s="32" t="s">
        <v>464</v>
      </c>
      <c r="C227" s="32" t="s">
        <v>0</v>
      </c>
      <c r="D227" s="32">
        <v>62</v>
      </c>
      <c r="E227" s="32">
        <v>58</v>
      </c>
      <c r="F227" s="32">
        <v>82</v>
      </c>
      <c r="G227" s="32">
        <v>32</v>
      </c>
      <c r="H227" s="32">
        <v>45</v>
      </c>
      <c r="I227" s="32">
        <v>44</v>
      </c>
      <c r="J227" s="32">
        <v>83</v>
      </c>
      <c r="K227" s="32">
        <v>78</v>
      </c>
      <c r="L227" s="32">
        <v>58</v>
      </c>
      <c r="M227" s="32">
        <v>52</v>
      </c>
      <c r="N227" s="32">
        <v>37</v>
      </c>
      <c r="O227" s="32">
        <v>54</v>
      </c>
    </row>
    <row r="228" spans="1:15" x14ac:dyDescent="0.35">
      <c r="A228" s="32" t="s">
        <v>463</v>
      </c>
      <c r="B228" s="32" t="s">
        <v>464</v>
      </c>
      <c r="C228" s="32" t="s">
        <v>23</v>
      </c>
      <c r="D228" s="32">
        <v>26</v>
      </c>
      <c r="E228" s="32">
        <v>24</v>
      </c>
      <c r="F228" s="32">
        <v>36</v>
      </c>
      <c r="G228" s="32">
        <v>36</v>
      </c>
      <c r="H228" s="32">
        <v>32</v>
      </c>
      <c r="I228" s="32">
        <v>30</v>
      </c>
      <c r="J228" s="32">
        <v>60</v>
      </c>
      <c r="K228" s="32">
        <v>42</v>
      </c>
      <c r="L228" s="32">
        <v>34</v>
      </c>
      <c r="M228" s="32">
        <v>30</v>
      </c>
      <c r="N228" s="32">
        <v>14</v>
      </c>
      <c r="O228" s="32">
        <v>38</v>
      </c>
    </row>
    <row r="229" spans="1:15" x14ac:dyDescent="0.35">
      <c r="A229" s="32" t="s">
        <v>463</v>
      </c>
      <c r="B229" s="32" t="s">
        <v>464</v>
      </c>
      <c r="C229" s="32" t="s">
        <v>4</v>
      </c>
      <c r="D229" s="32">
        <v>0</v>
      </c>
      <c r="E229" s="32">
        <v>0</v>
      </c>
      <c r="F229" s="32">
        <v>0</v>
      </c>
      <c r="G229" s="32">
        <v>0</v>
      </c>
      <c r="H229" s="32">
        <v>0</v>
      </c>
      <c r="I229" s="32">
        <v>0</v>
      </c>
      <c r="J229" s="32">
        <v>1</v>
      </c>
      <c r="K229" s="32">
        <v>0</v>
      </c>
      <c r="L229" s="32">
        <v>0</v>
      </c>
      <c r="M229" s="32">
        <v>0</v>
      </c>
      <c r="N229" s="32">
        <v>0</v>
      </c>
      <c r="O229" s="32">
        <v>0</v>
      </c>
    </row>
    <row r="230" spans="1:15" x14ac:dyDescent="0.35">
      <c r="A230" s="32" t="s">
        <v>463</v>
      </c>
      <c r="B230" s="32" t="s">
        <v>464</v>
      </c>
      <c r="C230" s="32" t="s">
        <v>5</v>
      </c>
      <c r="D230" s="32">
        <v>0</v>
      </c>
      <c r="E230" s="32">
        <v>0</v>
      </c>
      <c r="F230" s="32">
        <v>0</v>
      </c>
      <c r="G230" s="32">
        <v>0</v>
      </c>
      <c r="H230" s="32">
        <v>0</v>
      </c>
      <c r="I230" s="32">
        <v>0</v>
      </c>
      <c r="J230" s="32">
        <v>0</v>
      </c>
      <c r="K230" s="32">
        <v>0</v>
      </c>
      <c r="L230" s="32">
        <v>0</v>
      </c>
      <c r="M230" s="32">
        <v>0</v>
      </c>
      <c r="N230" s="32">
        <v>0</v>
      </c>
      <c r="O230" s="32">
        <v>0</v>
      </c>
    </row>
    <row r="231" spans="1:15" x14ac:dyDescent="0.35">
      <c r="A231" s="32" t="s">
        <v>463</v>
      </c>
      <c r="B231" s="32" t="s">
        <v>464</v>
      </c>
      <c r="C231" s="32" t="s">
        <v>2</v>
      </c>
      <c r="D231" s="32">
        <v>0</v>
      </c>
      <c r="E231" s="32">
        <v>0</v>
      </c>
      <c r="F231" s="32">
        <v>0</v>
      </c>
      <c r="G231" s="32">
        <v>0</v>
      </c>
      <c r="H231" s="32">
        <v>0</v>
      </c>
      <c r="I231" s="32">
        <v>0</v>
      </c>
      <c r="J231" s="32">
        <v>0</v>
      </c>
      <c r="K231" s="32">
        <v>0</v>
      </c>
      <c r="L231" s="32">
        <v>1</v>
      </c>
      <c r="M231" s="32">
        <v>0</v>
      </c>
      <c r="N231" s="32">
        <v>0</v>
      </c>
      <c r="O231" s="32">
        <v>0</v>
      </c>
    </row>
    <row r="232" spans="1:15" x14ac:dyDescent="0.35">
      <c r="A232" s="33" t="s">
        <v>463</v>
      </c>
      <c r="B232" s="33" t="s">
        <v>464</v>
      </c>
      <c r="C232" s="33" t="s">
        <v>3069</v>
      </c>
      <c r="D232" s="33">
        <v>88</v>
      </c>
      <c r="E232" s="33">
        <v>82</v>
      </c>
      <c r="F232" s="33">
        <v>118</v>
      </c>
      <c r="G232" s="33">
        <v>68</v>
      </c>
      <c r="H232" s="33">
        <v>77</v>
      </c>
      <c r="I232" s="33">
        <v>74</v>
      </c>
      <c r="J232" s="33">
        <v>144</v>
      </c>
      <c r="K232" s="33">
        <v>120</v>
      </c>
      <c r="L232" s="33">
        <v>93</v>
      </c>
      <c r="M232" s="33">
        <v>82</v>
      </c>
      <c r="N232" s="33">
        <v>51</v>
      </c>
      <c r="O232" s="33">
        <v>92</v>
      </c>
    </row>
    <row r="233" spans="1:15" x14ac:dyDescent="0.35">
      <c r="A233" s="32" t="s">
        <v>365</v>
      </c>
      <c r="B233" s="32" t="s">
        <v>465</v>
      </c>
      <c r="C233" s="32" t="s">
        <v>0</v>
      </c>
      <c r="D233" s="32">
        <v>949</v>
      </c>
      <c r="E233" s="32">
        <v>1010</v>
      </c>
      <c r="F233" s="32">
        <v>1137</v>
      </c>
      <c r="G233" s="32">
        <v>1034</v>
      </c>
      <c r="H233" s="32">
        <v>1378</v>
      </c>
      <c r="I233" s="32">
        <v>509</v>
      </c>
      <c r="J233" s="32">
        <v>0</v>
      </c>
      <c r="K233" s="32">
        <v>0</v>
      </c>
      <c r="L233" s="32">
        <v>0</v>
      </c>
      <c r="M233" s="32">
        <v>0</v>
      </c>
      <c r="N233" s="32">
        <v>0</v>
      </c>
      <c r="O233" s="32">
        <v>0</v>
      </c>
    </row>
    <row r="234" spans="1:15" x14ac:dyDescent="0.35">
      <c r="A234" s="32" t="s">
        <v>365</v>
      </c>
      <c r="B234" s="32" t="s">
        <v>465</v>
      </c>
      <c r="C234" s="32" t="s">
        <v>23</v>
      </c>
      <c r="D234" s="32">
        <v>565</v>
      </c>
      <c r="E234" s="32">
        <v>625</v>
      </c>
      <c r="F234" s="32">
        <v>557</v>
      </c>
      <c r="G234" s="32">
        <v>570</v>
      </c>
      <c r="H234" s="32">
        <v>725</v>
      </c>
      <c r="I234" s="32">
        <v>236</v>
      </c>
      <c r="J234" s="32">
        <v>0</v>
      </c>
      <c r="K234" s="32">
        <v>0</v>
      </c>
      <c r="L234" s="32">
        <v>0</v>
      </c>
      <c r="M234" s="32">
        <v>0</v>
      </c>
      <c r="N234" s="32">
        <v>0</v>
      </c>
      <c r="O234" s="32">
        <v>0</v>
      </c>
    </row>
    <row r="235" spans="1:15" x14ac:dyDescent="0.35">
      <c r="A235" s="32" t="s">
        <v>365</v>
      </c>
      <c r="B235" s="32" t="s">
        <v>465</v>
      </c>
      <c r="C235" s="32" t="s">
        <v>4</v>
      </c>
      <c r="D235" s="32">
        <v>110</v>
      </c>
      <c r="E235" s="32">
        <v>152</v>
      </c>
      <c r="F235" s="32">
        <v>125</v>
      </c>
      <c r="G235" s="32">
        <v>115</v>
      </c>
      <c r="H235" s="32">
        <v>165</v>
      </c>
      <c r="I235" s="32">
        <v>64</v>
      </c>
      <c r="J235" s="32">
        <v>0</v>
      </c>
      <c r="K235" s="32">
        <v>0</v>
      </c>
      <c r="L235" s="32">
        <v>0</v>
      </c>
      <c r="M235" s="32">
        <v>0</v>
      </c>
      <c r="N235" s="32">
        <v>0</v>
      </c>
      <c r="O235" s="32">
        <v>0</v>
      </c>
    </row>
    <row r="236" spans="1:15" x14ac:dyDescent="0.35">
      <c r="A236" s="32" t="s">
        <v>365</v>
      </c>
      <c r="B236" s="32" t="s">
        <v>465</v>
      </c>
      <c r="C236" s="32" t="s">
        <v>5</v>
      </c>
      <c r="D236" s="32">
        <v>14</v>
      </c>
      <c r="E236" s="32">
        <v>9</v>
      </c>
      <c r="F236" s="32">
        <v>4</v>
      </c>
      <c r="G236" s="32">
        <v>6</v>
      </c>
      <c r="H236" s="32">
        <v>5</v>
      </c>
      <c r="I236" s="32">
        <v>2</v>
      </c>
      <c r="J236" s="32">
        <v>0</v>
      </c>
      <c r="K236" s="32">
        <v>0</v>
      </c>
      <c r="L236" s="32">
        <v>0</v>
      </c>
      <c r="M236" s="32">
        <v>0</v>
      </c>
      <c r="N236" s="32">
        <v>0</v>
      </c>
      <c r="O236" s="32">
        <v>0</v>
      </c>
    </row>
    <row r="237" spans="1:15" x14ac:dyDescent="0.35">
      <c r="A237" s="32" t="s">
        <v>365</v>
      </c>
      <c r="B237" s="32" t="s">
        <v>465</v>
      </c>
      <c r="C237" s="32" t="s">
        <v>2</v>
      </c>
      <c r="D237" s="32">
        <v>11</v>
      </c>
      <c r="E237" s="32">
        <v>2</v>
      </c>
      <c r="F237" s="32">
        <v>5</v>
      </c>
      <c r="G237" s="32">
        <v>4</v>
      </c>
      <c r="H237" s="32">
        <v>9</v>
      </c>
      <c r="I237" s="32">
        <v>1</v>
      </c>
      <c r="J237" s="32">
        <v>0</v>
      </c>
      <c r="K237" s="32">
        <v>3</v>
      </c>
      <c r="L237" s="32">
        <v>0</v>
      </c>
      <c r="M237" s="32">
        <v>0</v>
      </c>
      <c r="N237" s="32">
        <v>0</v>
      </c>
      <c r="O237" s="32">
        <v>0</v>
      </c>
    </row>
    <row r="238" spans="1:15" x14ac:dyDescent="0.35">
      <c r="A238" s="33" t="s">
        <v>365</v>
      </c>
      <c r="B238" s="33" t="s">
        <v>465</v>
      </c>
      <c r="C238" s="33" t="s">
        <v>3069</v>
      </c>
      <c r="D238" s="33">
        <v>1649</v>
      </c>
      <c r="E238" s="33">
        <v>1798</v>
      </c>
      <c r="F238" s="33">
        <v>1828</v>
      </c>
      <c r="G238" s="33">
        <v>1729</v>
      </c>
      <c r="H238" s="33">
        <v>2282</v>
      </c>
      <c r="I238" s="33">
        <v>812</v>
      </c>
      <c r="J238" s="33">
        <v>0</v>
      </c>
      <c r="K238" s="33">
        <v>3</v>
      </c>
      <c r="L238" s="33">
        <v>0</v>
      </c>
      <c r="M238" s="33">
        <v>0</v>
      </c>
      <c r="N238" s="33">
        <v>0</v>
      </c>
      <c r="O238" s="33">
        <v>0</v>
      </c>
    </row>
    <row r="239" spans="1:15" x14ac:dyDescent="0.35">
      <c r="A239" s="32" t="s">
        <v>232</v>
      </c>
      <c r="B239" s="32" t="s">
        <v>233</v>
      </c>
      <c r="C239" s="32" t="s">
        <v>0</v>
      </c>
      <c r="D239" s="32">
        <v>2223</v>
      </c>
      <c r="E239" s="32">
        <v>21</v>
      </c>
      <c r="F239" s="32">
        <v>353</v>
      </c>
      <c r="G239" s="32">
        <v>0</v>
      </c>
      <c r="H239" s="32">
        <v>211</v>
      </c>
      <c r="I239" s="32">
        <v>1524</v>
      </c>
      <c r="J239" s="32">
        <v>1379</v>
      </c>
      <c r="K239" s="32">
        <v>3353</v>
      </c>
      <c r="L239" s="32">
        <v>0</v>
      </c>
      <c r="M239" s="32">
        <v>790</v>
      </c>
      <c r="N239" s="32">
        <v>409</v>
      </c>
      <c r="O239" s="32">
        <v>1319</v>
      </c>
    </row>
    <row r="240" spans="1:15" x14ac:dyDescent="0.35">
      <c r="A240" s="32" t="s">
        <v>232</v>
      </c>
      <c r="B240" s="32" t="s">
        <v>233</v>
      </c>
      <c r="C240" s="32" t="s">
        <v>23</v>
      </c>
      <c r="D240" s="32">
        <v>447</v>
      </c>
      <c r="E240" s="32">
        <v>5</v>
      </c>
      <c r="F240" s="32">
        <v>46</v>
      </c>
      <c r="G240" s="32">
        <v>0</v>
      </c>
      <c r="H240" s="32">
        <v>15</v>
      </c>
      <c r="I240" s="32">
        <v>216</v>
      </c>
      <c r="J240" s="32">
        <v>120</v>
      </c>
      <c r="K240" s="32">
        <v>383</v>
      </c>
      <c r="L240" s="32">
        <v>0</v>
      </c>
      <c r="M240" s="32">
        <v>80</v>
      </c>
      <c r="N240" s="32">
        <v>53</v>
      </c>
      <c r="O240" s="32">
        <v>240</v>
      </c>
    </row>
    <row r="241" spans="1:15" x14ac:dyDescent="0.35">
      <c r="A241" s="32" t="s">
        <v>232</v>
      </c>
      <c r="B241" s="32" t="s">
        <v>233</v>
      </c>
      <c r="C241" s="32" t="s">
        <v>4</v>
      </c>
      <c r="D241" s="32">
        <v>15</v>
      </c>
      <c r="E241" s="32">
        <v>1</v>
      </c>
      <c r="F241" s="32">
        <v>23</v>
      </c>
      <c r="G241" s="32">
        <v>0</v>
      </c>
      <c r="H241" s="32">
        <v>1</v>
      </c>
      <c r="I241" s="32">
        <v>69</v>
      </c>
      <c r="J241" s="32">
        <v>29</v>
      </c>
      <c r="K241" s="32">
        <v>97</v>
      </c>
      <c r="L241" s="32">
        <v>0</v>
      </c>
      <c r="M241" s="32">
        <v>5</v>
      </c>
      <c r="N241" s="32">
        <v>4</v>
      </c>
      <c r="O241" s="32">
        <v>20</v>
      </c>
    </row>
    <row r="242" spans="1:15" x14ac:dyDescent="0.35">
      <c r="A242" s="32" t="s">
        <v>232</v>
      </c>
      <c r="B242" s="32" t="s">
        <v>233</v>
      </c>
      <c r="C242" s="32" t="s">
        <v>5</v>
      </c>
      <c r="D242" s="32">
        <v>1</v>
      </c>
      <c r="E242" s="32">
        <v>0</v>
      </c>
      <c r="F242" s="32">
        <v>1</v>
      </c>
      <c r="G242" s="32">
        <v>0</v>
      </c>
      <c r="H242" s="32">
        <v>0</v>
      </c>
      <c r="I242" s="32">
        <v>2</v>
      </c>
      <c r="J242" s="32">
        <v>5</v>
      </c>
      <c r="K242" s="32">
        <v>10</v>
      </c>
      <c r="L242" s="32">
        <v>0</v>
      </c>
      <c r="M242" s="32">
        <v>0</v>
      </c>
      <c r="N242" s="32">
        <v>0</v>
      </c>
      <c r="O242" s="32">
        <v>1</v>
      </c>
    </row>
    <row r="243" spans="1:15" x14ac:dyDescent="0.35">
      <c r="A243" s="32" t="s">
        <v>232</v>
      </c>
      <c r="B243" s="32" t="s">
        <v>233</v>
      </c>
      <c r="C243" s="32" t="s">
        <v>2</v>
      </c>
      <c r="D243" s="32">
        <v>0</v>
      </c>
      <c r="E243" s="32">
        <v>0</v>
      </c>
      <c r="F243" s="32">
        <v>0</v>
      </c>
      <c r="G243" s="32">
        <v>0</v>
      </c>
      <c r="H243" s="32">
        <v>0</v>
      </c>
      <c r="I243" s="32">
        <v>0</v>
      </c>
      <c r="J243" s="32">
        <v>0</v>
      </c>
      <c r="K243" s="32">
        <v>0</v>
      </c>
      <c r="L243" s="32">
        <v>0</v>
      </c>
      <c r="M243" s="32">
        <v>0</v>
      </c>
      <c r="N243" s="32">
        <v>0</v>
      </c>
      <c r="O243" s="32">
        <v>0</v>
      </c>
    </row>
    <row r="244" spans="1:15" x14ac:dyDescent="0.35">
      <c r="A244" s="33" t="s">
        <v>232</v>
      </c>
      <c r="B244" s="33" t="s">
        <v>233</v>
      </c>
      <c r="C244" s="33" t="s">
        <v>3069</v>
      </c>
      <c r="D244" s="33">
        <v>2686</v>
      </c>
      <c r="E244" s="33">
        <v>27</v>
      </c>
      <c r="F244" s="33">
        <v>423</v>
      </c>
      <c r="G244" s="33">
        <v>0</v>
      </c>
      <c r="H244" s="33">
        <v>227</v>
      </c>
      <c r="I244" s="33">
        <v>1811</v>
      </c>
      <c r="J244" s="33">
        <v>1533</v>
      </c>
      <c r="K244" s="33">
        <v>3843</v>
      </c>
      <c r="L244" s="33">
        <v>0</v>
      </c>
      <c r="M244" s="33">
        <v>875</v>
      </c>
      <c r="N244" s="33">
        <v>466</v>
      </c>
      <c r="O244" s="33">
        <v>1580</v>
      </c>
    </row>
    <row r="245" spans="1:15" x14ac:dyDescent="0.35">
      <c r="A245" s="32" t="s">
        <v>416</v>
      </c>
      <c r="B245" s="32" t="s">
        <v>466</v>
      </c>
      <c r="C245" s="32" t="s">
        <v>0</v>
      </c>
      <c r="D245" s="32">
        <v>168</v>
      </c>
      <c r="E245" s="32">
        <v>281</v>
      </c>
      <c r="F245" s="32">
        <v>246</v>
      </c>
      <c r="G245" s="32">
        <v>251</v>
      </c>
      <c r="H245" s="32">
        <v>163</v>
      </c>
      <c r="I245" s="32">
        <v>229</v>
      </c>
      <c r="J245" s="32">
        <v>337</v>
      </c>
      <c r="K245" s="32">
        <v>310</v>
      </c>
      <c r="L245" s="32">
        <v>161</v>
      </c>
      <c r="M245" s="32">
        <v>241</v>
      </c>
      <c r="N245" s="32">
        <v>187</v>
      </c>
      <c r="O245" s="32">
        <v>279</v>
      </c>
    </row>
    <row r="246" spans="1:15" x14ac:dyDescent="0.35">
      <c r="A246" s="32" t="s">
        <v>416</v>
      </c>
      <c r="B246" s="32" t="s">
        <v>466</v>
      </c>
      <c r="C246" s="32" t="s">
        <v>23</v>
      </c>
      <c r="D246" s="32">
        <v>206</v>
      </c>
      <c r="E246" s="32">
        <v>433</v>
      </c>
      <c r="F246" s="32">
        <v>300</v>
      </c>
      <c r="G246" s="32">
        <v>328</v>
      </c>
      <c r="H246" s="32">
        <v>217</v>
      </c>
      <c r="I246" s="32">
        <v>318</v>
      </c>
      <c r="J246" s="32">
        <v>418</v>
      </c>
      <c r="K246" s="32">
        <v>457</v>
      </c>
      <c r="L246" s="32">
        <v>244</v>
      </c>
      <c r="M246" s="32">
        <v>358</v>
      </c>
      <c r="N246" s="32">
        <v>323</v>
      </c>
      <c r="O246" s="32">
        <v>396</v>
      </c>
    </row>
    <row r="247" spans="1:15" x14ac:dyDescent="0.35">
      <c r="A247" s="32" t="s">
        <v>416</v>
      </c>
      <c r="B247" s="32" t="s">
        <v>466</v>
      </c>
      <c r="C247" s="32" t="s">
        <v>4</v>
      </c>
      <c r="D247" s="32">
        <v>6</v>
      </c>
      <c r="E247" s="32">
        <v>0</v>
      </c>
      <c r="F247" s="32">
        <v>7</v>
      </c>
      <c r="G247" s="32">
        <v>1</v>
      </c>
      <c r="H247" s="32">
        <v>3</v>
      </c>
      <c r="I247" s="32">
        <v>3</v>
      </c>
      <c r="J247" s="32">
        <v>2</v>
      </c>
      <c r="K247" s="32">
        <v>3</v>
      </c>
      <c r="L247" s="32">
        <v>3</v>
      </c>
      <c r="M247" s="32">
        <v>4</v>
      </c>
      <c r="N247" s="32">
        <v>2</v>
      </c>
      <c r="O247" s="32">
        <v>2</v>
      </c>
    </row>
    <row r="248" spans="1:15" x14ac:dyDescent="0.35">
      <c r="A248" s="32" t="s">
        <v>416</v>
      </c>
      <c r="B248" s="32" t="s">
        <v>466</v>
      </c>
      <c r="C248" s="32" t="s">
        <v>5</v>
      </c>
      <c r="D248" s="32">
        <v>0</v>
      </c>
      <c r="E248" s="32">
        <v>0</v>
      </c>
      <c r="F248" s="32">
        <v>1</v>
      </c>
      <c r="G248" s="32">
        <v>0</v>
      </c>
      <c r="H248" s="32">
        <v>0</v>
      </c>
      <c r="I248" s="32">
        <v>0</v>
      </c>
      <c r="J248" s="32">
        <v>0</v>
      </c>
      <c r="K248" s="32">
        <v>0</v>
      </c>
      <c r="L248" s="32">
        <v>0</v>
      </c>
      <c r="M248" s="32">
        <v>0</v>
      </c>
      <c r="N248" s="32">
        <v>1</v>
      </c>
      <c r="O248" s="32">
        <v>0</v>
      </c>
    </row>
    <row r="249" spans="1:15" x14ac:dyDescent="0.35">
      <c r="A249" s="32" t="s">
        <v>416</v>
      </c>
      <c r="B249" s="32" t="s">
        <v>466</v>
      </c>
      <c r="C249" s="32" t="s">
        <v>2</v>
      </c>
      <c r="D249" s="32">
        <v>0</v>
      </c>
      <c r="E249" s="32">
        <v>0</v>
      </c>
      <c r="F249" s="32">
        <v>0</v>
      </c>
      <c r="G249" s="32">
        <v>0</v>
      </c>
      <c r="H249" s="32">
        <v>0</v>
      </c>
      <c r="I249" s="32">
        <v>0</v>
      </c>
      <c r="J249" s="32">
        <v>0</v>
      </c>
      <c r="K249" s="32">
        <v>0</v>
      </c>
      <c r="L249" s="32">
        <v>0</v>
      </c>
      <c r="M249" s="32">
        <v>0</v>
      </c>
      <c r="N249" s="32">
        <v>0</v>
      </c>
      <c r="O249" s="32">
        <v>0</v>
      </c>
    </row>
    <row r="250" spans="1:15" x14ac:dyDescent="0.35">
      <c r="A250" s="33" t="s">
        <v>416</v>
      </c>
      <c r="B250" s="33" t="s">
        <v>466</v>
      </c>
      <c r="C250" s="33" t="s">
        <v>3069</v>
      </c>
      <c r="D250" s="33">
        <v>380</v>
      </c>
      <c r="E250" s="33">
        <v>714</v>
      </c>
      <c r="F250" s="33">
        <v>554</v>
      </c>
      <c r="G250" s="33">
        <v>580</v>
      </c>
      <c r="H250" s="33">
        <v>383</v>
      </c>
      <c r="I250" s="33">
        <v>550</v>
      </c>
      <c r="J250" s="33">
        <v>757</v>
      </c>
      <c r="K250" s="33">
        <v>770</v>
      </c>
      <c r="L250" s="33">
        <v>408</v>
      </c>
      <c r="M250" s="33">
        <v>603</v>
      </c>
      <c r="N250" s="33">
        <v>513</v>
      </c>
      <c r="O250" s="33">
        <v>677</v>
      </c>
    </row>
    <row r="251" spans="1:15" x14ac:dyDescent="0.35">
      <c r="A251" s="32" t="s">
        <v>386</v>
      </c>
      <c r="B251" s="32" t="s">
        <v>387</v>
      </c>
      <c r="C251" s="32" t="s">
        <v>0</v>
      </c>
      <c r="D251" s="32">
        <v>306</v>
      </c>
      <c r="E251" s="32">
        <v>362</v>
      </c>
      <c r="F251" s="32">
        <v>148</v>
      </c>
      <c r="G251" s="32">
        <v>135</v>
      </c>
      <c r="H251" s="32">
        <v>227</v>
      </c>
      <c r="I251" s="32">
        <v>265</v>
      </c>
      <c r="J251" s="32">
        <v>401</v>
      </c>
      <c r="K251" s="32">
        <v>439</v>
      </c>
      <c r="L251" s="32">
        <v>378</v>
      </c>
      <c r="M251" s="32">
        <v>364</v>
      </c>
      <c r="N251" s="32">
        <v>254</v>
      </c>
      <c r="O251" s="32">
        <v>349</v>
      </c>
    </row>
    <row r="252" spans="1:15" x14ac:dyDescent="0.35">
      <c r="A252" s="32" t="s">
        <v>386</v>
      </c>
      <c r="B252" s="32" t="s">
        <v>387</v>
      </c>
      <c r="C252" s="32" t="s">
        <v>23</v>
      </c>
      <c r="D252" s="32">
        <v>110</v>
      </c>
      <c r="E252" s="32">
        <v>129</v>
      </c>
      <c r="F252" s="32">
        <v>50</v>
      </c>
      <c r="G252" s="32">
        <v>32</v>
      </c>
      <c r="H252" s="32">
        <v>58</v>
      </c>
      <c r="I252" s="32">
        <v>118</v>
      </c>
      <c r="J252" s="32">
        <v>152</v>
      </c>
      <c r="K252" s="32">
        <v>129</v>
      </c>
      <c r="L252" s="32">
        <v>139</v>
      </c>
      <c r="M252" s="32">
        <v>97</v>
      </c>
      <c r="N252" s="32">
        <v>93</v>
      </c>
      <c r="O252" s="32">
        <v>131</v>
      </c>
    </row>
    <row r="253" spans="1:15" x14ac:dyDescent="0.35">
      <c r="A253" s="32" t="s">
        <v>386</v>
      </c>
      <c r="B253" s="32" t="s">
        <v>387</v>
      </c>
      <c r="C253" s="32" t="s">
        <v>4</v>
      </c>
      <c r="D253" s="32">
        <v>23</v>
      </c>
      <c r="E253" s="32">
        <v>24</v>
      </c>
      <c r="F253" s="32">
        <v>15</v>
      </c>
      <c r="G253" s="32">
        <v>9</v>
      </c>
      <c r="H253" s="32">
        <v>13</v>
      </c>
      <c r="I253" s="32">
        <v>36</v>
      </c>
      <c r="J253" s="32">
        <v>15</v>
      </c>
      <c r="K253" s="32">
        <v>11</v>
      </c>
      <c r="L253" s="32">
        <v>14</v>
      </c>
      <c r="M253" s="32">
        <v>7</v>
      </c>
      <c r="N253" s="32">
        <v>10</v>
      </c>
      <c r="O253" s="32">
        <v>16</v>
      </c>
    </row>
    <row r="254" spans="1:15" x14ac:dyDescent="0.35">
      <c r="A254" s="32" t="s">
        <v>386</v>
      </c>
      <c r="B254" s="32" t="s">
        <v>387</v>
      </c>
      <c r="C254" s="32" t="s">
        <v>5</v>
      </c>
      <c r="D254" s="32">
        <v>1</v>
      </c>
      <c r="E254" s="32">
        <v>2</v>
      </c>
      <c r="F254" s="32">
        <v>1</v>
      </c>
      <c r="G254" s="32">
        <v>1</v>
      </c>
      <c r="H254" s="32">
        <v>1</v>
      </c>
      <c r="I254" s="32">
        <v>2</v>
      </c>
      <c r="J254" s="32">
        <v>4</v>
      </c>
      <c r="K254" s="32">
        <v>0</v>
      </c>
      <c r="L254" s="32">
        <v>5</v>
      </c>
      <c r="M254" s="32">
        <v>6</v>
      </c>
      <c r="N254" s="32">
        <v>3</v>
      </c>
      <c r="O254" s="32">
        <v>1</v>
      </c>
    </row>
    <row r="255" spans="1:15" x14ac:dyDescent="0.35">
      <c r="A255" s="32" t="s">
        <v>386</v>
      </c>
      <c r="B255" s="32" t="s">
        <v>387</v>
      </c>
      <c r="C255" s="32" t="s">
        <v>2</v>
      </c>
      <c r="D255" s="32">
        <v>0</v>
      </c>
      <c r="E255" s="32">
        <v>1</v>
      </c>
      <c r="F255" s="32">
        <v>3</v>
      </c>
      <c r="G255" s="32">
        <v>0</v>
      </c>
      <c r="H255" s="32">
        <v>0</v>
      </c>
      <c r="I255" s="32">
        <v>0</v>
      </c>
      <c r="J255" s="32">
        <v>0</v>
      </c>
      <c r="K255" s="32">
        <v>0</v>
      </c>
      <c r="L255" s="32">
        <v>0</v>
      </c>
      <c r="M255" s="32">
        <v>0</v>
      </c>
      <c r="N255" s="32">
        <v>0</v>
      </c>
      <c r="O255" s="32">
        <v>0</v>
      </c>
    </row>
    <row r="256" spans="1:15" x14ac:dyDescent="0.35">
      <c r="A256" s="33" t="s">
        <v>386</v>
      </c>
      <c r="B256" s="33" t="s">
        <v>387</v>
      </c>
      <c r="C256" s="33" t="s">
        <v>3069</v>
      </c>
      <c r="D256" s="33">
        <v>440</v>
      </c>
      <c r="E256" s="33">
        <v>518</v>
      </c>
      <c r="F256" s="33">
        <v>217</v>
      </c>
      <c r="G256" s="33">
        <v>177</v>
      </c>
      <c r="H256" s="33">
        <v>299</v>
      </c>
      <c r="I256" s="33">
        <v>421</v>
      </c>
      <c r="J256" s="33">
        <v>572</v>
      </c>
      <c r="K256" s="33">
        <v>579</v>
      </c>
      <c r="L256" s="33">
        <v>536</v>
      </c>
      <c r="M256" s="33">
        <v>474</v>
      </c>
      <c r="N256" s="33">
        <v>360</v>
      </c>
      <c r="O256" s="33">
        <v>497</v>
      </c>
    </row>
    <row r="257" spans="1:15" x14ac:dyDescent="0.35">
      <c r="A257" s="32" t="s">
        <v>352</v>
      </c>
      <c r="B257" s="32" t="s">
        <v>353</v>
      </c>
      <c r="C257" s="32" t="s">
        <v>0</v>
      </c>
      <c r="D257" s="32">
        <v>351</v>
      </c>
      <c r="E257" s="32">
        <v>309</v>
      </c>
      <c r="F257" s="32">
        <v>135</v>
      </c>
      <c r="G257" s="32">
        <v>0</v>
      </c>
      <c r="H257" s="32">
        <v>0</v>
      </c>
      <c r="I257" s="32">
        <v>0</v>
      </c>
      <c r="J257" s="32">
        <v>407</v>
      </c>
      <c r="K257" s="32">
        <v>522</v>
      </c>
      <c r="L257" s="32">
        <v>0</v>
      </c>
      <c r="M257" s="32">
        <v>0</v>
      </c>
      <c r="N257" s="32">
        <v>1160</v>
      </c>
      <c r="O257" s="32">
        <v>465</v>
      </c>
    </row>
    <row r="258" spans="1:15" x14ac:dyDescent="0.35">
      <c r="A258" s="32" t="s">
        <v>352</v>
      </c>
      <c r="B258" s="32" t="s">
        <v>353</v>
      </c>
      <c r="C258" s="32" t="s">
        <v>23</v>
      </c>
      <c r="D258" s="32">
        <v>273</v>
      </c>
      <c r="E258" s="32">
        <v>190</v>
      </c>
      <c r="F258" s="32">
        <v>69</v>
      </c>
      <c r="G258" s="32">
        <v>0</v>
      </c>
      <c r="H258" s="32">
        <v>0</v>
      </c>
      <c r="I258" s="32">
        <v>0</v>
      </c>
      <c r="J258" s="32">
        <v>539</v>
      </c>
      <c r="K258" s="32">
        <v>305</v>
      </c>
      <c r="L258" s="32">
        <v>0</v>
      </c>
      <c r="M258" s="32">
        <v>0</v>
      </c>
      <c r="N258" s="32">
        <v>571</v>
      </c>
      <c r="O258" s="32">
        <v>257</v>
      </c>
    </row>
    <row r="259" spans="1:15" x14ac:dyDescent="0.35">
      <c r="A259" s="32" t="s">
        <v>352</v>
      </c>
      <c r="B259" s="32" t="s">
        <v>353</v>
      </c>
      <c r="C259" s="32" t="s">
        <v>4</v>
      </c>
      <c r="D259" s="32">
        <v>8</v>
      </c>
      <c r="E259" s="32">
        <v>3</v>
      </c>
      <c r="F259" s="32">
        <v>4</v>
      </c>
      <c r="G259" s="32">
        <v>0</v>
      </c>
      <c r="H259" s="32">
        <v>0</v>
      </c>
      <c r="I259" s="32">
        <v>0</v>
      </c>
      <c r="J259" s="32">
        <v>38</v>
      </c>
      <c r="K259" s="32">
        <v>27</v>
      </c>
      <c r="L259" s="32">
        <v>0</v>
      </c>
      <c r="M259" s="32">
        <v>0</v>
      </c>
      <c r="N259" s="32">
        <v>77</v>
      </c>
      <c r="O259" s="32">
        <v>59</v>
      </c>
    </row>
    <row r="260" spans="1:15" x14ac:dyDescent="0.35">
      <c r="A260" s="32" t="s">
        <v>352</v>
      </c>
      <c r="B260" s="32" t="s">
        <v>353</v>
      </c>
      <c r="C260" s="32" t="s">
        <v>5</v>
      </c>
      <c r="D260" s="32">
        <v>0</v>
      </c>
      <c r="E260" s="32">
        <v>2</v>
      </c>
      <c r="F260" s="32">
        <v>0</v>
      </c>
      <c r="G260" s="32">
        <v>0</v>
      </c>
      <c r="H260" s="32">
        <v>0</v>
      </c>
      <c r="I260" s="32">
        <v>0</v>
      </c>
      <c r="J260" s="32">
        <v>6</v>
      </c>
      <c r="K260" s="32">
        <v>6</v>
      </c>
      <c r="L260" s="32">
        <v>0</v>
      </c>
      <c r="M260" s="32">
        <v>0</v>
      </c>
      <c r="N260" s="32">
        <v>10</v>
      </c>
      <c r="O260" s="32">
        <v>2</v>
      </c>
    </row>
    <row r="261" spans="1:15" x14ac:dyDescent="0.35">
      <c r="A261" s="32" t="s">
        <v>352</v>
      </c>
      <c r="B261" s="32" t="s">
        <v>353</v>
      </c>
      <c r="C261" s="32" t="s">
        <v>2</v>
      </c>
      <c r="D261" s="32">
        <v>12</v>
      </c>
      <c r="E261" s="32">
        <v>5</v>
      </c>
      <c r="F261" s="32">
        <v>2</v>
      </c>
      <c r="G261" s="32">
        <v>0</v>
      </c>
      <c r="H261" s="32">
        <v>0</v>
      </c>
      <c r="I261" s="32">
        <v>0</v>
      </c>
      <c r="J261" s="32">
        <v>4</v>
      </c>
      <c r="K261" s="32">
        <v>26</v>
      </c>
      <c r="L261" s="32">
        <v>0</v>
      </c>
      <c r="M261" s="32">
        <v>0</v>
      </c>
      <c r="N261" s="32">
        <v>26</v>
      </c>
      <c r="O261" s="32">
        <v>14</v>
      </c>
    </row>
    <row r="262" spans="1:15" x14ac:dyDescent="0.35">
      <c r="A262" s="33" t="s">
        <v>352</v>
      </c>
      <c r="B262" s="33" t="s">
        <v>353</v>
      </c>
      <c r="C262" s="33" t="s">
        <v>3069</v>
      </c>
      <c r="D262" s="33">
        <v>644</v>
      </c>
      <c r="E262" s="33">
        <v>509</v>
      </c>
      <c r="F262" s="33">
        <v>210</v>
      </c>
      <c r="G262" s="33">
        <v>0</v>
      </c>
      <c r="H262" s="33">
        <v>0</v>
      </c>
      <c r="I262" s="33">
        <v>0</v>
      </c>
      <c r="J262" s="33">
        <v>994</v>
      </c>
      <c r="K262" s="33">
        <v>886</v>
      </c>
      <c r="L262" s="33">
        <v>0</v>
      </c>
      <c r="M262" s="33">
        <v>0</v>
      </c>
      <c r="N262" s="33">
        <v>1844</v>
      </c>
      <c r="O262" s="33">
        <v>797</v>
      </c>
    </row>
    <row r="263" spans="1:15" x14ac:dyDescent="0.35">
      <c r="A263" s="32" t="s">
        <v>249</v>
      </c>
      <c r="B263" s="32" t="s">
        <v>467</v>
      </c>
      <c r="C263" s="32" t="s">
        <v>0</v>
      </c>
      <c r="D263" s="32">
        <v>798</v>
      </c>
      <c r="E263" s="32">
        <v>1300</v>
      </c>
      <c r="F263" s="32">
        <v>1096</v>
      </c>
      <c r="G263" s="32">
        <v>1233</v>
      </c>
      <c r="H263" s="32">
        <v>469</v>
      </c>
      <c r="I263" s="32">
        <v>1435</v>
      </c>
      <c r="J263" s="32">
        <v>1272</v>
      </c>
      <c r="K263" s="32">
        <v>1237</v>
      </c>
      <c r="L263" s="32">
        <v>449</v>
      </c>
      <c r="M263" s="32">
        <v>1683</v>
      </c>
      <c r="N263" s="32">
        <v>843</v>
      </c>
      <c r="O263" s="32">
        <v>1200</v>
      </c>
    </row>
    <row r="264" spans="1:15" x14ac:dyDescent="0.35">
      <c r="A264" s="32" t="s">
        <v>249</v>
      </c>
      <c r="B264" s="32" t="s">
        <v>467</v>
      </c>
      <c r="C264" s="32" t="s">
        <v>23</v>
      </c>
      <c r="D264" s="32">
        <v>396</v>
      </c>
      <c r="E264" s="32">
        <v>490</v>
      </c>
      <c r="F264" s="32">
        <v>492</v>
      </c>
      <c r="G264" s="32">
        <v>497</v>
      </c>
      <c r="H264" s="32">
        <v>170</v>
      </c>
      <c r="I264" s="32">
        <v>524</v>
      </c>
      <c r="J264" s="32">
        <v>533</v>
      </c>
      <c r="K264" s="32">
        <v>472</v>
      </c>
      <c r="L264" s="32">
        <v>142</v>
      </c>
      <c r="M264" s="32">
        <v>751</v>
      </c>
      <c r="N264" s="32">
        <v>299</v>
      </c>
      <c r="O264" s="32">
        <v>449</v>
      </c>
    </row>
    <row r="265" spans="1:15" x14ac:dyDescent="0.35">
      <c r="A265" s="32" t="s">
        <v>249</v>
      </c>
      <c r="B265" s="32" t="s">
        <v>467</v>
      </c>
      <c r="C265" s="32" t="s">
        <v>4</v>
      </c>
      <c r="D265" s="32">
        <v>13</v>
      </c>
      <c r="E265" s="32">
        <v>34</v>
      </c>
      <c r="F265" s="32">
        <v>20</v>
      </c>
      <c r="G265" s="32">
        <v>21</v>
      </c>
      <c r="H265" s="32">
        <v>10</v>
      </c>
      <c r="I265" s="32">
        <v>30</v>
      </c>
      <c r="J265" s="32">
        <v>28</v>
      </c>
      <c r="K265" s="32">
        <v>25</v>
      </c>
      <c r="L265" s="32">
        <v>5</v>
      </c>
      <c r="M265" s="32">
        <v>23</v>
      </c>
      <c r="N265" s="32">
        <v>23</v>
      </c>
      <c r="O265" s="32">
        <v>39</v>
      </c>
    </row>
    <row r="266" spans="1:15" x14ac:dyDescent="0.35">
      <c r="A266" s="32" t="s">
        <v>249</v>
      </c>
      <c r="B266" s="32" t="s">
        <v>467</v>
      </c>
      <c r="C266" s="32" t="s">
        <v>5</v>
      </c>
      <c r="D266" s="32">
        <v>4</v>
      </c>
      <c r="E266" s="32">
        <v>6</v>
      </c>
      <c r="F266" s="32">
        <v>6</v>
      </c>
      <c r="G266" s="32">
        <v>10</v>
      </c>
      <c r="H266" s="32">
        <v>4</v>
      </c>
      <c r="I266" s="32">
        <v>9</v>
      </c>
      <c r="J266" s="32">
        <v>6</v>
      </c>
      <c r="K266" s="32">
        <v>10</v>
      </c>
      <c r="L266" s="32">
        <v>3</v>
      </c>
      <c r="M266" s="32">
        <v>8</v>
      </c>
      <c r="N266" s="32">
        <v>4</v>
      </c>
      <c r="O266" s="32">
        <v>7</v>
      </c>
    </row>
    <row r="267" spans="1:15" x14ac:dyDescent="0.35">
      <c r="A267" s="32" t="s">
        <v>249</v>
      </c>
      <c r="B267" s="32" t="s">
        <v>467</v>
      </c>
      <c r="C267" s="32" t="s">
        <v>2</v>
      </c>
      <c r="D267" s="32">
        <v>4</v>
      </c>
      <c r="E267" s="32">
        <v>2</v>
      </c>
      <c r="F267" s="32">
        <v>3</v>
      </c>
      <c r="G267" s="32">
        <v>4</v>
      </c>
      <c r="H267" s="32">
        <v>2</v>
      </c>
      <c r="I267" s="32">
        <v>7</v>
      </c>
      <c r="J267" s="32">
        <v>4</v>
      </c>
      <c r="K267" s="32">
        <v>4</v>
      </c>
      <c r="L267" s="32">
        <v>1</v>
      </c>
      <c r="M267" s="32">
        <v>4</v>
      </c>
      <c r="N267" s="32">
        <v>1</v>
      </c>
      <c r="O267" s="32">
        <v>3</v>
      </c>
    </row>
    <row r="268" spans="1:15" x14ac:dyDescent="0.35">
      <c r="A268" s="33" t="s">
        <v>249</v>
      </c>
      <c r="B268" s="33" t="s">
        <v>467</v>
      </c>
      <c r="C268" s="33" t="s">
        <v>3069</v>
      </c>
      <c r="D268" s="33">
        <v>1215</v>
      </c>
      <c r="E268" s="33">
        <v>1832</v>
      </c>
      <c r="F268" s="33">
        <v>1617</v>
      </c>
      <c r="G268" s="33">
        <v>1765</v>
      </c>
      <c r="H268" s="33">
        <v>655</v>
      </c>
      <c r="I268" s="33">
        <v>2005</v>
      </c>
      <c r="J268" s="33">
        <v>1843</v>
      </c>
      <c r="K268" s="33">
        <v>1748</v>
      </c>
      <c r="L268" s="33">
        <v>600</v>
      </c>
      <c r="M268" s="33">
        <v>2469</v>
      </c>
      <c r="N268" s="33">
        <v>1170</v>
      </c>
      <c r="O268" s="33">
        <v>1698</v>
      </c>
    </row>
    <row r="269" spans="1:15" x14ac:dyDescent="0.35">
      <c r="A269" s="32" t="s">
        <v>113</v>
      </c>
      <c r="B269" s="32" t="s">
        <v>114</v>
      </c>
      <c r="C269" s="32" t="s">
        <v>0</v>
      </c>
      <c r="D269" s="32">
        <v>329</v>
      </c>
      <c r="E269" s="32">
        <v>159</v>
      </c>
      <c r="F269" s="32">
        <v>428</v>
      </c>
      <c r="G269" s="32">
        <v>900</v>
      </c>
      <c r="H269" s="32">
        <v>0</v>
      </c>
      <c r="I269" s="32">
        <v>769</v>
      </c>
      <c r="J269" s="32">
        <v>1075</v>
      </c>
      <c r="K269" s="32">
        <v>0</v>
      </c>
      <c r="L269" s="32">
        <v>0</v>
      </c>
      <c r="M269" s="32">
        <v>0</v>
      </c>
      <c r="N269" s="32">
        <v>0</v>
      </c>
      <c r="O269" s="32">
        <v>1864</v>
      </c>
    </row>
    <row r="270" spans="1:15" x14ac:dyDescent="0.35">
      <c r="A270" s="32" t="s">
        <v>113</v>
      </c>
      <c r="B270" s="32" t="s">
        <v>114</v>
      </c>
      <c r="C270" s="32" t="s">
        <v>23</v>
      </c>
      <c r="D270" s="32">
        <v>128</v>
      </c>
      <c r="E270" s="32">
        <v>22</v>
      </c>
      <c r="F270" s="32">
        <v>94</v>
      </c>
      <c r="G270" s="32">
        <v>93</v>
      </c>
      <c r="H270" s="32">
        <v>0</v>
      </c>
      <c r="I270" s="32">
        <v>104</v>
      </c>
      <c r="J270" s="32">
        <v>93</v>
      </c>
      <c r="K270" s="32">
        <v>0</v>
      </c>
      <c r="L270" s="32">
        <v>0</v>
      </c>
      <c r="M270" s="32">
        <v>0</v>
      </c>
      <c r="N270" s="32">
        <v>0</v>
      </c>
      <c r="O270" s="32">
        <v>223</v>
      </c>
    </row>
    <row r="271" spans="1:15" x14ac:dyDescent="0.35">
      <c r="A271" s="32" t="s">
        <v>113</v>
      </c>
      <c r="B271" s="32" t="s">
        <v>114</v>
      </c>
      <c r="C271" s="32" t="s">
        <v>4</v>
      </c>
      <c r="D271" s="32">
        <v>11</v>
      </c>
      <c r="E271" s="32">
        <v>0</v>
      </c>
      <c r="F271" s="32">
        <v>4</v>
      </c>
      <c r="G271" s="32">
        <v>3</v>
      </c>
      <c r="H271" s="32">
        <v>0</v>
      </c>
      <c r="I271" s="32">
        <v>8</v>
      </c>
      <c r="J271" s="32">
        <v>13</v>
      </c>
      <c r="K271" s="32">
        <v>0</v>
      </c>
      <c r="L271" s="32">
        <v>0</v>
      </c>
      <c r="M271" s="32">
        <v>0</v>
      </c>
      <c r="N271" s="32">
        <v>0</v>
      </c>
      <c r="O271" s="32">
        <v>22</v>
      </c>
    </row>
    <row r="272" spans="1:15" x14ac:dyDescent="0.35">
      <c r="A272" s="32" t="s">
        <v>113</v>
      </c>
      <c r="B272" s="32" t="s">
        <v>114</v>
      </c>
      <c r="C272" s="32" t="s">
        <v>5</v>
      </c>
      <c r="D272" s="32">
        <v>1</v>
      </c>
      <c r="E272" s="32">
        <v>0</v>
      </c>
      <c r="F272" s="32">
        <v>0</v>
      </c>
      <c r="G272" s="32">
        <v>0</v>
      </c>
      <c r="H272" s="32">
        <v>0</v>
      </c>
      <c r="I272" s="32">
        <v>0</v>
      </c>
      <c r="J272" s="32">
        <v>2</v>
      </c>
      <c r="K272" s="32">
        <v>0</v>
      </c>
      <c r="L272" s="32">
        <v>0</v>
      </c>
      <c r="M272" s="32">
        <v>0</v>
      </c>
      <c r="N272" s="32">
        <v>0</v>
      </c>
      <c r="O272" s="32">
        <v>1</v>
      </c>
    </row>
    <row r="273" spans="1:15" x14ac:dyDescent="0.35">
      <c r="A273" s="32" t="s">
        <v>113</v>
      </c>
      <c r="B273" s="32" t="s">
        <v>114</v>
      </c>
      <c r="C273" s="32" t="s">
        <v>2</v>
      </c>
      <c r="D273" s="32">
        <v>2</v>
      </c>
      <c r="E273" s="32">
        <v>0</v>
      </c>
      <c r="F273" s="32">
        <v>0</v>
      </c>
      <c r="G273" s="32">
        <v>1</v>
      </c>
      <c r="H273" s="32">
        <v>0</v>
      </c>
      <c r="I273" s="32">
        <v>1</v>
      </c>
      <c r="J273" s="32">
        <v>0</v>
      </c>
      <c r="K273" s="32">
        <v>0</v>
      </c>
      <c r="L273" s="32">
        <v>0</v>
      </c>
      <c r="M273" s="32">
        <v>0</v>
      </c>
      <c r="N273" s="32">
        <v>0</v>
      </c>
      <c r="O273" s="32">
        <v>2</v>
      </c>
    </row>
    <row r="274" spans="1:15" x14ac:dyDescent="0.35">
      <c r="A274" s="33" t="s">
        <v>113</v>
      </c>
      <c r="B274" s="33" t="s">
        <v>114</v>
      </c>
      <c r="C274" s="33" t="s">
        <v>3069</v>
      </c>
      <c r="D274" s="33">
        <v>471</v>
      </c>
      <c r="E274" s="33">
        <v>181</v>
      </c>
      <c r="F274" s="33">
        <v>526</v>
      </c>
      <c r="G274" s="33">
        <v>997</v>
      </c>
      <c r="H274" s="33">
        <v>0</v>
      </c>
      <c r="I274" s="33">
        <v>882</v>
      </c>
      <c r="J274" s="33">
        <v>1183</v>
      </c>
      <c r="K274" s="33">
        <v>0</v>
      </c>
      <c r="L274" s="33">
        <v>0</v>
      </c>
      <c r="M274" s="33">
        <v>0</v>
      </c>
      <c r="N274" s="33">
        <v>0</v>
      </c>
      <c r="O274" s="33">
        <v>2112</v>
      </c>
    </row>
    <row r="275" spans="1:15" x14ac:dyDescent="0.35">
      <c r="A275" s="32" t="s">
        <v>143</v>
      </c>
      <c r="B275" s="32" t="s">
        <v>144</v>
      </c>
      <c r="C275" s="32" t="s">
        <v>0</v>
      </c>
      <c r="D275" s="32">
        <v>0</v>
      </c>
      <c r="E275" s="32">
        <v>300</v>
      </c>
      <c r="F275" s="32">
        <v>57</v>
      </c>
      <c r="G275" s="32">
        <v>313</v>
      </c>
      <c r="H275" s="32">
        <v>130</v>
      </c>
      <c r="I275" s="32">
        <v>617</v>
      </c>
      <c r="J275" s="32">
        <v>270</v>
      </c>
      <c r="K275" s="32">
        <v>256</v>
      </c>
      <c r="L275" s="32">
        <v>77</v>
      </c>
      <c r="M275" s="32">
        <v>219</v>
      </c>
      <c r="N275" s="32">
        <v>134</v>
      </c>
      <c r="O275" s="32">
        <v>151</v>
      </c>
    </row>
    <row r="276" spans="1:15" x14ac:dyDescent="0.35">
      <c r="A276" s="32" t="s">
        <v>143</v>
      </c>
      <c r="B276" s="32" t="s">
        <v>144</v>
      </c>
      <c r="C276" s="32" t="s">
        <v>23</v>
      </c>
      <c r="D276" s="32">
        <v>0</v>
      </c>
      <c r="E276" s="32">
        <v>394</v>
      </c>
      <c r="F276" s="32">
        <v>77</v>
      </c>
      <c r="G276" s="32">
        <v>238</v>
      </c>
      <c r="H276" s="32">
        <v>105</v>
      </c>
      <c r="I276" s="32">
        <v>987</v>
      </c>
      <c r="J276" s="32">
        <v>174</v>
      </c>
      <c r="K276" s="32">
        <v>267</v>
      </c>
      <c r="L276" s="32">
        <v>81</v>
      </c>
      <c r="M276" s="32">
        <v>161</v>
      </c>
      <c r="N276" s="32">
        <v>89</v>
      </c>
      <c r="O276" s="32">
        <v>687</v>
      </c>
    </row>
    <row r="277" spans="1:15" x14ac:dyDescent="0.35">
      <c r="A277" s="32" t="s">
        <v>143</v>
      </c>
      <c r="B277" s="32" t="s">
        <v>144</v>
      </c>
      <c r="C277" s="32" t="s">
        <v>4</v>
      </c>
      <c r="D277" s="32">
        <v>0</v>
      </c>
      <c r="E277" s="32">
        <v>102</v>
      </c>
      <c r="F277" s="32">
        <v>131</v>
      </c>
      <c r="G277" s="32">
        <v>63</v>
      </c>
      <c r="H277" s="32">
        <v>51</v>
      </c>
      <c r="I277" s="32">
        <v>449</v>
      </c>
      <c r="J277" s="32">
        <v>167</v>
      </c>
      <c r="K277" s="32">
        <v>123</v>
      </c>
      <c r="L277" s="32">
        <v>100</v>
      </c>
      <c r="M277" s="32">
        <v>285</v>
      </c>
      <c r="N277" s="32">
        <v>37</v>
      </c>
      <c r="O277" s="32">
        <v>89</v>
      </c>
    </row>
    <row r="278" spans="1:15" x14ac:dyDescent="0.35">
      <c r="A278" s="32" t="s">
        <v>143</v>
      </c>
      <c r="B278" s="32" t="s">
        <v>144</v>
      </c>
      <c r="C278" s="32" t="s">
        <v>5</v>
      </c>
      <c r="D278" s="32">
        <v>0</v>
      </c>
      <c r="E278" s="32">
        <v>1</v>
      </c>
      <c r="F278" s="32">
        <v>15</v>
      </c>
      <c r="G278" s="32">
        <v>0</v>
      </c>
      <c r="H278" s="32">
        <v>1</v>
      </c>
      <c r="I278" s="32">
        <v>2</v>
      </c>
      <c r="J278" s="32">
        <v>5</v>
      </c>
      <c r="K278" s="32">
        <v>3</v>
      </c>
      <c r="L278" s="32">
        <v>2</v>
      </c>
      <c r="M278" s="32">
        <v>0</v>
      </c>
      <c r="N278" s="32">
        <v>0</v>
      </c>
      <c r="O278" s="32">
        <v>2</v>
      </c>
    </row>
    <row r="279" spans="1:15" x14ac:dyDescent="0.35">
      <c r="A279" s="32" t="s">
        <v>143</v>
      </c>
      <c r="B279" s="32" t="s">
        <v>144</v>
      </c>
      <c r="C279" s="32" t="s">
        <v>2</v>
      </c>
      <c r="D279" s="32">
        <v>0</v>
      </c>
      <c r="E279" s="32">
        <v>22</v>
      </c>
      <c r="F279" s="32">
        <v>43</v>
      </c>
      <c r="G279" s="32">
        <v>4</v>
      </c>
      <c r="H279" s="32">
        <v>0</v>
      </c>
      <c r="I279" s="32">
        <v>29</v>
      </c>
      <c r="J279" s="32">
        <v>13</v>
      </c>
      <c r="K279" s="32">
        <v>1</v>
      </c>
      <c r="L279" s="32">
        <v>4</v>
      </c>
      <c r="M279" s="32">
        <v>0</v>
      </c>
      <c r="N279" s="32">
        <v>0</v>
      </c>
      <c r="O279" s="32">
        <v>10</v>
      </c>
    </row>
    <row r="280" spans="1:15" x14ac:dyDescent="0.35">
      <c r="A280" s="33" t="s">
        <v>143</v>
      </c>
      <c r="B280" s="33" t="s">
        <v>144</v>
      </c>
      <c r="C280" s="33" t="s">
        <v>3069</v>
      </c>
      <c r="D280" s="33">
        <v>0</v>
      </c>
      <c r="E280" s="33">
        <v>819</v>
      </c>
      <c r="F280" s="33">
        <v>323</v>
      </c>
      <c r="G280" s="33">
        <v>618</v>
      </c>
      <c r="H280" s="33">
        <v>287</v>
      </c>
      <c r="I280" s="33">
        <v>2084</v>
      </c>
      <c r="J280" s="33">
        <v>629</v>
      </c>
      <c r="K280" s="33">
        <v>650</v>
      </c>
      <c r="L280" s="33">
        <v>264</v>
      </c>
      <c r="M280" s="33">
        <v>665</v>
      </c>
      <c r="N280" s="33">
        <v>260</v>
      </c>
      <c r="O280" s="33">
        <v>939</v>
      </c>
    </row>
    <row r="281" spans="1:15" x14ac:dyDescent="0.35">
      <c r="A281" s="32" t="s">
        <v>342</v>
      </c>
      <c r="B281" s="32" t="s">
        <v>343</v>
      </c>
      <c r="C281" s="32" t="s">
        <v>0</v>
      </c>
      <c r="D281" s="32">
        <v>552</v>
      </c>
      <c r="E281" s="32">
        <v>647</v>
      </c>
      <c r="F281" s="32">
        <v>646</v>
      </c>
      <c r="G281" s="32">
        <v>814</v>
      </c>
      <c r="H281" s="32">
        <v>460</v>
      </c>
      <c r="I281" s="32">
        <v>765</v>
      </c>
      <c r="J281" s="32">
        <v>474</v>
      </c>
      <c r="K281" s="32">
        <v>669</v>
      </c>
      <c r="L281" s="32">
        <v>128</v>
      </c>
      <c r="M281" s="32">
        <v>2564</v>
      </c>
      <c r="N281" s="32">
        <v>0</v>
      </c>
      <c r="O281" s="32">
        <v>0</v>
      </c>
    </row>
    <row r="282" spans="1:15" x14ac:dyDescent="0.35">
      <c r="A282" s="32" t="s">
        <v>342</v>
      </c>
      <c r="B282" s="32" t="s">
        <v>343</v>
      </c>
      <c r="C282" s="32" t="s">
        <v>23</v>
      </c>
      <c r="D282" s="32">
        <v>128</v>
      </c>
      <c r="E282" s="32">
        <v>149</v>
      </c>
      <c r="F282" s="32">
        <v>124</v>
      </c>
      <c r="G282" s="32">
        <v>199</v>
      </c>
      <c r="H282" s="32">
        <v>118</v>
      </c>
      <c r="I282" s="32">
        <v>145</v>
      </c>
      <c r="J282" s="32">
        <v>122</v>
      </c>
      <c r="K282" s="32">
        <v>160</v>
      </c>
      <c r="L282" s="32">
        <v>33</v>
      </c>
      <c r="M282" s="32">
        <v>695</v>
      </c>
      <c r="N282" s="32">
        <v>0</v>
      </c>
      <c r="O282" s="32">
        <v>0</v>
      </c>
    </row>
    <row r="283" spans="1:15" x14ac:dyDescent="0.35">
      <c r="A283" s="32" t="s">
        <v>342</v>
      </c>
      <c r="B283" s="32" t="s">
        <v>343</v>
      </c>
      <c r="C283" s="32" t="s">
        <v>4</v>
      </c>
      <c r="D283" s="32">
        <v>24</v>
      </c>
      <c r="E283" s="32">
        <v>13</v>
      </c>
      <c r="F283" s="32">
        <v>14</v>
      </c>
      <c r="G283" s="32">
        <v>17</v>
      </c>
      <c r="H283" s="32">
        <v>11</v>
      </c>
      <c r="I283" s="32">
        <v>12</v>
      </c>
      <c r="J283" s="32">
        <v>10</v>
      </c>
      <c r="K283" s="32">
        <v>13</v>
      </c>
      <c r="L283" s="32">
        <v>3</v>
      </c>
      <c r="M283" s="32">
        <v>92</v>
      </c>
      <c r="N283" s="32">
        <v>0</v>
      </c>
      <c r="O283" s="32">
        <v>0</v>
      </c>
    </row>
    <row r="284" spans="1:15" x14ac:dyDescent="0.35">
      <c r="A284" s="32" t="s">
        <v>342</v>
      </c>
      <c r="B284" s="32" t="s">
        <v>343</v>
      </c>
      <c r="C284" s="32" t="s">
        <v>5</v>
      </c>
      <c r="D284" s="32">
        <v>2</v>
      </c>
      <c r="E284" s="32">
        <v>4</v>
      </c>
      <c r="F284" s="32">
        <v>0</v>
      </c>
      <c r="G284" s="32">
        <v>2</v>
      </c>
      <c r="H284" s="32">
        <v>2</v>
      </c>
      <c r="I284" s="32">
        <v>1</v>
      </c>
      <c r="J284" s="32">
        <v>0</v>
      </c>
      <c r="K284" s="32">
        <v>3</v>
      </c>
      <c r="L284" s="32">
        <v>0</v>
      </c>
      <c r="M284" s="32">
        <v>11</v>
      </c>
      <c r="N284" s="32">
        <v>0</v>
      </c>
      <c r="O284" s="32">
        <v>0</v>
      </c>
    </row>
    <row r="285" spans="1:15" x14ac:dyDescent="0.35">
      <c r="A285" s="32" t="s">
        <v>342</v>
      </c>
      <c r="B285" s="32" t="s">
        <v>343</v>
      </c>
      <c r="C285" s="32" t="s">
        <v>2</v>
      </c>
      <c r="D285" s="32">
        <v>5</v>
      </c>
      <c r="E285" s="32">
        <v>2</v>
      </c>
      <c r="F285" s="32">
        <v>3</v>
      </c>
      <c r="G285" s="32">
        <v>2</v>
      </c>
      <c r="H285" s="32">
        <v>1</v>
      </c>
      <c r="I285" s="32">
        <v>3</v>
      </c>
      <c r="J285" s="32">
        <v>0</v>
      </c>
      <c r="K285" s="32">
        <v>2</v>
      </c>
      <c r="L285" s="32">
        <v>0</v>
      </c>
      <c r="M285" s="32">
        <v>6</v>
      </c>
      <c r="N285" s="32">
        <v>0</v>
      </c>
      <c r="O285" s="32">
        <v>0</v>
      </c>
    </row>
    <row r="286" spans="1:15" x14ac:dyDescent="0.35">
      <c r="A286" s="33" t="s">
        <v>342</v>
      </c>
      <c r="B286" s="33" t="s">
        <v>343</v>
      </c>
      <c r="C286" s="33" t="s">
        <v>3069</v>
      </c>
      <c r="D286" s="33">
        <v>711</v>
      </c>
      <c r="E286" s="33">
        <v>815</v>
      </c>
      <c r="F286" s="33">
        <v>787</v>
      </c>
      <c r="G286" s="33">
        <v>1034</v>
      </c>
      <c r="H286" s="33">
        <v>592</v>
      </c>
      <c r="I286" s="33">
        <v>926</v>
      </c>
      <c r="J286" s="33">
        <v>606</v>
      </c>
      <c r="K286" s="33">
        <v>847</v>
      </c>
      <c r="L286" s="33">
        <v>164</v>
      </c>
      <c r="M286" s="33">
        <v>3368</v>
      </c>
      <c r="N286" s="33">
        <v>0</v>
      </c>
      <c r="O286" s="33">
        <v>0</v>
      </c>
    </row>
    <row r="287" spans="1:15" x14ac:dyDescent="0.35">
      <c r="A287" s="32" t="s">
        <v>197</v>
      </c>
      <c r="B287" s="32" t="s">
        <v>198</v>
      </c>
      <c r="C287" s="32" t="s">
        <v>0</v>
      </c>
      <c r="D287" s="32">
        <v>625</v>
      </c>
      <c r="E287" s="32">
        <v>377</v>
      </c>
      <c r="F287" s="32">
        <v>548</v>
      </c>
      <c r="G287" s="32">
        <v>191</v>
      </c>
      <c r="H287" s="32">
        <v>647</v>
      </c>
      <c r="I287" s="32">
        <v>717</v>
      </c>
      <c r="J287" s="32">
        <v>285</v>
      </c>
      <c r="K287" s="32">
        <v>550</v>
      </c>
      <c r="L287" s="32">
        <v>163</v>
      </c>
      <c r="M287" s="32">
        <v>707</v>
      </c>
      <c r="N287" s="32">
        <v>818</v>
      </c>
      <c r="O287" s="32">
        <v>392</v>
      </c>
    </row>
    <row r="288" spans="1:15" x14ac:dyDescent="0.35">
      <c r="A288" s="32" t="s">
        <v>197</v>
      </c>
      <c r="B288" s="32" t="s">
        <v>198</v>
      </c>
      <c r="C288" s="32" t="s">
        <v>23</v>
      </c>
      <c r="D288" s="32">
        <v>416</v>
      </c>
      <c r="E288" s="32">
        <v>211</v>
      </c>
      <c r="F288" s="32">
        <v>181</v>
      </c>
      <c r="G288" s="32">
        <v>109</v>
      </c>
      <c r="H288" s="32">
        <v>205</v>
      </c>
      <c r="I288" s="32">
        <v>210</v>
      </c>
      <c r="J288" s="32">
        <v>87</v>
      </c>
      <c r="K288" s="32">
        <v>114</v>
      </c>
      <c r="L288" s="32">
        <v>84</v>
      </c>
      <c r="M288" s="32">
        <v>200</v>
      </c>
      <c r="N288" s="32">
        <v>255</v>
      </c>
      <c r="O288" s="32">
        <v>144</v>
      </c>
    </row>
    <row r="289" spans="1:15" x14ac:dyDescent="0.35">
      <c r="A289" s="32" t="s">
        <v>197</v>
      </c>
      <c r="B289" s="32" t="s">
        <v>198</v>
      </c>
      <c r="C289" s="32" t="s">
        <v>4</v>
      </c>
      <c r="D289" s="32">
        <v>40</v>
      </c>
      <c r="E289" s="32">
        <v>19</v>
      </c>
      <c r="F289" s="32">
        <v>14</v>
      </c>
      <c r="G289" s="32">
        <v>1</v>
      </c>
      <c r="H289" s="32">
        <v>28</v>
      </c>
      <c r="I289" s="32">
        <v>21</v>
      </c>
      <c r="J289" s="32">
        <v>12</v>
      </c>
      <c r="K289" s="32">
        <v>13</v>
      </c>
      <c r="L289" s="32">
        <v>11</v>
      </c>
      <c r="M289" s="32">
        <v>20</v>
      </c>
      <c r="N289" s="32">
        <v>25</v>
      </c>
      <c r="O289" s="32">
        <v>23</v>
      </c>
    </row>
    <row r="290" spans="1:15" x14ac:dyDescent="0.35">
      <c r="A290" s="32" t="s">
        <v>197</v>
      </c>
      <c r="B290" s="32" t="s">
        <v>198</v>
      </c>
      <c r="C290" s="32" t="s">
        <v>5</v>
      </c>
      <c r="D290" s="32">
        <v>8</v>
      </c>
      <c r="E290" s="32">
        <v>0</v>
      </c>
      <c r="F290" s="32">
        <v>1</v>
      </c>
      <c r="G290" s="32">
        <v>1</v>
      </c>
      <c r="H290" s="32">
        <v>2</v>
      </c>
      <c r="I290" s="32">
        <v>6</v>
      </c>
      <c r="J290" s="32">
        <v>1</v>
      </c>
      <c r="K290" s="32">
        <v>1</v>
      </c>
      <c r="L290" s="32">
        <v>0</v>
      </c>
      <c r="M290" s="32">
        <v>2</v>
      </c>
      <c r="N290" s="32">
        <v>7</v>
      </c>
      <c r="O290" s="32">
        <v>2</v>
      </c>
    </row>
    <row r="291" spans="1:15" x14ac:dyDescent="0.35">
      <c r="A291" s="32" t="s">
        <v>197</v>
      </c>
      <c r="B291" s="32" t="s">
        <v>198</v>
      </c>
      <c r="C291" s="32" t="s">
        <v>2</v>
      </c>
      <c r="D291" s="32">
        <v>4</v>
      </c>
      <c r="E291" s="32">
        <v>4</v>
      </c>
      <c r="F291" s="32">
        <v>0</v>
      </c>
      <c r="G291" s="32">
        <v>3</v>
      </c>
      <c r="H291" s="32">
        <v>1</v>
      </c>
      <c r="I291" s="32">
        <v>1</v>
      </c>
      <c r="J291" s="32">
        <v>0</v>
      </c>
      <c r="K291" s="32">
        <v>2</v>
      </c>
      <c r="L291" s="32">
        <v>0</v>
      </c>
      <c r="M291" s="32">
        <v>1</v>
      </c>
      <c r="N291" s="32">
        <v>5</v>
      </c>
      <c r="O291" s="32">
        <v>2</v>
      </c>
    </row>
    <row r="292" spans="1:15" x14ac:dyDescent="0.35">
      <c r="A292" s="33" t="s">
        <v>197</v>
      </c>
      <c r="B292" s="33" t="s">
        <v>198</v>
      </c>
      <c r="C292" s="33" t="s">
        <v>3069</v>
      </c>
      <c r="D292" s="33">
        <v>1093</v>
      </c>
      <c r="E292" s="33">
        <v>611</v>
      </c>
      <c r="F292" s="33">
        <v>744</v>
      </c>
      <c r="G292" s="33">
        <v>305</v>
      </c>
      <c r="H292" s="33">
        <v>883</v>
      </c>
      <c r="I292" s="33">
        <v>955</v>
      </c>
      <c r="J292" s="33">
        <v>385</v>
      </c>
      <c r="K292" s="33">
        <v>680</v>
      </c>
      <c r="L292" s="33">
        <v>258</v>
      </c>
      <c r="M292" s="33">
        <v>930</v>
      </c>
      <c r="N292" s="33">
        <v>1110</v>
      </c>
      <c r="O292" s="33">
        <v>563</v>
      </c>
    </row>
    <row r="293" spans="1:15" x14ac:dyDescent="0.35">
      <c r="A293" s="32" t="s">
        <v>323</v>
      </c>
      <c r="B293" s="32" t="s">
        <v>324</v>
      </c>
      <c r="C293" s="32" t="s">
        <v>0</v>
      </c>
      <c r="D293" s="32">
        <v>979</v>
      </c>
      <c r="E293" s="32">
        <v>1088</v>
      </c>
      <c r="F293" s="32">
        <v>2505</v>
      </c>
      <c r="G293" s="32">
        <v>1453</v>
      </c>
      <c r="H293" s="32">
        <v>1301</v>
      </c>
      <c r="I293" s="32">
        <v>880</v>
      </c>
      <c r="J293" s="32">
        <v>1516</v>
      </c>
      <c r="K293" s="32">
        <v>1894</v>
      </c>
      <c r="L293" s="32">
        <v>1211</v>
      </c>
      <c r="M293" s="32">
        <v>1440</v>
      </c>
      <c r="N293" s="32">
        <v>1169</v>
      </c>
      <c r="O293" s="32">
        <v>1425</v>
      </c>
    </row>
    <row r="294" spans="1:15" x14ac:dyDescent="0.35">
      <c r="A294" s="32" t="s">
        <v>323</v>
      </c>
      <c r="B294" s="32" t="s">
        <v>324</v>
      </c>
      <c r="C294" s="32" t="s">
        <v>23</v>
      </c>
      <c r="D294" s="32">
        <v>616</v>
      </c>
      <c r="E294" s="32">
        <v>356</v>
      </c>
      <c r="F294" s="32">
        <v>1008</v>
      </c>
      <c r="G294" s="32">
        <v>583</v>
      </c>
      <c r="H294" s="32">
        <v>698</v>
      </c>
      <c r="I294" s="32">
        <v>494</v>
      </c>
      <c r="J294" s="32">
        <v>655</v>
      </c>
      <c r="K294" s="32">
        <v>843</v>
      </c>
      <c r="L294" s="32">
        <v>766</v>
      </c>
      <c r="M294" s="32">
        <v>772</v>
      </c>
      <c r="N294" s="32">
        <v>598</v>
      </c>
      <c r="O294" s="32">
        <v>680</v>
      </c>
    </row>
    <row r="295" spans="1:15" x14ac:dyDescent="0.35">
      <c r="A295" s="32" t="s">
        <v>323</v>
      </c>
      <c r="B295" s="32" t="s">
        <v>324</v>
      </c>
      <c r="C295" s="32" t="s">
        <v>4</v>
      </c>
      <c r="D295" s="32">
        <v>18</v>
      </c>
      <c r="E295" s="32">
        <v>15</v>
      </c>
      <c r="F295" s="32">
        <v>18</v>
      </c>
      <c r="G295" s="32">
        <v>23</v>
      </c>
      <c r="H295" s="32">
        <v>25</v>
      </c>
      <c r="I295" s="32">
        <v>19</v>
      </c>
      <c r="J295" s="32">
        <v>23</v>
      </c>
      <c r="K295" s="32">
        <v>29</v>
      </c>
      <c r="L295" s="32">
        <v>24</v>
      </c>
      <c r="M295" s="32">
        <v>28</v>
      </c>
      <c r="N295" s="32">
        <v>38</v>
      </c>
      <c r="O295" s="32">
        <v>40</v>
      </c>
    </row>
    <row r="296" spans="1:15" x14ac:dyDescent="0.35">
      <c r="A296" s="32" t="s">
        <v>323</v>
      </c>
      <c r="B296" s="32" t="s">
        <v>324</v>
      </c>
      <c r="C296" s="32" t="s">
        <v>5</v>
      </c>
      <c r="D296" s="32">
        <v>5</v>
      </c>
      <c r="E296" s="32">
        <v>2</v>
      </c>
      <c r="F296" s="32">
        <v>4</v>
      </c>
      <c r="G296" s="32">
        <v>8</v>
      </c>
      <c r="H296" s="32">
        <v>3</v>
      </c>
      <c r="I296" s="32">
        <v>10</v>
      </c>
      <c r="J296" s="32">
        <v>6</v>
      </c>
      <c r="K296" s="32">
        <v>4</v>
      </c>
      <c r="L296" s="32">
        <v>4</v>
      </c>
      <c r="M296" s="32">
        <v>3</v>
      </c>
      <c r="N296" s="32">
        <v>4</v>
      </c>
      <c r="O296" s="32">
        <v>9</v>
      </c>
    </row>
    <row r="297" spans="1:15" x14ac:dyDescent="0.35">
      <c r="A297" s="32" t="s">
        <v>323</v>
      </c>
      <c r="B297" s="32" t="s">
        <v>324</v>
      </c>
      <c r="C297" s="32" t="s">
        <v>2</v>
      </c>
      <c r="D297" s="32">
        <v>2</v>
      </c>
      <c r="E297" s="32">
        <v>3</v>
      </c>
      <c r="F297" s="32">
        <v>2</v>
      </c>
      <c r="G297" s="32">
        <v>3</v>
      </c>
      <c r="H297" s="32">
        <v>7</v>
      </c>
      <c r="I297" s="32">
        <v>2</v>
      </c>
      <c r="J297" s="32">
        <v>6</v>
      </c>
      <c r="K297" s="32">
        <v>3</v>
      </c>
      <c r="L297" s="32">
        <v>4</v>
      </c>
      <c r="M297" s="32">
        <v>4</v>
      </c>
      <c r="N297" s="32">
        <v>5</v>
      </c>
      <c r="O297" s="32">
        <v>5</v>
      </c>
    </row>
    <row r="298" spans="1:15" x14ac:dyDescent="0.35">
      <c r="A298" s="33" t="s">
        <v>323</v>
      </c>
      <c r="B298" s="33" t="s">
        <v>324</v>
      </c>
      <c r="C298" s="33" t="s">
        <v>3069</v>
      </c>
      <c r="D298" s="33">
        <v>1620</v>
      </c>
      <c r="E298" s="33">
        <v>1464</v>
      </c>
      <c r="F298" s="33">
        <v>3537</v>
      </c>
      <c r="G298" s="33">
        <v>2070</v>
      </c>
      <c r="H298" s="33">
        <v>2034</v>
      </c>
      <c r="I298" s="33">
        <v>1405</v>
      </c>
      <c r="J298" s="33">
        <v>2206</v>
      </c>
      <c r="K298" s="33">
        <v>2773</v>
      </c>
      <c r="L298" s="33">
        <v>2009</v>
      </c>
      <c r="M298" s="33">
        <v>2247</v>
      </c>
      <c r="N298" s="33">
        <v>1814</v>
      </c>
      <c r="O298" s="33">
        <v>2159</v>
      </c>
    </row>
    <row r="299" spans="1:15" x14ac:dyDescent="0.35">
      <c r="A299" s="32" t="s">
        <v>394</v>
      </c>
      <c r="B299" s="32" t="s">
        <v>395</v>
      </c>
      <c r="C299" s="32" t="s">
        <v>0</v>
      </c>
      <c r="D299" s="32">
        <v>2</v>
      </c>
      <c r="E299" s="32">
        <v>2076</v>
      </c>
      <c r="F299" s="32">
        <v>93</v>
      </c>
      <c r="G299" s="32">
        <v>0</v>
      </c>
      <c r="H299" s="32">
        <v>1</v>
      </c>
      <c r="I299" s="32">
        <v>0</v>
      </c>
      <c r="J299" s="32">
        <v>0</v>
      </c>
      <c r="K299" s="32">
        <v>7956</v>
      </c>
      <c r="L299" s="32">
        <v>0</v>
      </c>
      <c r="M299" s="32">
        <v>0</v>
      </c>
      <c r="N299" s="32">
        <v>1</v>
      </c>
      <c r="O299" s="32">
        <v>0</v>
      </c>
    </row>
    <row r="300" spans="1:15" x14ac:dyDescent="0.35">
      <c r="A300" s="32" t="s">
        <v>394</v>
      </c>
      <c r="B300" s="32" t="s">
        <v>395</v>
      </c>
      <c r="C300" s="32" t="s">
        <v>23</v>
      </c>
      <c r="D300" s="32">
        <v>0</v>
      </c>
      <c r="E300" s="32">
        <v>447</v>
      </c>
      <c r="F300" s="32">
        <v>66</v>
      </c>
      <c r="G300" s="32">
        <v>0</v>
      </c>
      <c r="H300" s="32">
        <v>0</v>
      </c>
      <c r="I300" s="32">
        <v>0</v>
      </c>
      <c r="J300" s="32">
        <v>0</v>
      </c>
      <c r="K300" s="32">
        <v>1640</v>
      </c>
      <c r="L300" s="32">
        <v>0</v>
      </c>
      <c r="M300" s="32">
        <v>0</v>
      </c>
      <c r="N300" s="32">
        <v>1</v>
      </c>
      <c r="O300" s="32">
        <v>0</v>
      </c>
    </row>
    <row r="301" spans="1:15" x14ac:dyDescent="0.35">
      <c r="A301" s="32" t="s">
        <v>394</v>
      </c>
      <c r="B301" s="32" t="s">
        <v>395</v>
      </c>
      <c r="C301" s="32" t="s">
        <v>4</v>
      </c>
      <c r="D301" s="32">
        <v>1</v>
      </c>
      <c r="E301" s="32">
        <v>40</v>
      </c>
      <c r="F301" s="32">
        <v>0</v>
      </c>
      <c r="G301" s="32">
        <v>0</v>
      </c>
      <c r="H301" s="32">
        <v>0</v>
      </c>
      <c r="I301" s="32">
        <v>0</v>
      </c>
      <c r="J301" s="32">
        <v>0</v>
      </c>
      <c r="K301" s="32">
        <v>21</v>
      </c>
      <c r="L301" s="32">
        <v>0</v>
      </c>
      <c r="M301" s="32">
        <v>0</v>
      </c>
      <c r="N301" s="32">
        <v>0</v>
      </c>
      <c r="O301" s="32">
        <v>0</v>
      </c>
    </row>
    <row r="302" spans="1:15" x14ac:dyDescent="0.35">
      <c r="A302" s="32" t="s">
        <v>394</v>
      </c>
      <c r="B302" s="32" t="s">
        <v>395</v>
      </c>
      <c r="C302" s="32" t="s">
        <v>5</v>
      </c>
      <c r="D302" s="32">
        <v>0</v>
      </c>
      <c r="E302" s="32">
        <v>9</v>
      </c>
      <c r="F302" s="32">
        <v>0</v>
      </c>
      <c r="G302" s="32">
        <v>0</v>
      </c>
      <c r="H302" s="32">
        <v>0</v>
      </c>
      <c r="I302" s="32">
        <v>0</v>
      </c>
      <c r="J302" s="32">
        <v>0</v>
      </c>
      <c r="K302" s="32">
        <v>4</v>
      </c>
      <c r="L302" s="32">
        <v>0</v>
      </c>
      <c r="M302" s="32">
        <v>0</v>
      </c>
      <c r="N302" s="32">
        <v>0</v>
      </c>
      <c r="O302" s="32">
        <v>0</v>
      </c>
    </row>
    <row r="303" spans="1:15" x14ac:dyDescent="0.35">
      <c r="A303" s="32" t="s">
        <v>394</v>
      </c>
      <c r="B303" s="32" t="s">
        <v>395</v>
      </c>
      <c r="C303" s="32" t="s">
        <v>2</v>
      </c>
      <c r="D303" s="32">
        <v>1</v>
      </c>
      <c r="E303" s="32">
        <v>2</v>
      </c>
      <c r="F303" s="32">
        <v>0</v>
      </c>
      <c r="G303" s="32">
        <v>0</v>
      </c>
      <c r="H303" s="32">
        <v>0</v>
      </c>
      <c r="I303" s="32">
        <v>0</v>
      </c>
      <c r="J303" s="32">
        <v>0</v>
      </c>
      <c r="K303" s="32">
        <v>4</v>
      </c>
      <c r="L303" s="32">
        <v>0</v>
      </c>
      <c r="M303" s="32">
        <v>0</v>
      </c>
      <c r="N303" s="32">
        <v>0</v>
      </c>
      <c r="O303" s="32">
        <v>1</v>
      </c>
    </row>
    <row r="304" spans="1:15" x14ac:dyDescent="0.35">
      <c r="A304" s="33" t="s">
        <v>394</v>
      </c>
      <c r="B304" s="33" t="s">
        <v>395</v>
      </c>
      <c r="C304" s="33" t="s">
        <v>3069</v>
      </c>
      <c r="D304" s="33">
        <v>4</v>
      </c>
      <c r="E304" s="33">
        <v>2574</v>
      </c>
      <c r="F304" s="33">
        <v>159</v>
      </c>
      <c r="G304" s="33">
        <v>0</v>
      </c>
      <c r="H304" s="33">
        <v>1</v>
      </c>
      <c r="I304" s="33">
        <v>0</v>
      </c>
      <c r="J304" s="33">
        <v>0</v>
      </c>
      <c r="K304" s="33">
        <v>9625</v>
      </c>
      <c r="L304" s="33">
        <v>0</v>
      </c>
      <c r="M304" s="33">
        <v>0</v>
      </c>
      <c r="N304" s="33">
        <v>2</v>
      </c>
      <c r="O304" s="33">
        <v>1</v>
      </c>
    </row>
    <row r="305" spans="1:15" x14ac:dyDescent="0.35">
      <c r="A305" s="32" t="s">
        <v>346</v>
      </c>
      <c r="B305" s="32" t="s">
        <v>347</v>
      </c>
      <c r="C305" s="32" t="s">
        <v>0</v>
      </c>
      <c r="D305" s="32">
        <v>641</v>
      </c>
      <c r="E305" s="32">
        <v>1150</v>
      </c>
      <c r="F305" s="32">
        <v>549</v>
      </c>
      <c r="G305" s="32">
        <v>782</v>
      </c>
      <c r="H305" s="32">
        <v>578</v>
      </c>
      <c r="I305" s="32">
        <v>662</v>
      </c>
      <c r="J305" s="32">
        <v>387</v>
      </c>
      <c r="K305" s="32">
        <v>675</v>
      </c>
      <c r="L305" s="32">
        <v>1022</v>
      </c>
      <c r="M305" s="32">
        <v>739</v>
      </c>
      <c r="N305" s="32">
        <v>416</v>
      </c>
      <c r="O305" s="32">
        <v>690</v>
      </c>
    </row>
    <row r="306" spans="1:15" x14ac:dyDescent="0.35">
      <c r="A306" s="32" t="s">
        <v>346</v>
      </c>
      <c r="B306" s="32" t="s">
        <v>347</v>
      </c>
      <c r="C306" s="32" t="s">
        <v>23</v>
      </c>
      <c r="D306" s="32">
        <v>271</v>
      </c>
      <c r="E306" s="32">
        <v>631</v>
      </c>
      <c r="F306" s="32">
        <v>259</v>
      </c>
      <c r="G306" s="32">
        <v>426</v>
      </c>
      <c r="H306" s="32">
        <v>287</v>
      </c>
      <c r="I306" s="32">
        <v>449</v>
      </c>
      <c r="J306" s="32">
        <v>208</v>
      </c>
      <c r="K306" s="32">
        <v>346</v>
      </c>
      <c r="L306" s="32">
        <v>789</v>
      </c>
      <c r="M306" s="32">
        <v>526</v>
      </c>
      <c r="N306" s="32">
        <v>620</v>
      </c>
      <c r="O306" s="32">
        <v>518</v>
      </c>
    </row>
    <row r="307" spans="1:15" x14ac:dyDescent="0.35">
      <c r="A307" s="32" t="s">
        <v>346</v>
      </c>
      <c r="B307" s="32" t="s">
        <v>347</v>
      </c>
      <c r="C307" s="32" t="s">
        <v>4</v>
      </c>
      <c r="D307" s="32">
        <v>0</v>
      </c>
      <c r="E307" s="32">
        <v>473</v>
      </c>
      <c r="F307" s="32">
        <v>116</v>
      </c>
      <c r="G307" s="32">
        <v>1</v>
      </c>
      <c r="H307" s="32">
        <v>151</v>
      </c>
      <c r="I307" s="32">
        <v>23</v>
      </c>
      <c r="J307" s="32">
        <v>2</v>
      </c>
      <c r="K307" s="32">
        <v>2</v>
      </c>
      <c r="L307" s="32">
        <v>301</v>
      </c>
      <c r="M307" s="32">
        <v>0</v>
      </c>
      <c r="N307" s="32">
        <v>409</v>
      </c>
      <c r="O307" s="32">
        <v>122</v>
      </c>
    </row>
    <row r="308" spans="1:15" x14ac:dyDescent="0.35">
      <c r="A308" s="32" t="s">
        <v>346</v>
      </c>
      <c r="B308" s="32" t="s">
        <v>347</v>
      </c>
      <c r="C308" s="32" t="s">
        <v>5</v>
      </c>
      <c r="D308" s="32">
        <v>1</v>
      </c>
      <c r="E308" s="32">
        <v>6</v>
      </c>
      <c r="F308" s="32">
        <v>5</v>
      </c>
      <c r="G308" s="32">
        <v>1</v>
      </c>
      <c r="H308" s="32">
        <v>1</v>
      </c>
      <c r="I308" s="32">
        <v>0</v>
      </c>
      <c r="J308" s="32">
        <v>0</v>
      </c>
      <c r="K308" s="32">
        <v>4</v>
      </c>
      <c r="L308" s="32">
        <v>1</v>
      </c>
      <c r="M308" s="32">
        <v>0</v>
      </c>
      <c r="N308" s="32">
        <v>1</v>
      </c>
      <c r="O308" s="32">
        <v>0</v>
      </c>
    </row>
    <row r="309" spans="1:15" x14ac:dyDescent="0.35">
      <c r="A309" s="32" t="s">
        <v>346</v>
      </c>
      <c r="B309" s="32" t="s">
        <v>347</v>
      </c>
      <c r="C309" s="32" t="s">
        <v>2</v>
      </c>
      <c r="D309" s="32">
        <v>6</v>
      </c>
      <c r="E309" s="32">
        <v>7</v>
      </c>
      <c r="F309" s="32">
        <v>8</v>
      </c>
      <c r="G309" s="32">
        <v>8</v>
      </c>
      <c r="H309" s="32">
        <v>6</v>
      </c>
      <c r="I309" s="32">
        <v>2</v>
      </c>
      <c r="J309" s="32">
        <v>11</v>
      </c>
      <c r="K309" s="32">
        <v>8</v>
      </c>
      <c r="L309" s="32">
        <v>13</v>
      </c>
      <c r="M309" s="32">
        <v>2</v>
      </c>
      <c r="N309" s="32">
        <v>6</v>
      </c>
      <c r="O309" s="32">
        <v>1</v>
      </c>
    </row>
    <row r="310" spans="1:15" x14ac:dyDescent="0.35">
      <c r="A310" s="33" t="s">
        <v>346</v>
      </c>
      <c r="B310" s="33" t="s">
        <v>347</v>
      </c>
      <c r="C310" s="33" t="s">
        <v>3069</v>
      </c>
      <c r="D310" s="33">
        <v>919</v>
      </c>
      <c r="E310" s="33">
        <v>2267</v>
      </c>
      <c r="F310" s="33">
        <v>937</v>
      </c>
      <c r="G310" s="33">
        <v>1218</v>
      </c>
      <c r="H310" s="33">
        <v>1023</v>
      </c>
      <c r="I310" s="33">
        <v>1136</v>
      </c>
      <c r="J310" s="33">
        <v>608</v>
      </c>
      <c r="K310" s="33">
        <v>1035</v>
      </c>
      <c r="L310" s="33">
        <v>2126</v>
      </c>
      <c r="M310" s="33">
        <v>1267</v>
      </c>
      <c r="N310" s="33">
        <v>1452</v>
      </c>
      <c r="O310" s="33">
        <v>1331</v>
      </c>
    </row>
    <row r="311" spans="1:15" x14ac:dyDescent="0.35">
      <c r="A311" s="32" t="s">
        <v>371</v>
      </c>
      <c r="B311" s="32" t="s">
        <v>372</v>
      </c>
      <c r="C311" s="32" t="s">
        <v>0</v>
      </c>
      <c r="D311" s="32">
        <v>90</v>
      </c>
      <c r="E311" s="32">
        <v>96</v>
      </c>
      <c r="F311" s="32">
        <v>122</v>
      </c>
      <c r="G311" s="32">
        <v>94</v>
      </c>
      <c r="H311" s="32">
        <v>84</v>
      </c>
      <c r="I311" s="32">
        <v>89</v>
      </c>
      <c r="J311" s="32">
        <v>173</v>
      </c>
      <c r="K311" s="32">
        <v>144</v>
      </c>
      <c r="L311" s="32">
        <v>140</v>
      </c>
      <c r="M311" s="32">
        <v>120</v>
      </c>
      <c r="N311" s="32">
        <v>40</v>
      </c>
      <c r="O311" s="32">
        <v>146</v>
      </c>
    </row>
    <row r="312" spans="1:15" x14ac:dyDescent="0.35">
      <c r="A312" s="32" t="s">
        <v>371</v>
      </c>
      <c r="B312" s="32" t="s">
        <v>372</v>
      </c>
      <c r="C312" s="32" t="s">
        <v>23</v>
      </c>
      <c r="D312" s="32">
        <v>52</v>
      </c>
      <c r="E312" s="32">
        <v>82</v>
      </c>
      <c r="F312" s="32">
        <v>47</v>
      </c>
      <c r="G312" s="32">
        <v>43</v>
      </c>
      <c r="H312" s="32">
        <v>35</v>
      </c>
      <c r="I312" s="32">
        <v>46</v>
      </c>
      <c r="J312" s="32">
        <v>58</v>
      </c>
      <c r="K312" s="32">
        <v>55</v>
      </c>
      <c r="L312" s="32">
        <v>67</v>
      </c>
      <c r="M312" s="32">
        <v>69</v>
      </c>
      <c r="N312" s="32">
        <v>32</v>
      </c>
      <c r="O312" s="32">
        <v>53</v>
      </c>
    </row>
    <row r="313" spans="1:15" x14ac:dyDescent="0.35">
      <c r="A313" s="32" t="s">
        <v>371</v>
      </c>
      <c r="B313" s="32" t="s">
        <v>372</v>
      </c>
      <c r="C313" s="32" t="s">
        <v>4</v>
      </c>
      <c r="D313" s="32">
        <v>3</v>
      </c>
      <c r="E313" s="32">
        <v>4</v>
      </c>
      <c r="F313" s="32">
        <v>0</v>
      </c>
      <c r="G313" s="32">
        <v>1</v>
      </c>
      <c r="H313" s="32">
        <v>0</v>
      </c>
      <c r="I313" s="32">
        <v>4</v>
      </c>
      <c r="J313" s="32">
        <v>1</v>
      </c>
      <c r="K313" s="32">
        <v>1</v>
      </c>
      <c r="L313" s="32">
        <v>2</v>
      </c>
      <c r="M313" s="32">
        <v>2</v>
      </c>
      <c r="N313" s="32">
        <v>1</v>
      </c>
      <c r="O313" s="32">
        <v>1</v>
      </c>
    </row>
    <row r="314" spans="1:15" x14ac:dyDescent="0.35">
      <c r="A314" s="32" t="s">
        <v>371</v>
      </c>
      <c r="B314" s="32" t="s">
        <v>372</v>
      </c>
      <c r="C314" s="32" t="s">
        <v>5</v>
      </c>
      <c r="D314" s="32">
        <v>2</v>
      </c>
      <c r="E314" s="32">
        <v>11</v>
      </c>
      <c r="F314" s="32">
        <v>5</v>
      </c>
      <c r="G314" s="32">
        <v>11</v>
      </c>
      <c r="H314" s="32">
        <v>1</v>
      </c>
      <c r="I314" s="32">
        <v>5</v>
      </c>
      <c r="J314" s="32">
        <v>5</v>
      </c>
      <c r="K314" s="32">
        <v>6</v>
      </c>
      <c r="L314" s="32">
        <v>5</v>
      </c>
      <c r="M314" s="32">
        <v>10</v>
      </c>
      <c r="N314" s="32">
        <v>2</v>
      </c>
      <c r="O314" s="32">
        <v>1</v>
      </c>
    </row>
    <row r="315" spans="1:15" x14ac:dyDescent="0.35">
      <c r="A315" s="32" t="s">
        <v>371</v>
      </c>
      <c r="B315" s="32" t="s">
        <v>372</v>
      </c>
      <c r="C315" s="32" t="s">
        <v>2</v>
      </c>
      <c r="D315" s="32">
        <v>0</v>
      </c>
      <c r="E315" s="32">
        <v>0</v>
      </c>
      <c r="F315" s="32">
        <v>0</v>
      </c>
      <c r="G315" s="32">
        <v>0</v>
      </c>
      <c r="H315" s="32">
        <v>0</v>
      </c>
      <c r="I315" s="32">
        <v>0</v>
      </c>
      <c r="J315" s="32">
        <v>0</v>
      </c>
      <c r="K315" s="32">
        <v>0</v>
      </c>
      <c r="L315" s="32">
        <v>0</v>
      </c>
      <c r="M315" s="32">
        <v>0</v>
      </c>
      <c r="N315" s="32">
        <v>0</v>
      </c>
      <c r="O315" s="32">
        <v>0</v>
      </c>
    </row>
    <row r="316" spans="1:15" x14ac:dyDescent="0.35">
      <c r="A316" s="33" t="s">
        <v>371</v>
      </c>
      <c r="B316" s="33" t="s">
        <v>372</v>
      </c>
      <c r="C316" s="33" t="s">
        <v>3069</v>
      </c>
      <c r="D316" s="33">
        <v>147</v>
      </c>
      <c r="E316" s="33">
        <v>193</v>
      </c>
      <c r="F316" s="33">
        <v>174</v>
      </c>
      <c r="G316" s="33">
        <v>149</v>
      </c>
      <c r="H316" s="33">
        <v>120</v>
      </c>
      <c r="I316" s="33">
        <v>144</v>
      </c>
      <c r="J316" s="33">
        <v>237</v>
      </c>
      <c r="K316" s="33">
        <v>206</v>
      </c>
      <c r="L316" s="33">
        <v>214</v>
      </c>
      <c r="M316" s="33">
        <v>201</v>
      </c>
      <c r="N316" s="33">
        <v>75</v>
      </c>
      <c r="O316" s="33">
        <v>201</v>
      </c>
    </row>
    <row r="317" spans="1:15" x14ac:dyDescent="0.35">
      <c r="A317" s="32" t="s">
        <v>419</v>
      </c>
      <c r="B317" s="32" t="s">
        <v>420</v>
      </c>
      <c r="C317" s="32" t="s">
        <v>0</v>
      </c>
      <c r="D317" s="32">
        <v>115</v>
      </c>
      <c r="E317" s="32">
        <v>59</v>
      </c>
      <c r="F317" s="32">
        <v>171</v>
      </c>
      <c r="G317" s="32">
        <v>270</v>
      </c>
      <c r="H317" s="32">
        <v>213</v>
      </c>
      <c r="I317" s="32">
        <v>1</v>
      </c>
      <c r="J317" s="32">
        <v>176</v>
      </c>
      <c r="K317" s="32">
        <v>168</v>
      </c>
      <c r="L317" s="32">
        <v>106</v>
      </c>
      <c r="M317" s="32">
        <v>99</v>
      </c>
      <c r="N317" s="32">
        <v>33</v>
      </c>
      <c r="O317" s="32">
        <v>29</v>
      </c>
    </row>
    <row r="318" spans="1:15" x14ac:dyDescent="0.35">
      <c r="A318" s="32" t="s">
        <v>419</v>
      </c>
      <c r="B318" s="32" t="s">
        <v>420</v>
      </c>
      <c r="C318" s="32" t="s">
        <v>23</v>
      </c>
      <c r="D318" s="32">
        <v>58</v>
      </c>
      <c r="E318" s="32">
        <v>35</v>
      </c>
      <c r="F318" s="32">
        <v>51</v>
      </c>
      <c r="G318" s="32">
        <v>65</v>
      </c>
      <c r="H318" s="32">
        <v>99</v>
      </c>
      <c r="I318" s="32">
        <v>0</v>
      </c>
      <c r="J318" s="32">
        <v>25</v>
      </c>
      <c r="K318" s="32">
        <v>47</v>
      </c>
      <c r="L318" s="32">
        <v>38</v>
      </c>
      <c r="M318" s="32">
        <v>89</v>
      </c>
      <c r="N318" s="32">
        <v>20</v>
      </c>
      <c r="O318" s="32">
        <v>20</v>
      </c>
    </row>
    <row r="319" spans="1:15" x14ac:dyDescent="0.35">
      <c r="A319" s="32" t="s">
        <v>419</v>
      </c>
      <c r="B319" s="32" t="s">
        <v>420</v>
      </c>
      <c r="C319" s="32" t="s">
        <v>4</v>
      </c>
      <c r="D319" s="32">
        <v>58</v>
      </c>
      <c r="E319" s="32">
        <v>67</v>
      </c>
      <c r="F319" s="32">
        <v>49</v>
      </c>
      <c r="G319" s="32">
        <v>71</v>
      </c>
      <c r="H319" s="32">
        <v>52</v>
      </c>
      <c r="I319" s="32">
        <v>0</v>
      </c>
      <c r="J319" s="32">
        <v>21</v>
      </c>
      <c r="K319" s="32">
        <v>48</v>
      </c>
      <c r="L319" s="32">
        <v>42</v>
      </c>
      <c r="M319" s="32">
        <v>71</v>
      </c>
      <c r="N319" s="32">
        <v>31</v>
      </c>
      <c r="O319" s="32">
        <v>27</v>
      </c>
    </row>
    <row r="320" spans="1:15" x14ac:dyDescent="0.35">
      <c r="A320" s="32" t="s">
        <v>419</v>
      </c>
      <c r="B320" s="32" t="s">
        <v>420</v>
      </c>
      <c r="C320" s="32" t="s">
        <v>5</v>
      </c>
      <c r="D320" s="32">
        <v>12</v>
      </c>
      <c r="E320" s="32">
        <v>8</v>
      </c>
      <c r="F320" s="32">
        <v>19</v>
      </c>
      <c r="G320" s="32">
        <v>14</v>
      </c>
      <c r="H320" s="32">
        <v>17</v>
      </c>
      <c r="I320" s="32">
        <v>0</v>
      </c>
      <c r="J320" s="32">
        <v>5</v>
      </c>
      <c r="K320" s="32">
        <v>14</v>
      </c>
      <c r="L320" s="32">
        <v>1</v>
      </c>
      <c r="M320" s="32">
        <v>1</v>
      </c>
      <c r="N320" s="32">
        <v>5</v>
      </c>
      <c r="O320" s="32">
        <v>2</v>
      </c>
    </row>
    <row r="321" spans="1:15" x14ac:dyDescent="0.35">
      <c r="A321" s="32" t="s">
        <v>419</v>
      </c>
      <c r="B321" s="32" t="s">
        <v>420</v>
      </c>
      <c r="C321" s="32" t="s">
        <v>2</v>
      </c>
      <c r="D321" s="32">
        <v>0</v>
      </c>
      <c r="E321" s="32">
        <v>3</v>
      </c>
      <c r="F321" s="32">
        <v>0</v>
      </c>
      <c r="G321" s="32">
        <v>0</v>
      </c>
      <c r="H321" s="32">
        <v>0</v>
      </c>
      <c r="I321" s="32">
        <v>0</v>
      </c>
      <c r="J321" s="32">
        <v>7</v>
      </c>
      <c r="K321" s="32">
        <v>1</v>
      </c>
      <c r="L321" s="32">
        <v>0</v>
      </c>
      <c r="M321" s="32">
        <v>0</v>
      </c>
      <c r="N321" s="32">
        <v>0</v>
      </c>
      <c r="O321" s="32">
        <v>0</v>
      </c>
    </row>
    <row r="322" spans="1:15" x14ac:dyDescent="0.35">
      <c r="A322" s="33" t="s">
        <v>419</v>
      </c>
      <c r="B322" s="33" t="s">
        <v>420</v>
      </c>
      <c r="C322" s="33" t="s">
        <v>3069</v>
      </c>
      <c r="D322" s="33">
        <v>243</v>
      </c>
      <c r="E322" s="33">
        <v>172</v>
      </c>
      <c r="F322" s="33">
        <v>290</v>
      </c>
      <c r="G322" s="33">
        <v>420</v>
      </c>
      <c r="H322" s="33">
        <v>381</v>
      </c>
      <c r="I322" s="33">
        <v>1</v>
      </c>
      <c r="J322" s="33">
        <v>234</v>
      </c>
      <c r="K322" s="33">
        <v>278</v>
      </c>
      <c r="L322" s="33">
        <v>187</v>
      </c>
      <c r="M322" s="33">
        <v>260</v>
      </c>
      <c r="N322" s="33">
        <v>89</v>
      </c>
      <c r="O322" s="33">
        <v>78</v>
      </c>
    </row>
    <row r="323" spans="1:15" x14ac:dyDescent="0.35">
      <c r="A323" s="32" t="s">
        <v>138</v>
      </c>
      <c r="B323" s="32" t="s">
        <v>468</v>
      </c>
      <c r="C323" s="32" t="s">
        <v>0</v>
      </c>
      <c r="D323" s="32">
        <v>1525</v>
      </c>
      <c r="E323" s="32">
        <v>1334</v>
      </c>
      <c r="F323" s="32">
        <v>1374</v>
      </c>
      <c r="G323" s="32">
        <v>1428</v>
      </c>
      <c r="H323" s="32">
        <v>1402</v>
      </c>
      <c r="I323" s="32">
        <v>1426</v>
      </c>
      <c r="J323" s="32">
        <v>1802</v>
      </c>
      <c r="K323" s="32">
        <v>1671</v>
      </c>
      <c r="L323" s="32">
        <v>1402</v>
      </c>
      <c r="M323" s="32">
        <v>1349</v>
      </c>
      <c r="N323" s="32">
        <v>1254</v>
      </c>
      <c r="O323" s="32">
        <v>1340</v>
      </c>
    </row>
    <row r="324" spans="1:15" x14ac:dyDescent="0.35">
      <c r="A324" s="32" t="s">
        <v>138</v>
      </c>
      <c r="B324" s="32" t="s">
        <v>468</v>
      </c>
      <c r="C324" s="32" t="s">
        <v>23</v>
      </c>
      <c r="D324" s="32">
        <v>798</v>
      </c>
      <c r="E324" s="32">
        <v>881</v>
      </c>
      <c r="F324" s="32">
        <v>829</v>
      </c>
      <c r="G324" s="32">
        <v>824</v>
      </c>
      <c r="H324" s="32">
        <v>954</v>
      </c>
      <c r="I324" s="32">
        <v>743</v>
      </c>
      <c r="J324" s="32">
        <v>864</v>
      </c>
      <c r="K324" s="32">
        <v>766</v>
      </c>
      <c r="L324" s="32">
        <v>844</v>
      </c>
      <c r="M324" s="32">
        <v>988</v>
      </c>
      <c r="N324" s="32">
        <v>757</v>
      </c>
      <c r="O324" s="32">
        <v>927</v>
      </c>
    </row>
    <row r="325" spans="1:15" x14ac:dyDescent="0.35">
      <c r="A325" s="32" t="s">
        <v>138</v>
      </c>
      <c r="B325" s="32" t="s">
        <v>468</v>
      </c>
      <c r="C325" s="32" t="s">
        <v>4</v>
      </c>
      <c r="D325" s="32">
        <v>139</v>
      </c>
      <c r="E325" s="32">
        <v>142</v>
      </c>
      <c r="F325" s="32">
        <v>129</v>
      </c>
      <c r="G325" s="32">
        <v>148</v>
      </c>
      <c r="H325" s="32">
        <v>174</v>
      </c>
      <c r="I325" s="32">
        <v>145</v>
      </c>
      <c r="J325" s="32">
        <v>170</v>
      </c>
      <c r="K325" s="32">
        <v>175</v>
      </c>
      <c r="L325" s="32">
        <v>173</v>
      </c>
      <c r="M325" s="32">
        <v>184</v>
      </c>
      <c r="N325" s="32">
        <v>189</v>
      </c>
      <c r="O325" s="32">
        <v>196</v>
      </c>
    </row>
    <row r="326" spans="1:15" x14ac:dyDescent="0.35">
      <c r="A326" s="32" t="s">
        <v>138</v>
      </c>
      <c r="B326" s="32" t="s">
        <v>468</v>
      </c>
      <c r="C326" s="32" t="s">
        <v>5</v>
      </c>
      <c r="D326" s="32">
        <v>14</v>
      </c>
      <c r="E326" s="32">
        <v>17</v>
      </c>
      <c r="F326" s="32">
        <v>28</v>
      </c>
      <c r="G326" s="32">
        <v>9</v>
      </c>
      <c r="H326" s="32">
        <v>19</v>
      </c>
      <c r="I326" s="32">
        <v>21</v>
      </c>
      <c r="J326" s="32">
        <v>12</v>
      </c>
      <c r="K326" s="32">
        <v>16</v>
      </c>
      <c r="L326" s="32">
        <v>18</v>
      </c>
      <c r="M326" s="32">
        <v>22</v>
      </c>
      <c r="N326" s="32">
        <v>20</v>
      </c>
      <c r="O326" s="32">
        <v>23</v>
      </c>
    </row>
    <row r="327" spans="1:15" x14ac:dyDescent="0.35">
      <c r="A327" s="32" t="s">
        <v>138</v>
      </c>
      <c r="B327" s="32" t="s">
        <v>468</v>
      </c>
      <c r="C327" s="32" t="s">
        <v>2</v>
      </c>
      <c r="D327" s="32">
        <v>23</v>
      </c>
      <c r="E327" s="32">
        <v>5</v>
      </c>
      <c r="F327" s="32">
        <v>8</v>
      </c>
      <c r="G327" s="32">
        <v>3</v>
      </c>
      <c r="H327" s="32">
        <v>3</v>
      </c>
      <c r="I327" s="32">
        <v>7</v>
      </c>
      <c r="J327" s="32">
        <v>22</v>
      </c>
      <c r="K327" s="32">
        <v>8</v>
      </c>
      <c r="L327" s="32">
        <v>4</v>
      </c>
      <c r="M327" s="32">
        <v>9</v>
      </c>
      <c r="N327" s="32">
        <v>6</v>
      </c>
      <c r="O327" s="32">
        <v>13</v>
      </c>
    </row>
    <row r="328" spans="1:15" x14ac:dyDescent="0.35">
      <c r="A328" s="33" t="s">
        <v>138</v>
      </c>
      <c r="B328" s="33" t="s">
        <v>468</v>
      </c>
      <c r="C328" s="33" t="s">
        <v>3069</v>
      </c>
      <c r="D328" s="33">
        <v>2499</v>
      </c>
      <c r="E328" s="33">
        <v>2379</v>
      </c>
      <c r="F328" s="33">
        <v>2368</v>
      </c>
      <c r="G328" s="33">
        <v>2412</v>
      </c>
      <c r="H328" s="33">
        <v>2552</v>
      </c>
      <c r="I328" s="33">
        <v>2342</v>
      </c>
      <c r="J328" s="33">
        <v>2870</v>
      </c>
      <c r="K328" s="33">
        <v>2636</v>
      </c>
      <c r="L328" s="33">
        <v>2441</v>
      </c>
      <c r="M328" s="33">
        <v>2552</v>
      </c>
      <c r="N328" s="33">
        <v>2226</v>
      </c>
      <c r="O328" s="33">
        <v>2499</v>
      </c>
    </row>
    <row r="329" spans="1:15" x14ac:dyDescent="0.35">
      <c r="A329" s="32" t="s">
        <v>375</v>
      </c>
      <c r="B329" s="32" t="s">
        <v>376</v>
      </c>
      <c r="C329" s="32" t="s">
        <v>0</v>
      </c>
      <c r="D329" s="32">
        <v>638</v>
      </c>
      <c r="E329" s="32">
        <v>729</v>
      </c>
      <c r="F329" s="32">
        <v>614</v>
      </c>
      <c r="G329" s="32">
        <v>597</v>
      </c>
      <c r="H329" s="32">
        <v>670</v>
      </c>
      <c r="I329" s="32">
        <v>694</v>
      </c>
      <c r="J329" s="32">
        <v>717</v>
      </c>
      <c r="K329" s="32">
        <v>607</v>
      </c>
      <c r="L329" s="32">
        <v>627</v>
      </c>
      <c r="M329" s="32">
        <v>625</v>
      </c>
      <c r="N329" s="32">
        <v>631</v>
      </c>
      <c r="O329" s="32">
        <v>711</v>
      </c>
    </row>
    <row r="330" spans="1:15" x14ac:dyDescent="0.35">
      <c r="A330" s="32" t="s">
        <v>375</v>
      </c>
      <c r="B330" s="32" t="s">
        <v>376</v>
      </c>
      <c r="C330" s="32" t="s">
        <v>23</v>
      </c>
      <c r="D330" s="32">
        <v>279</v>
      </c>
      <c r="E330" s="32">
        <v>285</v>
      </c>
      <c r="F330" s="32">
        <v>264</v>
      </c>
      <c r="G330" s="32">
        <v>242</v>
      </c>
      <c r="H330" s="32">
        <v>280</v>
      </c>
      <c r="I330" s="32">
        <v>233</v>
      </c>
      <c r="J330" s="32">
        <v>299</v>
      </c>
      <c r="K330" s="32">
        <v>268</v>
      </c>
      <c r="L330" s="32">
        <v>226</v>
      </c>
      <c r="M330" s="32">
        <v>314</v>
      </c>
      <c r="N330" s="32">
        <v>266</v>
      </c>
      <c r="O330" s="32">
        <v>219</v>
      </c>
    </row>
    <row r="331" spans="1:15" x14ac:dyDescent="0.35">
      <c r="A331" s="32" t="s">
        <v>375</v>
      </c>
      <c r="B331" s="32" t="s">
        <v>376</v>
      </c>
      <c r="C331" s="32" t="s">
        <v>4</v>
      </c>
      <c r="D331" s="32">
        <v>18</v>
      </c>
      <c r="E331" s="32">
        <v>21</v>
      </c>
      <c r="F331" s="32">
        <v>18</v>
      </c>
      <c r="G331" s="32">
        <v>16</v>
      </c>
      <c r="H331" s="32">
        <v>19</v>
      </c>
      <c r="I331" s="32">
        <v>25</v>
      </c>
      <c r="J331" s="32">
        <v>27</v>
      </c>
      <c r="K331" s="32">
        <v>32</v>
      </c>
      <c r="L331" s="32">
        <v>18</v>
      </c>
      <c r="M331" s="32">
        <v>21</v>
      </c>
      <c r="N331" s="32">
        <v>29</v>
      </c>
      <c r="O331" s="32">
        <v>29</v>
      </c>
    </row>
    <row r="332" spans="1:15" x14ac:dyDescent="0.35">
      <c r="A332" s="32" t="s">
        <v>375</v>
      </c>
      <c r="B332" s="32" t="s">
        <v>376</v>
      </c>
      <c r="C332" s="32" t="s">
        <v>5</v>
      </c>
      <c r="D332" s="32">
        <v>2</v>
      </c>
      <c r="E332" s="32">
        <v>2</v>
      </c>
      <c r="F332" s="32">
        <v>1</v>
      </c>
      <c r="G332" s="32">
        <v>6</v>
      </c>
      <c r="H332" s="32">
        <v>0</v>
      </c>
      <c r="I332" s="32">
        <v>1</v>
      </c>
      <c r="J332" s="32">
        <v>6</v>
      </c>
      <c r="K332" s="32">
        <v>3</v>
      </c>
      <c r="L332" s="32">
        <v>1</v>
      </c>
      <c r="M332" s="32">
        <v>3</v>
      </c>
      <c r="N332" s="32">
        <v>2</v>
      </c>
      <c r="O332" s="32">
        <v>4</v>
      </c>
    </row>
    <row r="333" spans="1:15" x14ac:dyDescent="0.35">
      <c r="A333" s="32" t="s">
        <v>375</v>
      </c>
      <c r="B333" s="32" t="s">
        <v>376</v>
      </c>
      <c r="C333" s="32" t="s">
        <v>2</v>
      </c>
      <c r="D333" s="32">
        <v>0</v>
      </c>
      <c r="E333" s="32">
        <v>0</v>
      </c>
      <c r="F333" s="32">
        <v>0</v>
      </c>
      <c r="G333" s="32">
        <v>0</v>
      </c>
      <c r="H333" s="32">
        <v>0</v>
      </c>
      <c r="I333" s="32">
        <v>1</v>
      </c>
      <c r="J333" s="32">
        <v>1</v>
      </c>
      <c r="K333" s="32">
        <v>0</v>
      </c>
      <c r="L333" s="32">
        <v>1</v>
      </c>
      <c r="M333" s="32">
        <v>0</v>
      </c>
      <c r="N333" s="32">
        <v>0</v>
      </c>
      <c r="O333" s="32">
        <v>2</v>
      </c>
    </row>
    <row r="334" spans="1:15" x14ac:dyDescent="0.35">
      <c r="A334" s="33" t="s">
        <v>375</v>
      </c>
      <c r="B334" s="33" t="s">
        <v>376</v>
      </c>
      <c r="C334" s="33" t="s">
        <v>3069</v>
      </c>
      <c r="D334" s="33">
        <v>937</v>
      </c>
      <c r="E334" s="33">
        <v>1037</v>
      </c>
      <c r="F334" s="33">
        <v>897</v>
      </c>
      <c r="G334" s="33">
        <v>861</v>
      </c>
      <c r="H334" s="33">
        <v>969</v>
      </c>
      <c r="I334" s="33">
        <v>954</v>
      </c>
      <c r="J334" s="33">
        <v>1050</v>
      </c>
      <c r="K334" s="33">
        <v>910</v>
      </c>
      <c r="L334" s="33">
        <v>873</v>
      </c>
      <c r="M334" s="33">
        <v>963</v>
      </c>
      <c r="N334" s="33">
        <v>928</v>
      </c>
      <c r="O334" s="33">
        <v>965</v>
      </c>
    </row>
    <row r="335" spans="1:15" x14ac:dyDescent="0.35">
      <c r="A335" s="32" t="s">
        <v>321</v>
      </c>
      <c r="B335" s="32" t="s">
        <v>322</v>
      </c>
      <c r="C335" s="32" t="s">
        <v>0</v>
      </c>
      <c r="D335" s="32">
        <v>660</v>
      </c>
      <c r="E335" s="32">
        <v>2411</v>
      </c>
      <c r="F335" s="32">
        <v>860</v>
      </c>
      <c r="G335" s="32">
        <v>631</v>
      </c>
      <c r="H335" s="32">
        <v>564</v>
      </c>
      <c r="I335" s="32">
        <v>535</v>
      </c>
      <c r="J335" s="32">
        <v>627</v>
      </c>
      <c r="K335" s="32">
        <v>588</v>
      </c>
      <c r="L335" s="32">
        <v>315</v>
      </c>
      <c r="M335" s="32">
        <v>499</v>
      </c>
      <c r="N335" s="32">
        <v>245</v>
      </c>
      <c r="O335" s="32">
        <v>649</v>
      </c>
    </row>
    <row r="336" spans="1:15" x14ac:dyDescent="0.35">
      <c r="A336" s="32" t="s">
        <v>321</v>
      </c>
      <c r="B336" s="32" t="s">
        <v>322</v>
      </c>
      <c r="C336" s="32" t="s">
        <v>23</v>
      </c>
      <c r="D336" s="32">
        <v>210</v>
      </c>
      <c r="E336" s="32">
        <v>931</v>
      </c>
      <c r="F336" s="32">
        <v>249</v>
      </c>
      <c r="G336" s="32">
        <v>177</v>
      </c>
      <c r="H336" s="32">
        <v>178</v>
      </c>
      <c r="I336" s="32">
        <v>204</v>
      </c>
      <c r="J336" s="32">
        <v>187</v>
      </c>
      <c r="K336" s="32">
        <v>178</v>
      </c>
      <c r="L336" s="32">
        <v>114</v>
      </c>
      <c r="M336" s="32">
        <v>178</v>
      </c>
      <c r="N336" s="32">
        <v>140</v>
      </c>
      <c r="O336" s="32">
        <v>193</v>
      </c>
    </row>
    <row r="337" spans="1:15" x14ac:dyDescent="0.35">
      <c r="A337" s="32" t="s">
        <v>321</v>
      </c>
      <c r="B337" s="32" t="s">
        <v>322</v>
      </c>
      <c r="C337" s="32" t="s">
        <v>4</v>
      </c>
      <c r="D337" s="32">
        <v>6</v>
      </c>
      <c r="E337" s="32">
        <v>62</v>
      </c>
      <c r="F337" s="32">
        <v>8</v>
      </c>
      <c r="G337" s="32">
        <v>8</v>
      </c>
      <c r="H337" s="32">
        <v>6</v>
      </c>
      <c r="I337" s="32">
        <v>7</v>
      </c>
      <c r="J337" s="32">
        <v>4</v>
      </c>
      <c r="K337" s="32">
        <v>2</v>
      </c>
      <c r="L337" s="32">
        <v>4</v>
      </c>
      <c r="M337" s="32">
        <v>3</v>
      </c>
      <c r="N337" s="32">
        <v>4</v>
      </c>
      <c r="O337" s="32">
        <v>5</v>
      </c>
    </row>
    <row r="338" spans="1:15" x14ac:dyDescent="0.35">
      <c r="A338" s="32" t="s">
        <v>321</v>
      </c>
      <c r="B338" s="32" t="s">
        <v>322</v>
      </c>
      <c r="C338" s="32" t="s">
        <v>5</v>
      </c>
      <c r="D338" s="32">
        <v>0</v>
      </c>
      <c r="E338" s="32">
        <v>9</v>
      </c>
      <c r="F338" s="32">
        <v>0</v>
      </c>
      <c r="G338" s="32">
        <v>0</v>
      </c>
      <c r="H338" s="32">
        <v>2</v>
      </c>
      <c r="I338" s="32">
        <v>1</v>
      </c>
      <c r="J338" s="32">
        <v>1</v>
      </c>
      <c r="K338" s="32">
        <v>0</v>
      </c>
      <c r="L338" s="32">
        <v>0</v>
      </c>
      <c r="M338" s="32">
        <v>0</v>
      </c>
      <c r="N338" s="32">
        <v>0</v>
      </c>
      <c r="O338" s="32">
        <v>0</v>
      </c>
    </row>
    <row r="339" spans="1:15" x14ac:dyDescent="0.35">
      <c r="A339" s="32" t="s">
        <v>321</v>
      </c>
      <c r="B339" s="32" t="s">
        <v>322</v>
      </c>
      <c r="C339" s="32" t="s">
        <v>2</v>
      </c>
      <c r="D339" s="32">
        <v>44</v>
      </c>
      <c r="E339" s="32">
        <v>13</v>
      </c>
      <c r="F339" s="32">
        <v>0</v>
      </c>
      <c r="G339" s="32">
        <v>0</v>
      </c>
      <c r="H339" s="32">
        <v>0</v>
      </c>
      <c r="I339" s="32">
        <v>0</v>
      </c>
      <c r="J339" s="32">
        <v>0</v>
      </c>
      <c r="K339" s="32">
        <v>1</v>
      </c>
      <c r="L339" s="32">
        <v>0</v>
      </c>
      <c r="M339" s="32">
        <v>0</v>
      </c>
      <c r="N339" s="32">
        <v>1</v>
      </c>
      <c r="O339" s="32">
        <v>0</v>
      </c>
    </row>
    <row r="340" spans="1:15" x14ac:dyDescent="0.35">
      <c r="A340" s="33" t="s">
        <v>321</v>
      </c>
      <c r="B340" s="33" t="s">
        <v>322</v>
      </c>
      <c r="C340" s="33" t="s">
        <v>3069</v>
      </c>
      <c r="D340" s="33">
        <v>920</v>
      </c>
      <c r="E340" s="33">
        <v>3426</v>
      </c>
      <c r="F340" s="33">
        <v>1117</v>
      </c>
      <c r="G340" s="33">
        <v>816</v>
      </c>
      <c r="H340" s="33">
        <v>750</v>
      </c>
      <c r="I340" s="33">
        <v>747</v>
      </c>
      <c r="J340" s="33">
        <v>819</v>
      </c>
      <c r="K340" s="33">
        <v>769</v>
      </c>
      <c r="L340" s="33">
        <v>433</v>
      </c>
      <c r="M340" s="33">
        <v>680</v>
      </c>
      <c r="N340" s="33">
        <v>390</v>
      </c>
      <c r="O340" s="33">
        <v>847</v>
      </c>
    </row>
    <row r="341" spans="1:15" x14ac:dyDescent="0.35">
      <c r="A341" s="32" t="s">
        <v>91</v>
      </c>
      <c r="B341" s="32" t="s">
        <v>92</v>
      </c>
      <c r="C341" s="32" t="s">
        <v>0</v>
      </c>
      <c r="D341" s="32">
        <v>1010</v>
      </c>
      <c r="E341" s="32">
        <v>1541</v>
      </c>
      <c r="F341" s="32">
        <v>843</v>
      </c>
      <c r="G341" s="32">
        <v>1049</v>
      </c>
      <c r="H341" s="32">
        <v>923</v>
      </c>
      <c r="I341" s="32">
        <v>976</v>
      </c>
      <c r="J341" s="32">
        <v>600</v>
      </c>
      <c r="K341" s="32">
        <v>1295</v>
      </c>
      <c r="L341" s="32">
        <v>916</v>
      </c>
      <c r="M341" s="32">
        <v>887</v>
      </c>
      <c r="N341" s="32">
        <v>1130</v>
      </c>
      <c r="O341" s="32">
        <v>862</v>
      </c>
    </row>
    <row r="342" spans="1:15" x14ac:dyDescent="0.35">
      <c r="A342" s="32" t="s">
        <v>91</v>
      </c>
      <c r="B342" s="32" t="s">
        <v>92</v>
      </c>
      <c r="C342" s="32" t="s">
        <v>23</v>
      </c>
      <c r="D342" s="32">
        <v>350</v>
      </c>
      <c r="E342" s="32">
        <v>596</v>
      </c>
      <c r="F342" s="32">
        <v>292</v>
      </c>
      <c r="G342" s="32">
        <v>393</v>
      </c>
      <c r="H342" s="32">
        <v>366</v>
      </c>
      <c r="I342" s="32">
        <v>527</v>
      </c>
      <c r="J342" s="32">
        <v>260</v>
      </c>
      <c r="K342" s="32">
        <v>517</v>
      </c>
      <c r="L342" s="32">
        <v>380</v>
      </c>
      <c r="M342" s="32">
        <v>443</v>
      </c>
      <c r="N342" s="32">
        <v>407</v>
      </c>
      <c r="O342" s="32">
        <v>431</v>
      </c>
    </row>
    <row r="343" spans="1:15" x14ac:dyDescent="0.35">
      <c r="A343" s="32" t="s">
        <v>91</v>
      </c>
      <c r="B343" s="32" t="s">
        <v>92</v>
      </c>
      <c r="C343" s="32" t="s">
        <v>4</v>
      </c>
      <c r="D343" s="32">
        <v>70</v>
      </c>
      <c r="E343" s="32">
        <v>117</v>
      </c>
      <c r="F343" s="32">
        <v>74</v>
      </c>
      <c r="G343" s="32">
        <v>47</v>
      </c>
      <c r="H343" s="32">
        <v>92</v>
      </c>
      <c r="I343" s="32">
        <v>97</v>
      </c>
      <c r="J343" s="32">
        <v>61</v>
      </c>
      <c r="K343" s="32">
        <v>107</v>
      </c>
      <c r="L343" s="32">
        <v>33</v>
      </c>
      <c r="M343" s="32">
        <v>56</v>
      </c>
      <c r="N343" s="32">
        <v>58</v>
      </c>
      <c r="O343" s="32">
        <v>63</v>
      </c>
    </row>
    <row r="344" spans="1:15" x14ac:dyDescent="0.35">
      <c r="A344" s="32" t="s">
        <v>91</v>
      </c>
      <c r="B344" s="32" t="s">
        <v>92</v>
      </c>
      <c r="C344" s="32" t="s">
        <v>5</v>
      </c>
      <c r="D344" s="32">
        <v>3</v>
      </c>
      <c r="E344" s="32">
        <v>9</v>
      </c>
      <c r="F344" s="32">
        <v>0</v>
      </c>
      <c r="G344" s="32">
        <v>3</v>
      </c>
      <c r="H344" s="32">
        <v>0</v>
      </c>
      <c r="I344" s="32">
        <v>0</v>
      </c>
      <c r="J344" s="32">
        <v>3</v>
      </c>
      <c r="K344" s="32">
        <v>3</v>
      </c>
      <c r="L344" s="32">
        <v>0</v>
      </c>
      <c r="M344" s="32">
        <v>1</v>
      </c>
      <c r="N344" s="32">
        <v>3</v>
      </c>
      <c r="O344" s="32">
        <v>0</v>
      </c>
    </row>
    <row r="345" spans="1:15" x14ac:dyDescent="0.35">
      <c r="A345" s="32" t="s">
        <v>91</v>
      </c>
      <c r="B345" s="32" t="s">
        <v>92</v>
      </c>
      <c r="C345" s="32" t="s">
        <v>2</v>
      </c>
      <c r="D345" s="32">
        <v>7</v>
      </c>
      <c r="E345" s="32">
        <v>13</v>
      </c>
      <c r="F345" s="32">
        <v>4</v>
      </c>
      <c r="G345" s="32">
        <v>6</v>
      </c>
      <c r="H345" s="32">
        <v>9</v>
      </c>
      <c r="I345" s="32">
        <v>6</v>
      </c>
      <c r="J345" s="32">
        <v>3</v>
      </c>
      <c r="K345" s="32">
        <v>11</v>
      </c>
      <c r="L345" s="32">
        <v>6</v>
      </c>
      <c r="M345" s="32">
        <v>4</v>
      </c>
      <c r="N345" s="32">
        <v>3</v>
      </c>
      <c r="O345" s="32">
        <v>3</v>
      </c>
    </row>
    <row r="346" spans="1:15" x14ac:dyDescent="0.35">
      <c r="A346" s="33" t="s">
        <v>91</v>
      </c>
      <c r="B346" s="33" t="s">
        <v>92</v>
      </c>
      <c r="C346" s="33" t="s">
        <v>3069</v>
      </c>
      <c r="D346" s="33">
        <v>1440</v>
      </c>
      <c r="E346" s="33">
        <v>2276</v>
      </c>
      <c r="F346" s="33">
        <v>1213</v>
      </c>
      <c r="G346" s="33">
        <v>1498</v>
      </c>
      <c r="H346" s="33">
        <v>1390</v>
      </c>
      <c r="I346" s="33">
        <v>1606</v>
      </c>
      <c r="J346" s="33">
        <v>927</v>
      </c>
      <c r="K346" s="33">
        <v>1933</v>
      </c>
      <c r="L346" s="33">
        <v>1335</v>
      </c>
      <c r="M346" s="33">
        <v>1391</v>
      </c>
      <c r="N346" s="33">
        <v>1601</v>
      </c>
      <c r="O346" s="33">
        <v>1359</v>
      </c>
    </row>
    <row r="347" spans="1:15" x14ac:dyDescent="0.35">
      <c r="A347" s="32" t="s">
        <v>141</v>
      </c>
      <c r="B347" s="32" t="s">
        <v>142</v>
      </c>
      <c r="C347" s="32" t="s">
        <v>0</v>
      </c>
      <c r="D347" s="32">
        <v>676</v>
      </c>
      <c r="E347" s="32">
        <v>560</v>
      </c>
      <c r="F347" s="32">
        <v>1495</v>
      </c>
      <c r="G347" s="32">
        <v>1790</v>
      </c>
      <c r="H347" s="32">
        <v>1623</v>
      </c>
      <c r="I347" s="32">
        <v>996</v>
      </c>
      <c r="J347" s="32">
        <v>1417</v>
      </c>
      <c r="K347" s="32">
        <v>1350</v>
      </c>
      <c r="L347" s="32">
        <v>1399</v>
      </c>
      <c r="M347" s="32">
        <v>1167</v>
      </c>
      <c r="N347" s="32">
        <v>1321</v>
      </c>
      <c r="O347" s="32">
        <v>1239</v>
      </c>
    </row>
    <row r="348" spans="1:15" x14ac:dyDescent="0.35">
      <c r="A348" s="32" t="s">
        <v>141</v>
      </c>
      <c r="B348" s="32" t="s">
        <v>142</v>
      </c>
      <c r="C348" s="32" t="s">
        <v>23</v>
      </c>
      <c r="D348" s="32">
        <v>395</v>
      </c>
      <c r="E348" s="32">
        <v>274</v>
      </c>
      <c r="F348" s="32">
        <v>648</v>
      </c>
      <c r="G348" s="32">
        <v>848</v>
      </c>
      <c r="H348" s="32">
        <v>534</v>
      </c>
      <c r="I348" s="32">
        <v>724</v>
      </c>
      <c r="J348" s="32">
        <v>492</v>
      </c>
      <c r="K348" s="32">
        <v>677</v>
      </c>
      <c r="L348" s="32">
        <v>592</v>
      </c>
      <c r="M348" s="32">
        <v>605</v>
      </c>
      <c r="N348" s="32">
        <v>546</v>
      </c>
      <c r="O348" s="32">
        <v>561</v>
      </c>
    </row>
    <row r="349" spans="1:15" x14ac:dyDescent="0.35">
      <c r="A349" s="32" t="s">
        <v>141</v>
      </c>
      <c r="B349" s="32" t="s">
        <v>142</v>
      </c>
      <c r="C349" s="32" t="s">
        <v>4</v>
      </c>
      <c r="D349" s="32">
        <v>26</v>
      </c>
      <c r="E349" s="32">
        <v>18</v>
      </c>
      <c r="F349" s="32">
        <v>20</v>
      </c>
      <c r="G349" s="32">
        <v>56</v>
      </c>
      <c r="H349" s="32">
        <v>20</v>
      </c>
      <c r="I349" s="32">
        <v>13</v>
      </c>
      <c r="J349" s="32">
        <v>79</v>
      </c>
      <c r="K349" s="32">
        <v>25</v>
      </c>
      <c r="L349" s="32">
        <v>45</v>
      </c>
      <c r="M349" s="32">
        <v>6</v>
      </c>
      <c r="N349" s="32">
        <v>53</v>
      </c>
      <c r="O349" s="32">
        <v>23</v>
      </c>
    </row>
    <row r="350" spans="1:15" x14ac:dyDescent="0.35">
      <c r="A350" s="32" t="s">
        <v>141</v>
      </c>
      <c r="B350" s="32" t="s">
        <v>142</v>
      </c>
      <c r="C350" s="32" t="s">
        <v>5</v>
      </c>
      <c r="D350" s="32">
        <v>0</v>
      </c>
      <c r="E350" s="32">
        <v>0</v>
      </c>
      <c r="F350" s="32">
        <v>0</v>
      </c>
      <c r="G350" s="32">
        <v>3</v>
      </c>
      <c r="H350" s="32">
        <v>2</v>
      </c>
      <c r="I350" s="32">
        <v>0</v>
      </c>
      <c r="J350" s="32">
        <v>8</v>
      </c>
      <c r="K350" s="32">
        <v>4</v>
      </c>
      <c r="L350" s="32">
        <v>4</v>
      </c>
      <c r="M350" s="32">
        <v>1</v>
      </c>
      <c r="N350" s="32">
        <v>1</v>
      </c>
      <c r="O350" s="32">
        <v>3</v>
      </c>
    </row>
    <row r="351" spans="1:15" x14ac:dyDescent="0.35">
      <c r="A351" s="32" t="s">
        <v>141</v>
      </c>
      <c r="B351" s="32" t="s">
        <v>142</v>
      </c>
      <c r="C351" s="32" t="s">
        <v>2</v>
      </c>
      <c r="D351" s="32">
        <v>1</v>
      </c>
      <c r="E351" s="32">
        <v>0</v>
      </c>
      <c r="F351" s="32">
        <v>0</v>
      </c>
      <c r="G351" s="32">
        <v>1</v>
      </c>
      <c r="H351" s="32">
        <v>0</v>
      </c>
      <c r="I351" s="32">
        <v>0</v>
      </c>
      <c r="J351" s="32">
        <v>4</v>
      </c>
      <c r="K351" s="32">
        <v>1</v>
      </c>
      <c r="L351" s="32">
        <v>0</v>
      </c>
      <c r="M351" s="32">
        <v>0</v>
      </c>
      <c r="N351" s="32">
        <v>0</v>
      </c>
      <c r="O351" s="32">
        <v>1</v>
      </c>
    </row>
    <row r="352" spans="1:15" x14ac:dyDescent="0.35">
      <c r="A352" s="33" t="s">
        <v>141</v>
      </c>
      <c r="B352" s="33" t="s">
        <v>142</v>
      </c>
      <c r="C352" s="33" t="s">
        <v>3069</v>
      </c>
      <c r="D352" s="33">
        <v>1098</v>
      </c>
      <c r="E352" s="33">
        <v>852</v>
      </c>
      <c r="F352" s="33">
        <v>2163</v>
      </c>
      <c r="G352" s="33">
        <v>2698</v>
      </c>
      <c r="H352" s="33">
        <v>2179</v>
      </c>
      <c r="I352" s="33">
        <v>1733</v>
      </c>
      <c r="J352" s="33">
        <v>2000</v>
      </c>
      <c r="K352" s="33">
        <v>2057</v>
      </c>
      <c r="L352" s="33">
        <v>2040</v>
      </c>
      <c r="M352" s="33">
        <v>1779</v>
      </c>
      <c r="N352" s="33">
        <v>1921</v>
      </c>
      <c r="O352" s="33">
        <v>1827</v>
      </c>
    </row>
    <row r="353" spans="1:15" x14ac:dyDescent="0.35">
      <c r="A353" s="32" t="s">
        <v>272</v>
      </c>
      <c r="B353" s="32" t="s">
        <v>273</v>
      </c>
      <c r="C353" s="32" t="s">
        <v>0</v>
      </c>
      <c r="D353" s="32">
        <v>1</v>
      </c>
      <c r="E353" s="32">
        <v>103</v>
      </c>
      <c r="F353" s="32">
        <v>0</v>
      </c>
      <c r="G353" s="32">
        <v>1</v>
      </c>
      <c r="H353" s="32">
        <v>2</v>
      </c>
      <c r="I353" s="32">
        <v>1790</v>
      </c>
      <c r="J353" s="32">
        <v>1</v>
      </c>
      <c r="K353" s="32">
        <v>0</v>
      </c>
      <c r="L353" s="32">
        <v>1160</v>
      </c>
      <c r="M353" s="32">
        <v>0</v>
      </c>
      <c r="N353" s="32">
        <v>0</v>
      </c>
      <c r="O353" s="32">
        <v>0</v>
      </c>
    </row>
    <row r="354" spans="1:15" x14ac:dyDescent="0.35">
      <c r="A354" s="32" t="s">
        <v>272</v>
      </c>
      <c r="B354" s="32" t="s">
        <v>273</v>
      </c>
      <c r="C354" s="32" t="s">
        <v>23</v>
      </c>
      <c r="D354" s="32">
        <v>0</v>
      </c>
      <c r="E354" s="32">
        <v>44</v>
      </c>
      <c r="F354" s="32">
        <v>0</v>
      </c>
      <c r="G354" s="32">
        <v>0</v>
      </c>
      <c r="H354" s="32">
        <v>0</v>
      </c>
      <c r="I354" s="32">
        <v>1005</v>
      </c>
      <c r="J354" s="32">
        <v>0</v>
      </c>
      <c r="K354" s="32">
        <v>0</v>
      </c>
      <c r="L354" s="32">
        <v>538</v>
      </c>
      <c r="M354" s="32">
        <v>0</v>
      </c>
      <c r="N354" s="32">
        <v>0</v>
      </c>
      <c r="O354" s="32">
        <v>0</v>
      </c>
    </row>
    <row r="355" spans="1:15" x14ac:dyDescent="0.35">
      <c r="A355" s="32" t="s">
        <v>272</v>
      </c>
      <c r="B355" s="32" t="s">
        <v>273</v>
      </c>
      <c r="C355" s="32" t="s">
        <v>4</v>
      </c>
      <c r="D355" s="32">
        <v>0</v>
      </c>
      <c r="E355" s="32">
        <v>1</v>
      </c>
      <c r="F355" s="32">
        <v>0</v>
      </c>
      <c r="G355" s="32">
        <v>0</v>
      </c>
      <c r="H355" s="32">
        <v>0</v>
      </c>
      <c r="I355" s="32">
        <v>63</v>
      </c>
      <c r="J355" s="32">
        <v>0</v>
      </c>
      <c r="K355" s="32">
        <v>0</v>
      </c>
      <c r="L355" s="32">
        <v>28</v>
      </c>
      <c r="M355" s="32">
        <v>0</v>
      </c>
      <c r="N355" s="32">
        <v>0</v>
      </c>
      <c r="O355" s="32">
        <v>0</v>
      </c>
    </row>
    <row r="356" spans="1:15" x14ac:dyDescent="0.35">
      <c r="A356" s="32" t="s">
        <v>272</v>
      </c>
      <c r="B356" s="32" t="s">
        <v>273</v>
      </c>
      <c r="C356" s="32" t="s">
        <v>5</v>
      </c>
      <c r="D356" s="32">
        <v>2</v>
      </c>
      <c r="E356" s="32">
        <v>9</v>
      </c>
      <c r="F356" s="32">
        <v>0</v>
      </c>
      <c r="G356" s="32">
        <v>8</v>
      </c>
      <c r="H356" s="32">
        <v>7</v>
      </c>
      <c r="I356" s="32">
        <v>12</v>
      </c>
      <c r="J356" s="32">
        <v>5</v>
      </c>
      <c r="K356" s="32">
        <v>4</v>
      </c>
      <c r="L356" s="32">
        <v>9</v>
      </c>
      <c r="M356" s="32">
        <v>5</v>
      </c>
      <c r="N356" s="32">
        <v>0</v>
      </c>
      <c r="O356" s="32">
        <v>0</v>
      </c>
    </row>
    <row r="357" spans="1:15" x14ac:dyDescent="0.35">
      <c r="A357" s="32" t="s">
        <v>272</v>
      </c>
      <c r="B357" s="32" t="s">
        <v>273</v>
      </c>
      <c r="C357" s="32" t="s">
        <v>2</v>
      </c>
      <c r="D357" s="32">
        <v>1</v>
      </c>
      <c r="E357" s="32">
        <v>2</v>
      </c>
      <c r="F357" s="32">
        <v>0</v>
      </c>
      <c r="G357" s="32">
        <v>1</v>
      </c>
      <c r="H357" s="32">
        <v>1</v>
      </c>
      <c r="I357" s="32">
        <v>1</v>
      </c>
      <c r="J357" s="32">
        <v>2</v>
      </c>
      <c r="K357" s="32">
        <v>3</v>
      </c>
      <c r="L357" s="32">
        <v>0</v>
      </c>
      <c r="M357" s="32">
        <v>0</v>
      </c>
      <c r="N357" s="32">
        <v>0</v>
      </c>
      <c r="O357" s="32">
        <v>0</v>
      </c>
    </row>
    <row r="358" spans="1:15" x14ac:dyDescent="0.35">
      <c r="A358" s="33" t="s">
        <v>272</v>
      </c>
      <c r="B358" s="33" t="s">
        <v>273</v>
      </c>
      <c r="C358" s="33" t="s">
        <v>3069</v>
      </c>
      <c r="D358" s="33">
        <v>4</v>
      </c>
      <c r="E358" s="33">
        <v>159</v>
      </c>
      <c r="F358" s="33">
        <v>0</v>
      </c>
      <c r="G358" s="33">
        <v>10</v>
      </c>
      <c r="H358" s="33">
        <v>10</v>
      </c>
      <c r="I358" s="33">
        <v>2871</v>
      </c>
      <c r="J358" s="33">
        <v>8</v>
      </c>
      <c r="K358" s="33">
        <v>7</v>
      </c>
      <c r="L358" s="33">
        <v>1735</v>
      </c>
      <c r="M358" s="33">
        <v>5</v>
      </c>
      <c r="N358" s="33">
        <v>0</v>
      </c>
      <c r="O358" s="33">
        <v>0</v>
      </c>
    </row>
    <row r="359" spans="1:15" x14ac:dyDescent="0.35">
      <c r="A359" s="32" t="s">
        <v>215</v>
      </c>
      <c r="B359" s="32" t="s">
        <v>216</v>
      </c>
      <c r="C359" s="32" t="s">
        <v>0</v>
      </c>
      <c r="D359" s="32">
        <v>419</v>
      </c>
      <c r="E359" s="32">
        <v>335</v>
      </c>
      <c r="F359" s="32">
        <v>141</v>
      </c>
      <c r="G359" s="32">
        <v>45</v>
      </c>
      <c r="H359" s="32">
        <v>710</v>
      </c>
      <c r="I359" s="32">
        <v>221</v>
      </c>
      <c r="J359" s="32">
        <v>356</v>
      </c>
      <c r="K359" s="32">
        <v>315</v>
      </c>
      <c r="L359" s="32">
        <v>386</v>
      </c>
      <c r="M359" s="32">
        <v>281</v>
      </c>
      <c r="N359" s="32">
        <v>253</v>
      </c>
      <c r="O359" s="32">
        <v>310</v>
      </c>
    </row>
    <row r="360" spans="1:15" x14ac:dyDescent="0.35">
      <c r="A360" s="32" t="s">
        <v>215</v>
      </c>
      <c r="B360" s="32" t="s">
        <v>216</v>
      </c>
      <c r="C360" s="32" t="s">
        <v>23</v>
      </c>
      <c r="D360" s="32">
        <v>168</v>
      </c>
      <c r="E360" s="32">
        <v>117</v>
      </c>
      <c r="F360" s="32">
        <v>47</v>
      </c>
      <c r="G360" s="32">
        <v>36</v>
      </c>
      <c r="H360" s="32">
        <v>266</v>
      </c>
      <c r="I360" s="32">
        <v>85</v>
      </c>
      <c r="J360" s="32">
        <v>134</v>
      </c>
      <c r="K360" s="32">
        <v>105</v>
      </c>
      <c r="L360" s="32">
        <v>137</v>
      </c>
      <c r="M360" s="32">
        <v>180</v>
      </c>
      <c r="N360" s="32">
        <v>166</v>
      </c>
      <c r="O360" s="32">
        <v>141</v>
      </c>
    </row>
    <row r="361" spans="1:15" x14ac:dyDescent="0.35">
      <c r="A361" s="32" t="s">
        <v>215</v>
      </c>
      <c r="B361" s="32" t="s">
        <v>216</v>
      </c>
      <c r="C361" s="32" t="s">
        <v>4</v>
      </c>
      <c r="D361" s="32">
        <v>85</v>
      </c>
      <c r="E361" s="32">
        <v>21</v>
      </c>
      <c r="F361" s="32">
        <v>3</v>
      </c>
      <c r="G361" s="32">
        <v>33</v>
      </c>
      <c r="H361" s="32">
        <v>53</v>
      </c>
      <c r="I361" s="32">
        <v>10</v>
      </c>
      <c r="J361" s="32">
        <v>33</v>
      </c>
      <c r="K361" s="32">
        <v>9</v>
      </c>
      <c r="L361" s="32">
        <v>19</v>
      </c>
      <c r="M361" s="32">
        <v>27</v>
      </c>
      <c r="N361" s="32">
        <v>17</v>
      </c>
      <c r="O361" s="32">
        <v>9</v>
      </c>
    </row>
    <row r="362" spans="1:15" x14ac:dyDescent="0.35">
      <c r="A362" s="32" t="s">
        <v>215</v>
      </c>
      <c r="B362" s="32" t="s">
        <v>216</v>
      </c>
      <c r="C362" s="32" t="s">
        <v>5</v>
      </c>
      <c r="D362" s="32">
        <v>5</v>
      </c>
      <c r="E362" s="32">
        <v>2</v>
      </c>
      <c r="F362" s="32">
        <v>0</v>
      </c>
      <c r="G362" s="32">
        <v>0</v>
      </c>
      <c r="H362" s="32">
        <v>7</v>
      </c>
      <c r="I362" s="32">
        <v>1</v>
      </c>
      <c r="J362" s="32">
        <v>3</v>
      </c>
      <c r="K362" s="32">
        <v>1</v>
      </c>
      <c r="L362" s="32">
        <v>2</v>
      </c>
      <c r="M362" s="32">
        <v>0</v>
      </c>
      <c r="N362" s="32">
        <v>0</v>
      </c>
      <c r="O362" s="32">
        <v>2</v>
      </c>
    </row>
    <row r="363" spans="1:15" x14ac:dyDescent="0.35">
      <c r="A363" s="32" t="s">
        <v>215</v>
      </c>
      <c r="B363" s="32" t="s">
        <v>216</v>
      </c>
      <c r="C363" s="32" t="s">
        <v>2</v>
      </c>
      <c r="D363" s="32">
        <v>2</v>
      </c>
      <c r="E363" s="32">
        <v>1</v>
      </c>
      <c r="F363" s="32">
        <v>0</v>
      </c>
      <c r="G363" s="32">
        <v>0</v>
      </c>
      <c r="H363" s="32">
        <v>3</v>
      </c>
      <c r="I363" s="32">
        <v>0</v>
      </c>
      <c r="J363" s="32">
        <v>3</v>
      </c>
      <c r="K363" s="32">
        <v>0</v>
      </c>
      <c r="L363" s="32">
        <v>1</v>
      </c>
      <c r="M363" s="32">
        <v>2</v>
      </c>
      <c r="N363" s="32">
        <v>1</v>
      </c>
      <c r="O363" s="32">
        <v>1</v>
      </c>
    </row>
    <row r="364" spans="1:15" x14ac:dyDescent="0.35">
      <c r="A364" s="33" t="s">
        <v>215</v>
      </c>
      <c r="B364" s="33" t="s">
        <v>216</v>
      </c>
      <c r="C364" s="33" t="s">
        <v>3069</v>
      </c>
      <c r="D364" s="33">
        <v>679</v>
      </c>
      <c r="E364" s="33">
        <v>476</v>
      </c>
      <c r="F364" s="33">
        <v>191</v>
      </c>
      <c r="G364" s="33">
        <v>114</v>
      </c>
      <c r="H364" s="33">
        <v>1039</v>
      </c>
      <c r="I364" s="33">
        <v>317</v>
      </c>
      <c r="J364" s="33">
        <v>529</v>
      </c>
      <c r="K364" s="33">
        <v>430</v>
      </c>
      <c r="L364" s="33">
        <v>545</v>
      </c>
      <c r="M364" s="33">
        <v>490</v>
      </c>
      <c r="N364" s="33">
        <v>437</v>
      </c>
      <c r="O364" s="33">
        <v>463</v>
      </c>
    </row>
    <row r="365" spans="1:15" x14ac:dyDescent="0.35">
      <c r="A365" s="32" t="s">
        <v>308</v>
      </c>
      <c r="B365" s="32" t="s">
        <v>469</v>
      </c>
      <c r="C365" s="32" t="s">
        <v>0</v>
      </c>
      <c r="D365" s="32">
        <v>518</v>
      </c>
      <c r="E365" s="32">
        <v>1625</v>
      </c>
      <c r="F365" s="32">
        <v>1</v>
      </c>
      <c r="G365" s="32">
        <v>632</v>
      </c>
      <c r="H365" s="32">
        <v>599</v>
      </c>
      <c r="I365" s="32">
        <v>277</v>
      </c>
      <c r="J365" s="32">
        <v>435</v>
      </c>
      <c r="K365" s="32">
        <v>832</v>
      </c>
      <c r="L365" s="32">
        <v>698</v>
      </c>
      <c r="M365" s="32">
        <v>521</v>
      </c>
      <c r="N365" s="32">
        <v>1</v>
      </c>
      <c r="O365" s="32">
        <v>1199</v>
      </c>
    </row>
    <row r="366" spans="1:15" x14ac:dyDescent="0.35">
      <c r="A366" s="32" t="s">
        <v>308</v>
      </c>
      <c r="B366" s="32" t="s">
        <v>469</v>
      </c>
      <c r="C366" s="32" t="s">
        <v>23</v>
      </c>
      <c r="D366" s="32">
        <v>143</v>
      </c>
      <c r="E366" s="32">
        <v>771</v>
      </c>
      <c r="F366" s="32">
        <v>18</v>
      </c>
      <c r="G366" s="32">
        <v>309</v>
      </c>
      <c r="H366" s="32">
        <v>296</v>
      </c>
      <c r="I366" s="32">
        <v>108</v>
      </c>
      <c r="J366" s="32">
        <v>225</v>
      </c>
      <c r="K366" s="32">
        <v>402</v>
      </c>
      <c r="L366" s="32">
        <v>389</v>
      </c>
      <c r="M366" s="32">
        <v>316</v>
      </c>
      <c r="N366" s="32">
        <v>2</v>
      </c>
      <c r="O366" s="32">
        <v>492</v>
      </c>
    </row>
    <row r="367" spans="1:15" x14ac:dyDescent="0.35">
      <c r="A367" s="32" t="s">
        <v>308</v>
      </c>
      <c r="B367" s="32" t="s">
        <v>469</v>
      </c>
      <c r="C367" s="32" t="s">
        <v>4</v>
      </c>
      <c r="D367" s="32">
        <v>35</v>
      </c>
      <c r="E367" s="32">
        <v>187</v>
      </c>
      <c r="F367" s="32">
        <v>2</v>
      </c>
      <c r="G367" s="32">
        <v>40</v>
      </c>
      <c r="H367" s="32">
        <v>35</v>
      </c>
      <c r="I367" s="32">
        <v>10</v>
      </c>
      <c r="J367" s="32">
        <v>28</v>
      </c>
      <c r="K367" s="32">
        <v>79</v>
      </c>
      <c r="L367" s="32">
        <v>78</v>
      </c>
      <c r="M367" s="32">
        <v>74</v>
      </c>
      <c r="N367" s="32">
        <v>3</v>
      </c>
      <c r="O367" s="32">
        <v>127</v>
      </c>
    </row>
    <row r="368" spans="1:15" x14ac:dyDescent="0.35">
      <c r="A368" s="32" t="s">
        <v>308</v>
      </c>
      <c r="B368" s="32" t="s">
        <v>469</v>
      </c>
      <c r="C368" s="32" t="s">
        <v>5</v>
      </c>
      <c r="D368" s="32">
        <v>2</v>
      </c>
      <c r="E368" s="32">
        <v>12</v>
      </c>
      <c r="F368" s="32">
        <v>9</v>
      </c>
      <c r="G368" s="32">
        <v>4</v>
      </c>
      <c r="H368" s="32">
        <v>8</v>
      </c>
      <c r="I368" s="32">
        <v>3</v>
      </c>
      <c r="J368" s="32">
        <v>3</v>
      </c>
      <c r="K368" s="32">
        <v>7</v>
      </c>
      <c r="L368" s="32">
        <v>5</v>
      </c>
      <c r="M368" s="32">
        <v>9</v>
      </c>
      <c r="N368" s="32">
        <v>3</v>
      </c>
      <c r="O368" s="32">
        <v>10</v>
      </c>
    </row>
    <row r="369" spans="1:15" x14ac:dyDescent="0.35">
      <c r="A369" s="32" t="s">
        <v>308</v>
      </c>
      <c r="B369" s="32" t="s">
        <v>469</v>
      </c>
      <c r="C369" s="32" t="s">
        <v>2</v>
      </c>
      <c r="D369" s="32">
        <v>5</v>
      </c>
      <c r="E369" s="32">
        <v>4</v>
      </c>
      <c r="F369" s="32">
        <v>6</v>
      </c>
      <c r="G369" s="32">
        <v>2</v>
      </c>
      <c r="H369" s="32">
        <v>4</v>
      </c>
      <c r="I369" s="32">
        <v>3</v>
      </c>
      <c r="J369" s="32">
        <v>3</v>
      </c>
      <c r="K369" s="32">
        <v>5</v>
      </c>
      <c r="L369" s="32">
        <v>0</v>
      </c>
      <c r="M369" s="32">
        <v>4</v>
      </c>
      <c r="N369" s="32">
        <v>1</v>
      </c>
      <c r="O369" s="32">
        <v>4</v>
      </c>
    </row>
    <row r="370" spans="1:15" x14ac:dyDescent="0.35">
      <c r="A370" s="33" t="s">
        <v>308</v>
      </c>
      <c r="B370" s="33" t="s">
        <v>469</v>
      </c>
      <c r="C370" s="33" t="s">
        <v>3069</v>
      </c>
      <c r="D370" s="33">
        <v>703</v>
      </c>
      <c r="E370" s="33">
        <v>2599</v>
      </c>
      <c r="F370" s="33">
        <v>36</v>
      </c>
      <c r="G370" s="33">
        <v>987</v>
      </c>
      <c r="H370" s="33">
        <v>942</v>
      </c>
      <c r="I370" s="33">
        <v>401</v>
      </c>
      <c r="J370" s="33">
        <v>694</v>
      </c>
      <c r="K370" s="33">
        <v>1325</v>
      </c>
      <c r="L370" s="33">
        <v>1170</v>
      </c>
      <c r="M370" s="33">
        <v>924</v>
      </c>
      <c r="N370" s="33">
        <v>10</v>
      </c>
      <c r="O370" s="33">
        <v>1832</v>
      </c>
    </row>
    <row r="371" spans="1:15" x14ac:dyDescent="0.35">
      <c r="A371" s="32" t="s">
        <v>297</v>
      </c>
      <c r="B371" s="32" t="s">
        <v>298</v>
      </c>
      <c r="C371" s="32" t="s">
        <v>0</v>
      </c>
      <c r="D371" s="32">
        <v>1379</v>
      </c>
      <c r="E371" s="32">
        <v>1213</v>
      </c>
      <c r="F371" s="32">
        <v>1131</v>
      </c>
      <c r="G371" s="32">
        <v>755</v>
      </c>
      <c r="H371" s="32">
        <v>1571</v>
      </c>
      <c r="I371" s="32">
        <v>751</v>
      </c>
      <c r="J371" s="32">
        <v>1478</v>
      </c>
      <c r="K371" s="32">
        <v>1715</v>
      </c>
      <c r="L371" s="32">
        <v>917</v>
      </c>
      <c r="M371" s="32">
        <v>935</v>
      </c>
      <c r="N371" s="32">
        <v>807</v>
      </c>
      <c r="O371" s="32">
        <v>0</v>
      </c>
    </row>
    <row r="372" spans="1:15" x14ac:dyDescent="0.35">
      <c r="A372" s="32" t="s">
        <v>297</v>
      </c>
      <c r="B372" s="32" t="s">
        <v>298</v>
      </c>
      <c r="C372" s="32" t="s">
        <v>23</v>
      </c>
      <c r="D372" s="32">
        <v>275</v>
      </c>
      <c r="E372" s="32">
        <v>296</v>
      </c>
      <c r="F372" s="32">
        <v>223</v>
      </c>
      <c r="G372" s="32">
        <v>138</v>
      </c>
      <c r="H372" s="32">
        <v>296</v>
      </c>
      <c r="I372" s="32">
        <v>137</v>
      </c>
      <c r="J372" s="32">
        <v>276</v>
      </c>
      <c r="K372" s="32">
        <v>324</v>
      </c>
      <c r="L372" s="32">
        <v>175</v>
      </c>
      <c r="M372" s="32">
        <v>204</v>
      </c>
      <c r="N372" s="32">
        <v>234</v>
      </c>
      <c r="O372" s="32">
        <v>0</v>
      </c>
    </row>
    <row r="373" spans="1:15" x14ac:dyDescent="0.35">
      <c r="A373" s="32" t="s">
        <v>297</v>
      </c>
      <c r="B373" s="32" t="s">
        <v>298</v>
      </c>
      <c r="C373" s="32" t="s">
        <v>4</v>
      </c>
      <c r="D373" s="32">
        <v>96</v>
      </c>
      <c r="E373" s="32">
        <v>100</v>
      </c>
      <c r="F373" s="32">
        <v>79</v>
      </c>
      <c r="G373" s="32">
        <v>56</v>
      </c>
      <c r="H373" s="32">
        <v>87</v>
      </c>
      <c r="I373" s="32">
        <v>37</v>
      </c>
      <c r="J373" s="32">
        <v>92</v>
      </c>
      <c r="K373" s="32">
        <v>106</v>
      </c>
      <c r="L373" s="32">
        <v>62</v>
      </c>
      <c r="M373" s="32">
        <v>67</v>
      </c>
      <c r="N373" s="32">
        <v>36</v>
      </c>
      <c r="O373" s="32">
        <v>0</v>
      </c>
    </row>
    <row r="374" spans="1:15" x14ac:dyDescent="0.35">
      <c r="A374" s="32" t="s">
        <v>297</v>
      </c>
      <c r="B374" s="32" t="s">
        <v>298</v>
      </c>
      <c r="C374" s="32" t="s">
        <v>5</v>
      </c>
      <c r="D374" s="32">
        <v>6</v>
      </c>
      <c r="E374" s="32">
        <v>9</v>
      </c>
      <c r="F374" s="32">
        <v>3</v>
      </c>
      <c r="G374" s="32">
        <v>3</v>
      </c>
      <c r="H374" s="32">
        <v>4</v>
      </c>
      <c r="I374" s="32">
        <v>4</v>
      </c>
      <c r="J374" s="32">
        <v>3</v>
      </c>
      <c r="K374" s="32">
        <v>6</v>
      </c>
      <c r="L374" s="32">
        <v>2</v>
      </c>
      <c r="M374" s="32">
        <v>1</v>
      </c>
      <c r="N374" s="32">
        <v>4</v>
      </c>
      <c r="O374" s="32">
        <v>0</v>
      </c>
    </row>
    <row r="375" spans="1:15" x14ac:dyDescent="0.35">
      <c r="A375" s="32" t="s">
        <v>297</v>
      </c>
      <c r="B375" s="32" t="s">
        <v>298</v>
      </c>
      <c r="C375" s="32" t="s">
        <v>2</v>
      </c>
      <c r="D375" s="32">
        <v>5</v>
      </c>
      <c r="E375" s="32">
        <v>5</v>
      </c>
      <c r="F375" s="32">
        <v>1</v>
      </c>
      <c r="G375" s="32">
        <v>1</v>
      </c>
      <c r="H375" s="32">
        <v>7</v>
      </c>
      <c r="I375" s="32">
        <v>2</v>
      </c>
      <c r="J375" s="32">
        <v>4</v>
      </c>
      <c r="K375" s="32">
        <v>2</v>
      </c>
      <c r="L375" s="32">
        <v>3</v>
      </c>
      <c r="M375" s="32">
        <v>1</v>
      </c>
      <c r="N375" s="32">
        <v>5</v>
      </c>
      <c r="O375" s="32">
        <v>0</v>
      </c>
    </row>
    <row r="376" spans="1:15" x14ac:dyDescent="0.35">
      <c r="A376" s="33" t="s">
        <v>297</v>
      </c>
      <c r="B376" s="33" t="s">
        <v>298</v>
      </c>
      <c r="C376" s="33" t="s">
        <v>3069</v>
      </c>
      <c r="D376" s="33">
        <v>1761</v>
      </c>
      <c r="E376" s="33">
        <v>1623</v>
      </c>
      <c r="F376" s="33">
        <v>1437</v>
      </c>
      <c r="G376" s="33">
        <v>953</v>
      </c>
      <c r="H376" s="33">
        <v>1965</v>
      </c>
      <c r="I376" s="33">
        <v>931</v>
      </c>
      <c r="J376" s="33">
        <v>1853</v>
      </c>
      <c r="K376" s="33">
        <v>2153</v>
      </c>
      <c r="L376" s="33">
        <v>1159</v>
      </c>
      <c r="M376" s="33">
        <v>1208</v>
      </c>
      <c r="N376" s="33">
        <v>1086</v>
      </c>
      <c r="O376" s="33">
        <v>0</v>
      </c>
    </row>
    <row r="377" spans="1:15" x14ac:dyDescent="0.35">
      <c r="A377" s="32" t="s">
        <v>247</v>
      </c>
      <c r="B377" s="32" t="s">
        <v>248</v>
      </c>
      <c r="C377" s="32" t="s">
        <v>0</v>
      </c>
      <c r="D377" s="32">
        <v>4</v>
      </c>
      <c r="E377" s="32">
        <v>1080</v>
      </c>
      <c r="F377" s="32">
        <v>216</v>
      </c>
      <c r="G377" s="32">
        <v>37</v>
      </c>
      <c r="H377" s="32">
        <v>518</v>
      </c>
      <c r="I377" s="32">
        <v>24</v>
      </c>
      <c r="J377" s="32">
        <v>263</v>
      </c>
      <c r="K377" s="32">
        <v>836</v>
      </c>
      <c r="L377" s="32">
        <v>474</v>
      </c>
      <c r="M377" s="32">
        <v>1168</v>
      </c>
      <c r="N377" s="32">
        <v>187</v>
      </c>
      <c r="O377" s="32">
        <v>509</v>
      </c>
    </row>
    <row r="378" spans="1:15" x14ac:dyDescent="0.35">
      <c r="A378" s="32" t="s">
        <v>247</v>
      </c>
      <c r="B378" s="32" t="s">
        <v>248</v>
      </c>
      <c r="C378" s="32" t="s">
        <v>23</v>
      </c>
      <c r="D378" s="32">
        <v>0</v>
      </c>
      <c r="E378" s="32">
        <v>57</v>
      </c>
      <c r="F378" s="32">
        <v>5</v>
      </c>
      <c r="G378" s="32">
        <v>0</v>
      </c>
      <c r="H378" s="32">
        <v>2</v>
      </c>
      <c r="I378" s="32">
        <v>0</v>
      </c>
      <c r="J378" s="32">
        <v>2</v>
      </c>
      <c r="K378" s="32">
        <v>5</v>
      </c>
      <c r="L378" s="32">
        <v>1</v>
      </c>
      <c r="M378" s="32">
        <v>4</v>
      </c>
      <c r="N378" s="32">
        <v>0</v>
      </c>
      <c r="O378" s="32">
        <v>0</v>
      </c>
    </row>
    <row r="379" spans="1:15" x14ac:dyDescent="0.35">
      <c r="A379" s="32" t="s">
        <v>247</v>
      </c>
      <c r="B379" s="32" t="s">
        <v>248</v>
      </c>
      <c r="C379" s="32" t="s">
        <v>4</v>
      </c>
      <c r="D379" s="32">
        <v>0</v>
      </c>
      <c r="E379" s="32">
        <v>5</v>
      </c>
      <c r="F379" s="32">
        <v>1</v>
      </c>
      <c r="G379" s="32">
        <v>0</v>
      </c>
      <c r="H379" s="32">
        <v>2</v>
      </c>
      <c r="I379" s="32">
        <v>0</v>
      </c>
      <c r="J379" s="32">
        <v>0</v>
      </c>
      <c r="K379" s="32">
        <v>0</v>
      </c>
      <c r="L379" s="32">
        <v>0</v>
      </c>
      <c r="M379" s="32">
        <v>0</v>
      </c>
      <c r="N379" s="32">
        <v>0</v>
      </c>
      <c r="O379" s="32">
        <v>0</v>
      </c>
    </row>
    <row r="380" spans="1:15" x14ac:dyDescent="0.35">
      <c r="A380" s="32" t="s">
        <v>247</v>
      </c>
      <c r="B380" s="32" t="s">
        <v>248</v>
      </c>
      <c r="C380" s="32" t="s">
        <v>5</v>
      </c>
      <c r="D380" s="32">
        <v>0</v>
      </c>
      <c r="E380" s="32">
        <v>0</v>
      </c>
      <c r="F380" s="32">
        <v>0</v>
      </c>
      <c r="G380" s="32">
        <v>0</v>
      </c>
      <c r="H380" s="32">
        <v>3</v>
      </c>
      <c r="I380" s="32">
        <v>0</v>
      </c>
      <c r="J380" s="32">
        <v>0</v>
      </c>
      <c r="K380" s="32">
        <v>0</v>
      </c>
      <c r="L380" s="32">
        <v>0</v>
      </c>
      <c r="M380" s="32">
        <v>0</v>
      </c>
      <c r="N380" s="32">
        <v>0</v>
      </c>
      <c r="O380" s="32">
        <v>0</v>
      </c>
    </row>
    <row r="381" spans="1:15" x14ac:dyDescent="0.35">
      <c r="A381" s="32" t="s">
        <v>247</v>
      </c>
      <c r="B381" s="32" t="s">
        <v>248</v>
      </c>
      <c r="C381" s="32" t="s">
        <v>2</v>
      </c>
      <c r="D381" s="32">
        <v>0</v>
      </c>
      <c r="E381" s="32">
        <v>0</v>
      </c>
      <c r="F381" s="32">
        <v>0</v>
      </c>
      <c r="G381" s="32">
        <v>0</v>
      </c>
      <c r="H381" s="32">
        <v>0</v>
      </c>
      <c r="I381" s="32">
        <v>0</v>
      </c>
      <c r="J381" s="32">
        <v>0</v>
      </c>
      <c r="K381" s="32">
        <v>0</v>
      </c>
      <c r="L381" s="32">
        <v>0</v>
      </c>
      <c r="M381" s="32">
        <v>0</v>
      </c>
      <c r="N381" s="32">
        <v>0</v>
      </c>
      <c r="O381" s="32">
        <v>0</v>
      </c>
    </row>
    <row r="382" spans="1:15" x14ac:dyDescent="0.35">
      <c r="A382" s="33" t="s">
        <v>247</v>
      </c>
      <c r="B382" s="33" t="s">
        <v>248</v>
      </c>
      <c r="C382" s="33" t="s">
        <v>3069</v>
      </c>
      <c r="D382" s="33">
        <v>4</v>
      </c>
      <c r="E382" s="33">
        <v>1142</v>
      </c>
      <c r="F382" s="33">
        <v>222</v>
      </c>
      <c r="G382" s="33">
        <v>37</v>
      </c>
      <c r="H382" s="33">
        <v>525</v>
      </c>
      <c r="I382" s="33">
        <v>24</v>
      </c>
      <c r="J382" s="33">
        <v>265</v>
      </c>
      <c r="K382" s="33">
        <v>841</v>
      </c>
      <c r="L382" s="33">
        <v>475</v>
      </c>
      <c r="M382" s="33">
        <v>1172</v>
      </c>
      <c r="N382" s="33">
        <v>187</v>
      </c>
      <c r="O382" s="33">
        <v>509</v>
      </c>
    </row>
    <row r="383" spans="1:15" x14ac:dyDescent="0.35">
      <c r="A383" s="32" t="s">
        <v>228</v>
      </c>
      <c r="B383" s="32" t="s">
        <v>229</v>
      </c>
      <c r="C383" s="32" t="s">
        <v>0</v>
      </c>
      <c r="D383" s="32">
        <v>449</v>
      </c>
      <c r="E383" s="32">
        <v>661</v>
      </c>
      <c r="F383" s="32">
        <v>700</v>
      </c>
      <c r="G383" s="32">
        <v>196</v>
      </c>
      <c r="H383" s="32">
        <v>138</v>
      </c>
      <c r="I383" s="32">
        <v>0</v>
      </c>
      <c r="J383" s="32">
        <v>0</v>
      </c>
      <c r="K383" s="32">
        <v>0</v>
      </c>
      <c r="L383" s="32">
        <v>0</v>
      </c>
      <c r="M383" s="32">
        <v>2</v>
      </c>
      <c r="N383" s="32">
        <v>2</v>
      </c>
      <c r="O383" s="32">
        <v>1779</v>
      </c>
    </row>
    <row r="384" spans="1:15" x14ac:dyDescent="0.35">
      <c r="A384" s="32" t="s">
        <v>228</v>
      </c>
      <c r="B384" s="32" t="s">
        <v>229</v>
      </c>
      <c r="C384" s="32" t="s">
        <v>23</v>
      </c>
      <c r="D384" s="32">
        <v>298</v>
      </c>
      <c r="E384" s="32">
        <v>412</v>
      </c>
      <c r="F384" s="32">
        <v>396</v>
      </c>
      <c r="G384" s="32">
        <v>122</v>
      </c>
      <c r="H384" s="32">
        <v>74</v>
      </c>
      <c r="I384" s="32">
        <v>0</v>
      </c>
      <c r="J384" s="32">
        <v>0</v>
      </c>
      <c r="K384" s="32">
        <v>0</v>
      </c>
      <c r="L384" s="32">
        <v>0</v>
      </c>
      <c r="M384" s="32">
        <v>0</v>
      </c>
      <c r="N384" s="32">
        <v>1</v>
      </c>
      <c r="O384" s="32">
        <v>876</v>
      </c>
    </row>
    <row r="385" spans="1:15" x14ac:dyDescent="0.35">
      <c r="A385" s="32" t="s">
        <v>228</v>
      </c>
      <c r="B385" s="32" t="s">
        <v>229</v>
      </c>
      <c r="C385" s="32" t="s">
        <v>4</v>
      </c>
      <c r="D385" s="32">
        <v>12</v>
      </c>
      <c r="E385" s="32">
        <v>79</v>
      </c>
      <c r="F385" s="32">
        <v>28</v>
      </c>
      <c r="G385" s="32">
        <v>14</v>
      </c>
      <c r="H385" s="32">
        <v>15</v>
      </c>
      <c r="I385" s="32">
        <v>0</v>
      </c>
      <c r="J385" s="32">
        <v>0</v>
      </c>
      <c r="K385" s="32">
        <v>0</v>
      </c>
      <c r="L385" s="32">
        <v>0</v>
      </c>
      <c r="M385" s="32">
        <v>0</v>
      </c>
      <c r="N385" s="32">
        <v>0</v>
      </c>
      <c r="O385" s="32">
        <v>69</v>
      </c>
    </row>
    <row r="386" spans="1:15" x14ac:dyDescent="0.35">
      <c r="A386" s="32" t="s">
        <v>228</v>
      </c>
      <c r="B386" s="32" t="s">
        <v>229</v>
      </c>
      <c r="C386" s="32" t="s">
        <v>5</v>
      </c>
      <c r="D386" s="32">
        <v>1</v>
      </c>
      <c r="E386" s="32">
        <v>8</v>
      </c>
      <c r="F386" s="32">
        <v>3</v>
      </c>
      <c r="G386" s="32">
        <v>2</v>
      </c>
      <c r="H386" s="32">
        <v>1</v>
      </c>
      <c r="I386" s="32">
        <v>0</v>
      </c>
      <c r="J386" s="32">
        <v>0</v>
      </c>
      <c r="K386" s="32">
        <v>0</v>
      </c>
      <c r="L386" s="32">
        <v>0</v>
      </c>
      <c r="M386" s="32">
        <v>0</v>
      </c>
      <c r="N386" s="32">
        <v>0</v>
      </c>
      <c r="O386" s="32">
        <v>27</v>
      </c>
    </row>
    <row r="387" spans="1:15" x14ac:dyDescent="0.35">
      <c r="A387" s="32" t="s">
        <v>228</v>
      </c>
      <c r="B387" s="32" t="s">
        <v>229</v>
      </c>
      <c r="C387" s="32" t="s">
        <v>2</v>
      </c>
      <c r="D387" s="32">
        <v>4</v>
      </c>
      <c r="E387" s="32">
        <v>4</v>
      </c>
      <c r="F387" s="32">
        <v>3</v>
      </c>
      <c r="G387" s="32">
        <v>1</v>
      </c>
      <c r="H387" s="32">
        <v>1</v>
      </c>
      <c r="I387" s="32">
        <v>0</v>
      </c>
      <c r="J387" s="32">
        <v>0</v>
      </c>
      <c r="K387" s="32">
        <v>0</v>
      </c>
      <c r="L387" s="32">
        <v>0</v>
      </c>
      <c r="M387" s="32">
        <v>0</v>
      </c>
      <c r="N387" s="32">
        <v>0</v>
      </c>
      <c r="O387" s="32">
        <v>10</v>
      </c>
    </row>
    <row r="388" spans="1:15" x14ac:dyDescent="0.35">
      <c r="A388" s="33" t="s">
        <v>228</v>
      </c>
      <c r="B388" s="33" t="s">
        <v>229</v>
      </c>
      <c r="C388" s="33" t="s">
        <v>3069</v>
      </c>
      <c r="D388" s="33">
        <v>764</v>
      </c>
      <c r="E388" s="33">
        <v>1164</v>
      </c>
      <c r="F388" s="33">
        <v>1130</v>
      </c>
      <c r="G388" s="33">
        <v>335</v>
      </c>
      <c r="H388" s="33">
        <v>229</v>
      </c>
      <c r="I388" s="33">
        <v>0</v>
      </c>
      <c r="J388" s="33">
        <v>0</v>
      </c>
      <c r="K388" s="33">
        <v>0</v>
      </c>
      <c r="L388" s="33">
        <v>0</v>
      </c>
      <c r="M388" s="33">
        <v>2</v>
      </c>
      <c r="N388" s="33">
        <v>3</v>
      </c>
      <c r="O388" s="33">
        <v>2761</v>
      </c>
    </row>
    <row r="389" spans="1:15" x14ac:dyDescent="0.35">
      <c r="A389" s="32" t="s">
        <v>398</v>
      </c>
      <c r="B389" s="32" t="s">
        <v>399</v>
      </c>
      <c r="C389" s="32" t="s">
        <v>0</v>
      </c>
      <c r="D389" s="32">
        <v>1410</v>
      </c>
      <c r="E389" s="32">
        <v>1204</v>
      </c>
      <c r="F389" s="32">
        <v>1344</v>
      </c>
      <c r="G389" s="32">
        <v>1372</v>
      </c>
      <c r="H389" s="32">
        <v>464</v>
      </c>
      <c r="I389" s="32">
        <v>961</v>
      </c>
      <c r="J389" s="32">
        <v>1360</v>
      </c>
      <c r="K389" s="32">
        <v>931</v>
      </c>
      <c r="L389" s="32">
        <v>1154</v>
      </c>
      <c r="M389" s="32">
        <v>1048</v>
      </c>
      <c r="N389" s="32">
        <v>105</v>
      </c>
      <c r="O389" s="32">
        <v>3270</v>
      </c>
    </row>
    <row r="390" spans="1:15" x14ac:dyDescent="0.35">
      <c r="A390" s="32" t="s">
        <v>398</v>
      </c>
      <c r="B390" s="32" t="s">
        <v>399</v>
      </c>
      <c r="C390" s="32" t="s">
        <v>23</v>
      </c>
      <c r="D390" s="32">
        <v>476</v>
      </c>
      <c r="E390" s="32">
        <v>502</v>
      </c>
      <c r="F390" s="32">
        <v>106</v>
      </c>
      <c r="G390" s="32">
        <v>87</v>
      </c>
      <c r="H390" s="32">
        <v>15</v>
      </c>
      <c r="I390" s="32">
        <v>21</v>
      </c>
      <c r="J390" s="32">
        <v>15</v>
      </c>
      <c r="K390" s="32">
        <v>362</v>
      </c>
      <c r="L390" s="32">
        <v>525</v>
      </c>
      <c r="M390" s="32">
        <v>279</v>
      </c>
      <c r="N390" s="32">
        <v>19</v>
      </c>
      <c r="O390" s="32">
        <v>1495</v>
      </c>
    </row>
    <row r="391" spans="1:15" x14ac:dyDescent="0.35">
      <c r="A391" s="32" t="s">
        <v>398</v>
      </c>
      <c r="B391" s="32" t="s">
        <v>399</v>
      </c>
      <c r="C391" s="32" t="s">
        <v>4</v>
      </c>
      <c r="D391" s="32">
        <v>91</v>
      </c>
      <c r="E391" s="32">
        <v>69</v>
      </c>
      <c r="F391" s="32">
        <v>27</v>
      </c>
      <c r="G391" s="32">
        <v>20</v>
      </c>
      <c r="H391" s="32">
        <v>3</v>
      </c>
      <c r="I391" s="32">
        <v>13</v>
      </c>
      <c r="J391" s="32">
        <v>4</v>
      </c>
      <c r="K391" s="32">
        <v>16</v>
      </c>
      <c r="L391" s="32">
        <v>59</v>
      </c>
      <c r="M391" s="32">
        <v>173</v>
      </c>
      <c r="N391" s="32">
        <v>2</v>
      </c>
      <c r="O391" s="32">
        <v>234</v>
      </c>
    </row>
    <row r="392" spans="1:15" x14ac:dyDescent="0.35">
      <c r="A392" s="32" t="s">
        <v>398</v>
      </c>
      <c r="B392" s="32" t="s">
        <v>399</v>
      </c>
      <c r="C392" s="32" t="s">
        <v>5</v>
      </c>
      <c r="D392" s="32">
        <v>2</v>
      </c>
      <c r="E392" s="32">
        <v>3</v>
      </c>
      <c r="F392" s="32">
        <v>0</v>
      </c>
      <c r="G392" s="32">
        <v>2</v>
      </c>
      <c r="H392" s="32">
        <v>0</v>
      </c>
      <c r="I392" s="32">
        <v>1</v>
      </c>
      <c r="J392" s="32">
        <v>1</v>
      </c>
      <c r="K392" s="32">
        <v>0</v>
      </c>
      <c r="L392" s="32">
        <v>0</v>
      </c>
      <c r="M392" s="32">
        <v>0</v>
      </c>
      <c r="N392" s="32">
        <v>1</v>
      </c>
      <c r="O392" s="32">
        <v>10</v>
      </c>
    </row>
    <row r="393" spans="1:15" x14ac:dyDescent="0.35">
      <c r="A393" s="32" t="s">
        <v>398</v>
      </c>
      <c r="B393" s="32" t="s">
        <v>399</v>
      </c>
      <c r="C393" s="32" t="s">
        <v>2</v>
      </c>
      <c r="D393" s="32">
        <v>2</v>
      </c>
      <c r="E393" s="32">
        <v>6</v>
      </c>
      <c r="F393" s="32">
        <v>8</v>
      </c>
      <c r="G393" s="32">
        <v>15</v>
      </c>
      <c r="H393" s="32">
        <v>7</v>
      </c>
      <c r="I393" s="32">
        <v>9</v>
      </c>
      <c r="J393" s="32">
        <v>9</v>
      </c>
      <c r="K393" s="32">
        <v>3</v>
      </c>
      <c r="L393" s="32">
        <v>7</v>
      </c>
      <c r="M393" s="32">
        <v>2</v>
      </c>
      <c r="N393" s="32">
        <v>7</v>
      </c>
      <c r="O393" s="32">
        <v>7</v>
      </c>
    </row>
    <row r="394" spans="1:15" x14ac:dyDescent="0.35">
      <c r="A394" s="33" t="s">
        <v>398</v>
      </c>
      <c r="B394" s="33" t="s">
        <v>399</v>
      </c>
      <c r="C394" s="33" t="s">
        <v>3069</v>
      </c>
      <c r="D394" s="33">
        <v>1981</v>
      </c>
      <c r="E394" s="33">
        <v>1784</v>
      </c>
      <c r="F394" s="33">
        <v>1485</v>
      </c>
      <c r="G394" s="33">
        <v>1496</v>
      </c>
      <c r="H394" s="33">
        <v>489</v>
      </c>
      <c r="I394" s="33">
        <v>1005</v>
      </c>
      <c r="J394" s="33">
        <v>1389</v>
      </c>
      <c r="K394" s="33">
        <v>1312</v>
      </c>
      <c r="L394" s="33">
        <v>1745</v>
      </c>
      <c r="M394" s="33">
        <v>1502</v>
      </c>
      <c r="N394" s="33">
        <v>134</v>
      </c>
      <c r="O394" s="33">
        <v>5016</v>
      </c>
    </row>
    <row r="395" spans="1:15" x14ac:dyDescent="0.35">
      <c r="A395" s="32" t="s">
        <v>184</v>
      </c>
      <c r="B395" s="32" t="s">
        <v>185</v>
      </c>
      <c r="C395" s="32" t="s">
        <v>0</v>
      </c>
      <c r="D395" s="32">
        <v>1757</v>
      </c>
      <c r="E395" s="32">
        <v>2443</v>
      </c>
      <c r="F395" s="32">
        <v>1844</v>
      </c>
      <c r="G395" s="32">
        <v>887</v>
      </c>
      <c r="H395" s="32">
        <v>1564</v>
      </c>
      <c r="I395" s="32">
        <v>178</v>
      </c>
      <c r="J395" s="32">
        <v>4095</v>
      </c>
      <c r="K395" s="32">
        <v>2026</v>
      </c>
      <c r="L395" s="32">
        <v>1492</v>
      </c>
      <c r="M395" s="32">
        <v>1911</v>
      </c>
      <c r="N395" s="32">
        <v>1532</v>
      </c>
      <c r="O395" s="32">
        <v>2082</v>
      </c>
    </row>
    <row r="396" spans="1:15" x14ac:dyDescent="0.35">
      <c r="A396" s="32" t="s">
        <v>184</v>
      </c>
      <c r="B396" s="32" t="s">
        <v>185</v>
      </c>
      <c r="C396" s="32" t="s">
        <v>23</v>
      </c>
      <c r="D396" s="32">
        <v>305</v>
      </c>
      <c r="E396" s="32">
        <v>390</v>
      </c>
      <c r="F396" s="32">
        <v>314</v>
      </c>
      <c r="G396" s="32">
        <v>105</v>
      </c>
      <c r="H396" s="32">
        <v>252</v>
      </c>
      <c r="I396" s="32">
        <v>62</v>
      </c>
      <c r="J396" s="32">
        <v>745</v>
      </c>
      <c r="K396" s="32">
        <v>333</v>
      </c>
      <c r="L396" s="32">
        <v>282</v>
      </c>
      <c r="M396" s="32">
        <v>376</v>
      </c>
      <c r="N396" s="32">
        <v>315</v>
      </c>
      <c r="O396" s="32">
        <v>343</v>
      </c>
    </row>
    <row r="397" spans="1:15" x14ac:dyDescent="0.35">
      <c r="A397" s="32" t="s">
        <v>184</v>
      </c>
      <c r="B397" s="32" t="s">
        <v>185</v>
      </c>
      <c r="C397" s="32" t="s">
        <v>4</v>
      </c>
      <c r="D397" s="32">
        <v>24</v>
      </c>
      <c r="E397" s="32">
        <v>51</v>
      </c>
      <c r="F397" s="32">
        <v>20</v>
      </c>
      <c r="G397" s="32">
        <v>9</v>
      </c>
      <c r="H397" s="32">
        <v>18</v>
      </c>
      <c r="I397" s="32">
        <v>1</v>
      </c>
      <c r="J397" s="32">
        <v>60</v>
      </c>
      <c r="K397" s="32">
        <v>34</v>
      </c>
      <c r="L397" s="32">
        <v>26</v>
      </c>
      <c r="M397" s="32">
        <v>22</v>
      </c>
      <c r="N397" s="32">
        <v>29</v>
      </c>
      <c r="O397" s="32">
        <v>43</v>
      </c>
    </row>
    <row r="398" spans="1:15" x14ac:dyDescent="0.35">
      <c r="A398" s="32" t="s">
        <v>184</v>
      </c>
      <c r="B398" s="32" t="s">
        <v>185</v>
      </c>
      <c r="C398" s="32" t="s">
        <v>5</v>
      </c>
      <c r="D398" s="32">
        <v>3</v>
      </c>
      <c r="E398" s="32">
        <v>5</v>
      </c>
      <c r="F398" s="32">
        <v>2</v>
      </c>
      <c r="G398" s="32">
        <v>5</v>
      </c>
      <c r="H398" s="32">
        <v>9</v>
      </c>
      <c r="I398" s="32">
        <v>5</v>
      </c>
      <c r="J398" s="32">
        <v>1</v>
      </c>
      <c r="K398" s="32">
        <v>2</v>
      </c>
      <c r="L398" s="32">
        <v>4</v>
      </c>
      <c r="M398" s="32">
        <v>3</v>
      </c>
      <c r="N398" s="32">
        <v>4</v>
      </c>
      <c r="O398" s="32">
        <v>8</v>
      </c>
    </row>
    <row r="399" spans="1:15" x14ac:dyDescent="0.35">
      <c r="A399" s="32" t="s">
        <v>184</v>
      </c>
      <c r="B399" s="32" t="s">
        <v>185</v>
      </c>
      <c r="C399" s="32" t="s">
        <v>2</v>
      </c>
      <c r="D399" s="32">
        <v>2</v>
      </c>
      <c r="E399" s="32">
        <v>6</v>
      </c>
      <c r="F399" s="32">
        <v>1</v>
      </c>
      <c r="G399" s="32">
        <v>4</v>
      </c>
      <c r="H399" s="32">
        <v>6</v>
      </c>
      <c r="I399" s="32">
        <v>4</v>
      </c>
      <c r="J399" s="32">
        <v>4</v>
      </c>
      <c r="K399" s="32">
        <v>3</v>
      </c>
      <c r="L399" s="32">
        <v>6</v>
      </c>
      <c r="M399" s="32">
        <v>3</v>
      </c>
      <c r="N399" s="32">
        <v>2</v>
      </c>
      <c r="O399" s="32">
        <v>5</v>
      </c>
    </row>
    <row r="400" spans="1:15" x14ac:dyDescent="0.35">
      <c r="A400" s="33" t="s">
        <v>184</v>
      </c>
      <c r="B400" s="33" t="s">
        <v>185</v>
      </c>
      <c r="C400" s="33" t="s">
        <v>3069</v>
      </c>
      <c r="D400" s="33">
        <v>2091</v>
      </c>
      <c r="E400" s="33">
        <v>2895</v>
      </c>
      <c r="F400" s="33">
        <v>2181</v>
      </c>
      <c r="G400" s="33">
        <v>1010</v>
      </c>
      <c r="H400" s="33">
        <v>1849</v>
      </c>
      <c r="I400" s="33">
        <v>250</v>
      </c>
      <c r="J400" s="33">
        <v>4905</v>
      </c>
      <c r="K400" s="33">
        <v>2398</v>
      </c>
      <c r="L400" s="33">
        <v>1810</v>
      </c>
      <c r="M400" s="33">
        <v>2315</v>
      </c>
      <c r="N400" s="33">
        <v>1882</v>
      </c>
      <c r="O400" s="33">
        <v>2481</v>
      </c>
    </row>
    <row r="401" spans="1:15" x14ac:dyDescent="0.35">
      <c r="A401" s="32" t="s">
        <v>230</v>
      </c>
      <c r="B401" s="32" t="s">
        <v>231</v>
      </c>
      <c r="C401" s="32" t="s">
        <v>0</v>
      </c>
      <c r="D401" s="32">
        <v>1032</v>
      </c>
      <c r="E401" s="32">
        <v>677</v>
      </c>
      <c r="F401" s="32">
        <v>1002</v>
      </c>
      <c r="G401" s="32">
        <v>928</v>
      </c>
      <c r="H401" s="32">
        <v>1380</v>
      </c>
      <c r="I401" s="32">
        <v>1051</v>
      </c>
      <c r="J401" s="32">
        <v>1155</v>
      </c>
      <c r="K401" s="32">
        <v>1333</v>
      </c>
      <c r="L401" s="32">
        <v>1142</v>
      </c>
      <c r="M401" s="32">
        <v>735</v>
      </c>
      <c r="N401" s="32">
        <v>837</v>
      </c>
      <c r="O401" s="32">
        <v>1214</v>
      </c>
    </row>
    <row r="402" spans="1:15" x14ac:dyDescent="0.35">
      <c r="A402" s="32" t="s">
        <v>230</v>
      </c>
      <c r="B402" s="32" t="s">
        <v>231</v>
      </c>
      <c r="C402" s="32" t="s">
        <v>23</v>
      </c>
      <c r="D402" s="32">
        <v>412</v>
      </c>
      <c r="E402" s="32">
        <v>383</v>
      </c>
      <c r="F402" s="32">
        <v>475</v>
      </c>
      <c r="G402" s="32">
        <v>438</v>
      </c>
      <c r="H402" s="32">
        <v>490</v>
      </c>
      <c r="I402" s="32">
        <v>416</v>
      </c>
      <c r="J402" s="32">
        <v>453</v>
      </c>
      <c r="K402" s="32">
        <v>485</v>
      </c>
      <c r="L402" s="32">
        <v>456</v>
      </c>
      <c r="M402" s="32">
        <v>374</v>
      </c>
      <c r="N402" s="32">
        <v>433</v>
      </c>
      <c r="O402" s="32">
        <v>571</v>
      </c>
    </row>
    <row r="403" spans="1:15" x14ac:dyDescent="0.35">
      <c r="A403" s="32" t="s">
        <v>230</v>
      </c>
      <c r="B403" s="32" t="s">
        <v>231</v>
      </c>
      <c r="C403" s="32" t="s">
        <v>4</v>
      </c>
      <c r="D403" s="32">
        <v>12</v>
      </c>
      <c r="E403" s="32">
        <v>6</v>
      </c>
      <c r="F403" s="32">
        <v>5</v>
      </c>
      <c r="G403" s="32">
        <v>7</v>
      </c>
      <c r="H403" s="32">
        <v>25</v>
      </c>
      <c r="I403" s="32">
        <v>14</v>
      </c>
      <c r="J403" s="32">
        <v>12</v>
      </c>
      <c r="K403" s="32">
        <v>11</v>
      </c>
      <c r="L403" s="32">
        <v>15</v>
      </c>
      <c r="M403" s="32">
        <v>3</v>
      </c>
      <c r="N403" s="32">
        <v>13</v>
      </c>
      <c r="O403" s="32">
        <v>20</v>
      </c>
    </row>
    <row r="404" spans="1:15" x14ac:dyDescent="0.35">
      <c r="A404" s="32" t="s">
        <v>230</v>
      </c>
      <c r="B404" s="32" t="s">
        <v>231</v>
      </c>
      <c r="C404" s="32" t="s">
        <v>5</v>
      </c>
      <c r="D404" s="32">
        <v>3</v>
      </c>
      <c r="E404" s="32">
        <v>4</v>
      </c>
      <c r="F404" s="32">
        <v>3</v>
      </c>
      <c r="G404" s="32">
        <v>4</v>
      </c>
      <c r="H404" s="32">
        <v>5</v>
      </c>
      <c r="I404" s="32">
        <v>2</v>
      </c>
      <c r="J404" s="32">
        <v>6</v>
      </c>
      <c r="K404" s="32">
        <v>3</v>
      </c>
      <c r="L404" s="32">
        <v>7</v>
      </c>
      <c r="M404" s="32">
        <v>2</v>
      </c>
      <c r="N404" s="32">
        <v>7</v>
      </c>
      <c r="O404" s="32">
        <v>7</v>
      </c>
    </row>
    <row r="405" spans="1:15" x14ac:dyDescent="0.35">
      <c r="A405" s="32" t="s">
        <v>230</v>
      </c>
      <c r="B405" s="32" t="s">
        <v>231</v>
      </c>
      <c r="C405" s="32" t="s">
        <v>2</v>
      </c>
      <c r="D405" s="32">
        <v>0</v>
      </c>
      <c r="E405" s="32">
        <v>0</v>
      </c>
      <c r="F405" s="32">
        <v>2</v>
      </c>
      <c r="G405" s="32">
        <v>2</v>
      </c>
      <c r="H405" s="32">
        <v>0</v>
      </c>
      <c r="I405" s="32">
        <v>1</v>
      </c>
      <c r="J405" s="32">
        <v>2</v>
      </c>
      <c r="K405" s="32">
        <v>1</v>
      </c>
      <c r="L405" s="32">
        <v>3</v>
      </c>
      <c r="M405" s="32">
        <v>1</v>
      </c>
      <c r="N405" s="32">
        <v>1</v>
      </c>
      <c r="O405" s="32">
        <v>5</v>
      </c>
    </row>
    <row r="406" spans="1:15" x14ac:dyDescent="0.35">
      <c r="A406" s="33" t="s">
        <v>230</v>
      </c>
      <c r="B406" s="33" t="s">
        <v>231</v>
      </c>
      <c r="C406" s="33" t="s">
        <v>3069</v>
      </c>
      <c r="D406" s="33">
        <v>1459</v>
      </c>
      <c r="E406" s="33">
        <v>1070</v>
      </c>
      <c r="F406" s="33">
        <v>1487</v>
      </c>
      <c r="G406" s="33">
        <v>1379</v>
      </c>
      <c r="H406" s="33">
        <v>1900</v>
      </c>
      <c r="I406" s="33">
        <v>1484</v>
      </c>
      <c r="J406" s="33">
        <v>1628</v>
      </c>
      <c r="K406" s="33">
        <v>1833</v>
      </c>
      <c r="L406" s="33">
        <v>1623</v>
      </c>
      <c r="M406" s="33">
        <v>1115</v>
      </c>
      <c r="N406" s="33">
        <v>1291</v>
      </c>
      <c r="O406" s="33">
        <v>1817</v>
      </c>
    </row>
    <row r="407" spans="1:15" x14ac:dyDescent="0.35">
      <c r="A407" s="32" t="s">
        <v>130</v>
      </c>
      <c r="B407" s="32" t="s">
        <v>131</v>
      </c>
      <c r="C407" s="32" t="s">
        <v>0</v>
      </c>
      <c r="D407" s="32">
        <v>1076</v>
      </c>
      <c r="E407" s="32">
        <v>673</v>
      </c>
      <c r="F407" s="32">
        <v>1</v>
      </c>
      <c r="G407" s="32">
        <v>1687</v>
      </c>
      <c r="H407" s="32">
        <v>634</v>
      </c>
      <c r="I407" s="32">
        <v>553</v>
      </c>
      <c r="J407" s="32">
        <v>459</v>
      </c>
      <c r="K407" s="32">
        <v>781</v>
      </c>
      <c r="L407" s="32">
        <v>440</v>
      </c>
      <c r="M407" s="32">
        <v>724</v>
      </c>
      <c r="N407" s="32">
        <v>598</v>
      </c>
      <c r="O407" s="32">
        <v>469</v>
      </c>
    </row>
    <row r="408" spans="1:15" x14ac:dyDescent="0.35">
      <c r="A408" s="32" t="s">
        <v>130</v>
      </c>
      <c r="B408" s="32" t="s">
        <v>131</v>
      </c>
      <c r="C408" s="32" t="s">
        <v>23</v>
      </c>
      <c r="D408" s="32">
        <v>331</v>
      </c>
      <c r="E408" s="32">
        <v>196</v>
      </c>
      <c r="F408" s="32">
        <v>0</v>
      </c>
      <c r="G408" s="32">
        <v>528</v>
      </c>
      <c r="H408" s="32">
        <v>175</v>
      </c>
      <c r="I408" s="32">
        <v>155</v>
      </c>
      <c r="J408" s="32">
        <v>120</v>
      </c>
      <c r="K408" s="32">
        <v>234</v>
      </c>
      <c r="L408" s="32">
        <v>106</v>
      </c>
      <c r="M408" s="32">
        <v>183</v>
      </c>
      <c r="N408" s="32">
        <v>184</v>
      </c>
      <c r="O408" s="32">
        <v>109</v>
      </c>
    </row>
    <row r="409" spans="1:15" x14ac:dyDescent="0.35">
      <c r="A409" s="32" t="s">
        <v>130</v>
      </c>
      <c r="B409" s="32" t="s">
        <v>131</v>
      </c>
      <c r="C409" s="32" t="s">
        <v>4</v>
      </c>
      <c r="D409" s="32">
        <v>19</v>
      </c>
      <c r="E409" s="32">
        <v>15</v>
      </c>
      <c r="F409" s="32">
        <v>10</v>
      </c>
      <c r="G409" s="32">
        <v>26</v>
      </c>
      <c r="H409" s="32">
        <v>9</v>
      </c>
      <c r="I409" s="32">
        <v>7</v>
      </c>
      <c r="J409" s="32">
        <v>3</v>
      </c>
      <c r="K409" s="32">
        <v>3</v>
      </c>
      <c r="L409" s="32">
        <v>2</v>
      </c>
      <c r="M409" s="32">
        <v>37</v>
      </c>
      <c r="N409" s="32">
        <v>13</v>
      </c>
      <c r="O409" s="32">
        <v>6</v>
      </c>
    </row>
    <row r="410" spans="1:15" x14ac:dyDescent="0.35">
      <c r="A410" s="32" t="s">
        <v>130</v>
      </c>
      <c r="B410" s="32" t="s">
        <v>131</v>
      </c>
      <c r="C410" s="32" t="s">
        <v>5</v>
      </c>
      <c r="D410" s="32">
        <v>3</v>
      </c>
      <c r="E410" s="32">
        <v>0</v>
      </c>
      <c r="F410" s="32">
        <v>1</v>
      </c>
      <c r="G410" s="32">
        <v>2</v>
      </c>
      <c r="H410" s="32">
        <v>0</v>
      </c>
      <c r="I410" s="32">
        <v>0</v>
      </c>
      <c r="J410" s="32">
        <v>0</v>
      </c>
      <c r="K410" s="32">
        <v>0</v>
      </c>
      <c r="L410" s="32">
        <v>0</v>
      </c>
      <c r="M410" s="32">
        <v>0</v>
      </c>
      <c r="N410" s="32">
        <v>1</v>
      </c>
      <c r="O410" s="32">
        <v>1</v>
      </c>
    </row>
    <row r="411" spans="1:15" x14ac:dyDescent="0.35">
      <c r="A411" s="32" t="s">
        <v>130</v>
      </c>
      <c r="B411" s="32" t="s">
        <v>131</v>
      </c>
      <c r="C411" s="32" t="s">
        <v>2</v>
      </c>
      <c r="D411" s="32">
        <v>2</v>
      </c>
      <c r="E411" s="32">
        <v>0</v>
      </c>
      <c r="F411" s="32">
        <v>0</v>
      </c>
      <c r="G411" s="32">
        <v>0</v>
      </c>
      <c r="H411" s="32">
        <v>0</v>
      </c>
      <c r="I411" s="32">
        <v>1</v>
      </c>
      <c r="J411" s="32">
        <v>0</v>
      </c>
      <c r="K411" s="32">
        <v>0</v>
      </c>
      <c r="L411" s="32">
        <v>1</v>
      </c>
      <c r="M411" s="32">
        <v>1</v>
      </c>
      <c r="N411" s="32">
        <v>1</v>
      </c>
      <c r="O411" s="32">
        <v>0</v>
      </c>
    </row>
    <row r="412" spans="1:15" x14ac:dyDescent="0.35">
      <c r="A412" s="33" t="s">
        <v>130</v>
      </c>
      <c r="B412" s="33" t="s">
        <v>131</v>
      </c>
      <c r="C412" s="33" t="s">
        <v>3069</v>
      </c>
      <c r="D412" s="33">
        <v>1431</v>
      </c>
      <c r="E412" s="33">
        <v>884</v>
      </c>
      <c r="F412" s="33">
        <v>12</v>
      </c>
      <c r="G412" s="33">
        <v>2243</v>
      </c>
      <c r="H412" s="33">
        <v>818</v>
      </c>
      <c r="I412" s="33">
        <v>716</v>
      </c>
      <c r="J412" s="33">
        <v>582</v>
      </c>
      <c r="K412" s="33">
        <v>1018</v>
      </c>
      <c r="L412" s="33">
        <v>549</v>
      </c>
      <c r="M412" s="33">
        <v>945</v>
      </c>
      <c r="N412" s="33">
        <v>797</v>
      </c>
      <c r="O412" s="33">
        <v>585</v>
      </c>
    </row>
    <row r="413" spans="1:15" x14ac:dyDescent="0.35">
      <c r="A413" s="32" t="s">
        <v>81</v>
      </c>
      <c r="B413" s="32" t="s">
        <v>470</v>
      </c>
      <c r="C413" s="32" t="s">
        <v>0</v>
      </c>
      <c r="D413" s="32">
        <v>264</v>
      </c>
      <c r="E413" s="32">
        <v>695</v>
      </c>
      <c r="F413" s="32">
        <v>443</v>
      </c>
      <c r="G413" s="32">
        <v>452</v>
      </c>
      <c r="H413" s="32">
        <v>675</v>
      </c>
      <c r="I413" s="32">
        <v>440</v>
      </c>
      <c r="J413" s="32">
        <v>462</v>
      </c>
      <c r="K413" s="32">
        <v>389</v>
      </c>
      <c r="L413" s="32">
        <v>686</v>
      </c>
      <c r="M413" s="32">
        <v>428</v>
      </c>
      <c r="N413" s="32">
        <v>815</v>
      </c>
      <c r="O413" s="32">
        <v>556</v>
      </c>
    </row>
    <row r="414" spans="1:15" x14ac:dyDescent="0.35">
      <c r="A414" s="32" t="s">
        <v>81</v>
      </c>
      <c r="B414" s="32" t="s">
        <v>470</v>
      </c>
      <c r="C414" s="32" t="s">
        <v>23</v>
      </c>
      <c r="D414" s="32">
        <v>109</v>
      </c>
      <c r="E414" s="32">
        <v>251</v>
      </c>
      <c r="F414" s="32">
        <v>186</v>
      </c>
      <c r="G414" s="32">
        <v>179</v>
      </c>
      <c r="H414" s="32">
        <v>207</v>
      </c>
      <c r="I414" s="32">
        <v>179</v>
      </c>
      <c r="J414" s="32">
        <v>162</v>
      </c>
      <c r="K414" s="32">
        <v>143</v>
      </c>
      <c r="L414" s="32">
        <v>268</v>
      </c>
      <c r="M414" s="32">
        <v>131</v>
      </c>
      <c r="N414" s="32">
        <v>278</v>
      </c>
      <c r="O414" s="32">
        <v>199</v>
      </c>
    </row>
    <row r="415" spans="1:15" x14ac:dyDescent="0.35">
      <c r="A415" s="32" t="s">
        <v>81</v>
      </c>
      <c r="B415" s="32" t="s">
        <v>470</v>
      </c>
      <c r="C415" s="32" t="s">
        <v>4</v>
      </c>
      <c r="D415" s="32">
        <v>4</v>
      </c>
      <c r="E415" s="32">
        <v>4</v>
      </c>
      <c r="F415" s="32">
        <v>2</v>
      </c>
      <c r="G415" s="32">
        <v>10</v>
      </c>
      <c r="H415" s="32">
        <v>5</v>
      </c>
      <c r="I415" s="32">
        <v>6</v>
      </c>
      <c r="J415" s="32">
        <v>8</v>
      </c>
      <c r="K415" s="32">
        <v>3</v>
      </c>
      <c r="L415" s="32">
        <v>10</v>
      </c>
      <c r="M415" s="32">
        <v>6</v>
      </c>
      <c r="N415" s="32">
        <v>5</v>
      </c>
      <c r="O415" s="32">
        <v>4</v>
      </c>
    </row>
    <row r="416" spans="1:15" x14ac:dyDescent="0.35">
      <c r="A416" s="32" t="s">
        <v>81</v>
      </c>
      <c r="B416" s="32" t="s">
        <v>470</v>
      </c>
      <c r="C416" s="32" t="s">
        <v>5</v>
      </c>
      <c r="D416" s="32">
        <v>0</v>
      </c>
      <c r="E416" s="32">
        <v>1</v>
      </c>
      <c r="F416" s="32">
        <v>4</v>
      </c>
      <c r="G416" s="32">
        <v>0</v>
      </c>
      <c r="H416" s="32">
        <v>4</v>
      </c>
      <c r="I416" s="32">
        <v>1</v>
      </c>
      <c r="J416" s="32">
        <v>0</v>
      </c>
      <c r="K416" s="32">
        <v>0</v>
      </c>
      <c r="L416" s="32">
        <v>2</v>
      </c>
      <c r="M416" s="32">
        <v>0</v>
      </c>
      <c r="N416" s="32">
        <v>2</v>
      </c>
      <c r="O416" s="32">
        <v>2</v>
      </c>
    </row>
    <row r="417" spans="1:15" x14ac:dyDescent="0.35">
      <c r="A417" s="32" t="s">
        <v>81</v>
      </c>
      <c r="B417" s="32" t="s">
        <v>470</v>
      </c>
      <c r="C417" s="32" t="s">
        <v>2</v>
      </c>
      <c r="D417" s="32">
        <v>7</v>
      </c>
      <c r="E417" s="32">
        <v>5</v>
      </c>
      <c r="F417" s="32">
        <v>0</v>
      </c>
      <c r="G417" s="32">
        <v>3</v>
      </c>
      <c r="H417" s="32">
        <v>4</v>
      </c>
      <c r="I417" s="32">
        <v>1</v>
      </c>
      <c r="J417" s="32">
        <v>6</v>
      </c>
      <c r="K417" s="32">
        <v>2</v>
      </c>
      <c r="L417" s="32">
        <v>6</v>
      </c>
      <c r="M417" s="32">
        <v>1</v>
      </c>
      <c r="N417" s="32">
        <v>2</v>
      </c>
      <c r="O417" s="32">
        <v>2</v>
      </c>
    </row>
    <row r="418" spans="1:15" x14ac:dyDescent="0.35">
      <c r="A418" s="33" t="s">
        <v>81</v>
      </c>
      <c r="B418" s="33" t="s">
        <v>470</v>
      </c>
      <c r="C418" s="33" t="s">
        <v>3069</v>
      </c>
      <c r="D418" s="33">
        <v>384</v>
      </c>
      <c r="E418" s="33">
        <v>956</v>
      </c>
      <c r="F418" s="33">
        <v>635</v>
      </c>
      <c r="G418" s="33">
        <v>644</v>
      </c>
      <c r="H418" s="33">
        <v>895</v>
      </c>
      <c r="I418" s="33">
        <v>627</v>
      </c>
      <c r="J418" s="33">
        <v>638</v>
      </c>
      <c r="K418" s="33">
        <v>537</v>
      </c>
      <c r="L418" s="33">
        <v>972</v>
      </c>
      <c r="M418" s="33">
        <v>566</v>
      </c>
      <c r="N418" s="33">
        <v>1102</v>
      </c>
      <c r="O418" s="33">
        <v>763</v>
      </c>
    </row>
    <row r="419" spans="1:15" x14ac:dyDescent="0.35">
      <c r="A419" s="32" t="s">
        <v>409</v>
      </c>
      <c r="B419" s="32" t="s">
        <v>410</v>
      </c>
      <c r="C419" s="32" t="s">
        <v>0</v>
      </c>
      <c r="D419" s="32">
        <v>0</v>
      </c>
      <c r="E419" s="32">
        <v>0</v>
      </c>
      <c r="F419" s="32">
        <v>0</v>
      </c>
      <c r="G419" s="32">
        <v>0</v>
      </c>
      <c r="H419" s="32">
        <v>1</v>
      </c>
      <c r="I419" s="32">
        <v>0</v>
      </c>
      <c r="J419" s="32">
        <v>55</v>
      </c>
      <c r="K419" s="32">
        <v>0</v>
      </c>
      <c r="L419" s="32">
        <v>0</v>
      </c>
      <c r="M419" s="32">
        <v>0</v>
      </c>
      <c r="N419" s="32">
        <v>0</v>
      </c>
      <c r="O419" s="32">
        <v>0</v>
      </c>
    </row>
    <row r="420" spans="1:15" x14ac:dyDescent="0.35">
      <c r="A420" s="32" t="s">
        <v>409</v>
      </c>
      <c r="B420" s="32" t="s">
        <v>410</v>
      </c>
      <c r="C420" s="32" t="s">
        <v>23</v>
      </c>
      <c r="D420" s="32">
        <v>0</v>
      </c>
      <c r="E420" s="32">
        <v>0</v>
      </c>
      <c r="F420" s="32">
        <v>0</v>
      </c>
      <c r="G420" s="32">
        <v>0</v>
      </c>
      <c r="H420" s="32">
        <v>0</v>
      </c>
      <c r="I420" s="32">
        <v>0</v>
      </c>
      <c r="J420" s="32">
        <v>12</v>
      </c>
      <c r="K420" s="32">
        <v>0</v>
      </c>
      <c r="L420" s="32">
        <v>0</v>
      </c>
      <c r="M420" s="32">
        <v>0</v>
      </c>
      <c r="N420" s="32">
        <v>0</v>
      </c>
      <c r="O420" s="32">
        <v>0</v>
      </c>
    </row>
    <row r="421" spans="1:15" x14ac:dyDescent="0.35">
      <c r="A421" s="32" t="s">
        <v>409</v>
      </c>
      <c r="B421" s="32" t="s">
        <v>410</v>
      </c>
      <c r="C421" s="32" t="s">
        <v>4</v>
      </c>
      <c r="D421" s="32">
        <v>0</v>
      </c>
      <c r="E421" s="32">
        <v>0</v>
      </c>
      <c r="F421" s="32">
        <v>0</v>
      </c>
      <c r="G421" s="32">
        <v>0</v>
      </c>
      <c r="H421" s="32">
        <v>0</v>
      </c>
      <c r="I421" s="32">
        <v>0</v>
      </c>
      <c r="J421" s="32">
        <v>13</v>
      </c>
      <c r="K421" s="32">
        <v>0</v>
      </c>
      <c r="L421" s="32">
        <v>0</v>
      </c>
      <c r="M421" s="32">
        <v>0</v>
      </c>
      <c r="N421" s="32">
        <v>0</v>
      </c>
      <c r="O421" s="32">
        <v>0</v>
      </c>
    </row>
    <row r="422" spans="1:15" x14ac:dyDescent="0.35">
      <c r="A422" s="32" t="s">
        <v>409</v>
      </c>
      <c r="B422" s="32" t="s">
        <v>410</v>
      </c>
      <c r="C422" s="32" t="s">
        <v>5</v>
      </c>
      <c r="D422" s="32">
        <v>0</v>
      </c>
      <c r="E422" s="32">
        <v>0</v>
      </c>
      <c r="F422" s="32">
        <v>0</v>
      </c>
      <c r="G422" s="32">
        <v>0</v>
      </c>
      <c r="H422" s="32">
        <v>0</v>
      </c>
      <c r="I422" s="32">
        <v>0</v>
      </c>
      <c r="J422" s="32">
        <v>0</v>
      </c>
      <c r="K422" s="32">
        <v>0</v>
      </c>
      <c r="L422" s="32">
        <v>0</v>
      </c>
      <c r="M422" s="32">
        <v>0</v>
      </c>
      <c r="N422" s="32">
        <v>0</v>
      </c>
      <c r="O422" s="32">
        <v>0</v>
      </c>
    </row>
    <row r="423" spans="1:15" x14ac:dyDescent="0.35">
      <c r="A423" s="32" t="s">
        <v>409</v>
      </c>
      <c r="B423" s="32" t="s">
        <v>410</v>
      </c>
      <c r="C423" s="32" t="s">
        <v>2</v>
      </c>
      <c r="D423" s="32">
        <v>0</v>
      </c>
      <c r="E423" s="32">
        <v>0</v>
      </c>
      <c r="F423" s="32">
        <v>0</v>
      </c>
      <c r="G423" s="32">
        <v>0</v>
      </c>
      <c r="H423" s="32">
        <v>0</v>
      </c>
      <c r="I423" s="32">
        <v>0</v>
      </c>
      <c r="J423" s="32">
        <v>0</v>
      </c>
      <c r="K423" s="32">
        <v>0</v>
      </c>
      <c r="L423" s="32">
        <v>0</v>
      </c>
      <c r="M423" s="32">
        <v>0</v>
      </c>
      <c r="N423" s="32">
        <v>0</v>
      </c>
      <c r="O423" s="32">
        <v>0</v>
      </c>
    </row>
    <row r="424" spans="1:15" x14ac:dyDescent="0.35">
      <c r="A424" s="33" t="s">
        <v>409</v>
      </c>
      <c r="B424" s="33" t="s">
        <v>410</v>
      </c>
      <c r="C424" s="33" t="s">
        <v>3069</v>
      </c>
      <c r="D424" s="33">
        <v>0</v>
      </c>
      <c r="E424" s="33">
        <v>0</v>
      </c>
      <c r="F424" s="33">
        <v>0</v>
      </c>
      <c r="G424" s="33">
        <v>0</v>
      </c>
      <c r="H424" s="33">
        <v>1</v>
      </c>
      <c r="I424" s="33">
        <v>0</v>
      </c>
      <c r="J424" s="33">
        <v>80</v>
      </c>
      <c r="K424" s="33">
        <v>0</v>
      </c>
      <c r="L424" s="33">
        <v>0</v>
      </c>
      <c r="M424" s="33">
        <v>0</v>
      </c>
      <c r="N424" s="33">
        <v>0</v>
      </c>
      <c r="O424" s="33">
        <v>0</v>
      </c>
    </row>
    <row r="425" spans="1:15" x14ac:dyDescent="0.35">
      <c r="A425" s="32" t="s">
        <v>350</v>
      </c>
      <c r="B425" s="32" t="s">
        <v>351</v>
      </c>
      <c r="C425" s="32" t="s">
        <v>0</v>
      </c>
      <c r="D425" s="32">
        <v>336</v>
      </c>
      <c r="E425" s="32">
        <v>376</v>
      </c>
      <c r="F425" s="32">
        <v>0</v>
      </c>
      <c r="G425" s="32">
        <v>0</v>
      </c>
      <c r="H425" s="32">
        <v>711</v>
      </c>
      <c r="I425" s="32">
        <v>0</v>
      </c>
      <c r="J425" s="32">
        <v>745</v>
      </c>
      <c r="K425" s="32">
        <v>301</v>
      </c>
      <c r="L425" s="32">
        <v>0</v>
      </c>
      <c r="M425" s="32">
        <v>688</v>
      </c>
      <c r="N425" s="32">
        <v>431</v>
      </c>
      <c r="O425" s="32">
        <v>366</v>
      </c>
    </row>
    <row r="426" spans="1:15" x14ac:dyDescent="0.35">
      <c r="A426" s="32" t="s">
        <v>350</v>
      </c>
      <c r="B426" s="32" t="s">
        <v>351</v>
      </c>
      <c r="C426" s="32" t="s">
        <v>23</v>
      </c>
      <c r="D426" s="32">
        <v>84</v>
      </c>
      <c r="E426" s="32">
        <v>112</v>
      </c>
      <c r="F426" s="32">
        <v>0</v>
      </c>
      <c r="G426" s="32">
        <v>0</v>
      </c>
      <c r="H426" s="32">
        <v>190</v>
      </c>
      <c r="I426" s="32">
        <v>0</v>
      </c>
      <c r="J426" s="32">
        <v>219</v>
      </c>
      <c r="K426" s="32">
        <v>146</v>
      </c>
      <c r="L426" s="32">
        <v>0</v>
      </c>
      <c r="M426" s="32">
        <v>283</v>
      </c>
      <c r="N426" s="32">
        <v>126</v>
      </c>
      <c r="O426" s="32">
        <v>126</v>
      </c>
    </row>
    <row r="427" spans="1:15" x14ac:dyDescent="0.35">
      <c r="A427" s="32" t="s">
        <v>350</v>
      </c>
      <c r="B427" s="32" t="s">
        <v>351</v>
      </c>
      <c r="C427" s="32" t="s">
        <v>4</v>
      </c>
      <c r="D427" s="32">
        <v>4</v>
      </c>
      <c r="E427" s="32">
        <v>10</v>
      </c>
      <c r="F427" s="32">
        <v>1</v>
      </c>
      <c r="G427" s="32">
        <v>2</v>
      </c>
      <c r="H427" s="32">
        <v>19</v>
      </c>
      <c r="I427" s="32">
        <v>0</v>
      </c>
      <c r="J427" s="32">
        <v>18</v>
      </c>
      <c r="K427" s="32">
        <v>11</v>
      </c>
      <c r="L427" s="32">
        <v>0</v>
      </c>
      <c r="M427" s="32">
        <v>21</v>
      </c>
      <c r="N427" s="32">
        <v>14</v>
      </c>
      <c r="O427" s="32">
        <v>5</v>
      </c>
    </row>
    <row r="428" spans="1:15" x14ac:dyDescent="0.35">
      <c r="A428" s="32" t="s">
        <v>350</v>
      </c>
      <c r="B428" s="32" t="s">
        <v>351</v>
      </c>
      <c r="C428" s="32" t="s">
        <v>5</v>
      </c>
      <c r="D428" s="32">
        <v>0</v>
      </c>
      <c r="E428" s="32">
        <v>2</v>
      </c>
      <c r="F428" s="32">
        <v>1</v>
      </c>
      <c r="G428" s="32">
        <v>0</v>
      </c>
      <c r="H428" s="32">
        <v>0</v>
      </c>
      <c r="I428" s="32">
        <v>0</v>
      </c>
      <c r="J428" s="32">
        <v>2</v>
      </c>
      <c r="K428" s="32">
        <v>0</v>
      </c>
      <c r="L428" s="32">
        <v>0</v>
      </c>
      <c r="M428" s="32">
        <v>0</v>
      </c>
      <c r="N428" s="32">
        <v>0</v>
      </c>
      <c r="O428" s="32">
        <v>0</v>
      </c>
    </row>
    <row r="429" spans="1:15" x14ac:dyDescent="0.35">
      <c r="A429" s="32" t="s">
        <v>350</v>
      </c>
      <c r="B429" s="32" t="s">
        <v>351</v>
      </c>
      <c r="C429" s="32" t="s">
        <v>2</v>
      </c>
      <c r="D429" s="32">
        <v>5</v>
      </c>
      <c r="E429" s="32">
        <v>6</v>
      </c>
      <c r="F429" s="32">
        <v>5</v>
      </c>
      <c r="G429" s="32">
        <v>1</v>
      </c>
      <c r="H429" s="32">
        <v>6</v>
      </c>
      <c r="I429" s="32">
        <v>0</v>
      </c>
      <c r="J429" s="32">
        <v>0</v>
      </c>
      <c r="K429" s="32">
        <v>4</v>
      </c>
      <c r="L429" s="32">
        <v>0</v>
      </c>
      <c r="M429" s="32">
        <v>7</v>
      </c>
      <c r="N429" s="32">
        <v>4</v>
      </c>
      <c r="O429" s="32">
        <v>0</v>
      </c>
    </row>
    <row r="430" spans="1:15" x14ac:dyDescent="0.35">
      <c r="A430" s="33" t="s">
        <v>350</v>
      </c>
      <c r="B430" s="33" t="s">
        <v>351</v>
      </c>
      <c r="C430" s="33" t="s">
        <v>3069</v>
      </c>
      <c r="D430" s="33">
        <v>429</v>
      </c>
      <c r="E430" s="33">
        <v>506</v>
      </c>
      <c r="F430" s="33">
        <v>7</v>
      </c>
      <c r="G430" s="33">
        <v>3</v>
      </c>
      <c r="H430" s="33">
        <v>926</v>
      </c>
      <c r="I430" s="33">
        <v>0</v>
      </c>
      <c r="J430" s="33">
        <v>984</v>
      </c>
      <c r="K430" s="33">
        <v>462</v>
      </c>
      <c r="L430" s="33">
        <v>0</v>
      </c>
      <c r="M430" s="33">
        <v>999</v>
      </c>
      <c r="N430" s="33">
        <v>575</v>
      </c>
      <c r="O430" s="33">
        <v>497</v>
      </c>
    </row>
    <row r="431" spans="1:15" x14ac:dyDescent="0.35">
      <c r="A431" s="32" t="s">
        <v>268</v>
      </c>
      <c r="B431" s="32" t="s">
        <v>269</v>
      </c>
      <c r="C431" s="32" t="s">
        <v>0</v>
      </c>
      <c r="D431" s="32">
        <v>594</v>
      </c>
      <c r="E431" s="32">
        <v>589</v>
      </c>
      <c r="F431" s="32">
        <v>559</v>
      </c>
      <c r="G431" s="32">
        <v>931</v>
      </c>
      <c r="H431" s="32">
        <v>118</v>
      </c>
      <c r="I431" s="32">
        <v>595</v>
      </c>
      <c r="J431" s="32">
        <v>506</v>
      </c>
      <c r="K431" s="32">
        <v>688</v>
      </c>
      <c r="L431" s="32">
        <v>797</v>
      </c>
      <c r="M431" s="32">
        <v>461</v>
      </c>
      <c r="N431" s="32">
        <v>834</v>
      </c>
      <c r="O431" s="32">
        <v>616</v>
      </c>
    </row>
    <row r="432" spans="1:15" x14ac:dyDescent="0.35">
      <c r="A432" s="32" t="s">
        <v>268</v>
      </c>
      <c r="B432" s="32" t="s">
        <v>269</v>
      </c>
      <c r="C432" s="32" t="s">
        <v>23</v>
      </c>
      <c r="D432" s="32">
        <v>111</v>
      </c>
      <c r="E432" s="32">
        <v>126</v>
      </c>
      <c r="F432" s="32">
        <v>176</v>
      </c>
      <c r="G432" s="32">
        <v>321</v>
      </c>
      <c r="H432" s="32">
        <v>53</v>
      </c>
      <c r="I432" s="32">
        <v>230</v>
      </c>
      <c r="J432" s="32">
        <v>116</v>
      </c>
      <c r="K432" s="32">
        <v>140</v>
      </c>
      <c r="L432" s="32">
        <v>287</v>
      </c>
      <c r="M432" s="32">
        <v>173</v>
      </c>
      <c r="N432" s="32">
        <v>195</v>
      </c>
      <c r="O432" s="32">
        <v>305</v>
      </c>
    </row>
    <row r="433" spans="1:15" x14ac:dyDescent="0.35">
      <c r="A433" s="32" t="s">
        <v>268</v>
      </c>
      <c r="B433" s="32" t="s">
        <v>269</v>
      </c>
      <c r="C433" s="32" t="s">
        <v>4</v>
      </c>
      <c r="D433" s="32">
        <v>17</v>
      </c>
      <c r="E433" s="32">
        <v>20</v>
      </c>
      <c r="F433" s="32">
        <v>33</v>
      </c>
      <c r="G433" s="32">
        <v>52</v>
      </c>
      <c r="H433" s="32">
        <v>11</v>
      </c>
      <c r="I433" s="32">
        <v>19</v>
      </c>
      <c r="J433" s="32">
        <v>15</v>
      </c>
      <c r="K433" s="32">
        <v>21</v>
      </c>
      <c r="L433" s="32">
        <v>30</v>
      </c>
      <c r="M433" s="32">
        <v>27</v>
      </c>
      <c r="N433" s="32">
        <v>25</v>
      </c>
      <c r="O433" s="32">
        <v>36</v>
      </c>
    </row>
    <row r="434" spans="1:15" x14ac:dyDescent="0.35">
      <c r="A434" s="32" t="s">
        <v>268</v>
      </c>
      <c r="B434" s="32" t="s">
        <v>269</v>
      </c>
      <c r="C434" s="32" t="s">
        <v>5</v>
      </c>
      <c r="D434" s="32">
        <v>1</v>
      </c>
      <c r="E434" s="32">
        <v>1</v>
      </c>
      <c r="F434" s="32">
        <v>0</v>
      </c>
      <c r="G434" s="32">
        <v>4</v>
      </c>
      <c r="H434" s="32">
        <v>0</v>
      </c>
      <c r="I434" s="32">
        <v>4</v>
      </c>
      <c r="J434" s="32">
        <v>0</v>
      </c>
      <c r="K434" s="32">
        <v>0</v>
      </c>
      <c r="L434" s="32">
        <v>2</v>
      </c>
      <c r="M434" s="32">
        <v>5</v>
      </c>
      <c r="N434" s="32">
        <v>2</v>
      </c>
      <c r="O434" s="32">
        <v>3</v>
      </c>
    </row>
    <row r="435" spans="1:15" x14ac:dyDescent="0.35">
      <c r="A435" s="32" t="s">
        <v>268</v>
      </c>
      <c r="B435" s="32" t="s">
        <v>269</v>
      </c>
      <c r="C435" s="32" t="s">
        <v>2</v>
      </c>
      <c r="D435" s="32">
        <v>0</v>
      </c>
      <c r="E435" s="32">
        <v>0</v>
      </c>
      <c r="F435" s="32">
        <v>0</v>
      </c>
      <c r="G435" s="32">
        <v>1</v>
      </c>
      <c r="H435" s="32">
        <v>0</v>
      </c>
      <c r="I435" s="32">
        <v>0</v>
      </c>
      <c r="J435" s="32">
        <v>0</v>
      </c>
      <c r="K435" s="32">
        <v>0</v>
      </c>
      <c r="L435" s="32">
        <v>0</v>
      </c>
      <c r="M435" s="32">
        <v>0</v>
      </c>
      <c r="N435" s="32">
        <v>0</v>
      </c>
      <c r="O435" s="32">
        <v>0</v>
      </c>
    </row>
    <row r="436" spans="1:15" x14ac:dyDescent="0.35">
      <c r="A436" s="33" t="s">
        <v>268</v>
      </c>
      <c r="B436" s="33" t="s">
        <v>269</v>
      </c>
      <c r="C436" s="33" t="s">
        <v>3069</v>
      </c>
      <c r="D436" s="33">
        <v>723</v>
      </c>
      <c r="E436" s="33">
        <v>736</v>
      </c>
      <c r="F436" s="33">
        <v>768</v>
      </c>
      <c r="G436" s="33">
        <v>1309</v>
      </c>
      <c r="H436" s="33">
        <v>182</v>
      </c>
      <c r="I436" s="33">
        <v>848</v>
      </c>
      <c r="J436" s="33">
        <v>637</v>
      </c>
      <c r="K436" s="33">
        <v>849</v>
      </c>
      <c r="L436" s="33">
        <v>1116</v>
      </c>
      <c r="M436" s="33">
        <v>666</v>
      </c>
      <c r="N436" s="33">
        <v>1056</v>
      </c>
      <c r="O436" s="33">
        <v>960</v>
      </c>
    </row>
    <row r="437" spans="1:15" x14ac:dyDescent="0.35">
      <c r="A437" s="32" t="s">
        <v>417</v>
      </c>
      <c r="B437" s="32" t="s">
        <v>418</v>
      </c>
      <c r="C437" s="32" t="s">
        <v>0</v>
      </c>
      <c r="D437" s="32">
        <v>0</v>
      </c>
      <c r="E437" s="32">
        <v>0</v>
      </c>
      <c r="F437" s="32">
        <v>0</v>
      </c>
      <c r="G437" s="32">
        <v>267</v>
      </c>
      <c r="H437" s="32">
        <v>9</v>
      </c>
      <c r="I437" s="32">
        <v>5</v>
      </c>
      <c r="J437" s="32">
        <v>142</v>
      </c>
      <c r="K437" s="32">
        <v>72</v>
      </c>
      <c r="L437" s="32">
        <v>0</v>
      </c>
      <c r="M437" s="32">
        <v>0</v>
      </c>
      <c r="N437" s="32">
        <v>118</v>
      </c>
      <c r="O437" s="32">
        <v>0</v>
      </c>
    </row>
    <row r="438" spans="1:15" x14ac:dyDescent="0.35">
      <c r="A438" s="32" t="s">
        <v>417</v>
      </c>
      <c r="B438" s="32" t="s">
        <v>418</v>
      </c>
      <c r="C438" s="32" t="s">
        <v>23</v>
      </c>
      <c r="D438" s="32">
        <v>0</v>
      </c>
      <c r="E438" s="32">
        <v>0</v>
      </c>
      <c r="F438" s="32">
        <v>0</v>
      </c>
      <c r="G438" s="32">
        <v>484</v>
      </c>
      <c r="H438" s="32">
        <v>27</v>
      </c>
      <c r="I438" s="32">
        <v>21</v>
      </c>
      <c r="J438" s="32">
        <v>200</v>
      </c>
      <c r="K438" s="32">
        <v>74</v>
      </c>
      <c r="L438" s="32">
        <v>0</v>
      </c>
      <c r="M438" s="32">
        <v>0</v>
      </c>
      <c r="N438" s="32">
        <v>182</v>
      </c>
      <c r="O438" s="32">
        <v>0</v>
      </c>
    </row>
    <row r="439" spans="1:15" x14ac:dyDescent="0.35">
      <c r="A439" s="32" t="s">
        <v>417</v>
      </c>
      <c r="B439" s="32" t="s">
        <v>418</v>
      </c>
      <c r="C439" s="32" t="s">
        <v>4</v>
      </c>
      <c r="D439" s="32">
        <v>0</v>
      </c>
      <c r="E439" s="32">
        <v>0</v>
      </c>
      <c r="F439" s="32">
        <v>0</v>
      </c>
      <c r="G439" s="32">
        <v>87</v>
      </c>
      <c r="H439" s="32">
        <v>0</v>
      </c>
      <c r="I439" s="32">
        <v>1</v>
      </c>
      <c r="J439" s="32">
        <v>45</v>
      </c>
      <c r="K439" s="32">
        <v>19</v>
      </c>
      <c r="L439" s="32">
        <v>0</v>
      </c>
      <c r="M439" s="32">
        <v>0</v>
      </c>
      <c r="N439" s="32">
        <v>1</v>
      </c>
      <c r="O439" s="32">
        <v>0</v>
      </c>
    </row>
    <row r="440" spans="1:15" x14ac:dyDescent="0.35">
      <c r="A440" s="32" t="s">
        <v>417</v>
      </c>
      <c r="B440" s="32" t="s">
        <v>418</v>
      </c>
      <c r="C440" s="32" t="s">
        <v>5</v>
      </c>
      <c r="D440" s="32">
        <v>0</v>
      </c>
      <c r="E440" s="32">
        <v>0</v>
      </c>
      <c r="F440" s="32">
        <v>0</v>
      </c>
      <c r="G440" s="32">
        <v>0</v>
      </c>
      <c r="H440" s="32">
        <v>0</v>
      </c>
      <c r="I440" s="32">
        <v>0</v>
      </c>
      <c r="J440" s="32">
        <v>0</v>
      </c>
      <c r="K440" s="32">
        <v>0</v>
      </c>
      <c r="L440" s="32">
        <v>0</v>
      </c>
      <c r="M440" s="32">
        <v>0</v>
      </c>
      <c r="N440" s="32">
        <v>0</v>
      </c>
      <c r="O440" s="32">
        <v>0</v>
      </c>
    </row>
    <row r="441" spans="1:15" x14ac:dyDescent="0.35">
      <c r="A441" s="32" t="s">
        <v>417</v>
      </c>
      <c r="B441" s="32" t="s">
        <v>418</v>
      </c>
      <c r="C441" s="32" t="s">
        <v>2</v>
      </c>
      <c r="D441" s="32">
        <v>0</v>
      </c>
      <c r="E441" s="32">
        <v>0</v>
      </c>
      <c r="F441" s="32">
        <v>0</v>
      </c>
      <c r="G441" s="32">
        <v>0</v>
      </c>
      <c r="H441" s="32">
        <v>0</v>
      </c>
      <c r="I441" s="32">
        <v>0</v>
      </c>
      <c r="J441" s="32">
        <v>2</v>
      </c>
      <c r="K441" s="32">
        <v>0</v>
      </c>
      <c r="L441" s="32">
        <v>0</v>
      </c>
      <c r="M441" s="32">
        <v>0</v>
      </c>
      <c r="N441" s="32">
        <v>0</v>
      </c>
      <c r="O441" s="32">
        <v>0</v>
      </c>
    </row>
    <row r="442" spans="1:15" x14ac:dyDescent="0.35">
      <c r="A442" s="33" t="s">
        <v>417</v>
      </c>
      <c r="B442" s="33" t="s">
        <v>418</v>
      </c>
      <c r="C442" s="33" t="s">
        <v>3069</v>
      </c>
      <c r="D442" s="33">
        <v>0</v>
      </c>
      <c r="E442" s="33">
        <v>0</v>
      </c>
      <c r="F442" s="33">
        <v>0</v>
      </c>
      <c r="G442" s="33">
        <v>838</v>
      </c>
      <c r="H442" s="33">
        <v>36</v>
      </c>
      <c r="I442" s="33">
        <v>27</v>
      </c>
      <c r="J442" s="33">
        <v>389</v>
      </c>
      <c r="K442" s="33">
        <v>165</v>
      </c>
      <c r="L442" s="33">
        <v>0</v>
      </c>
      <c r="M442" s="33">
        <v>0</v>
      </c>
      <c r="N442" s="33">
        <v>301</v>
      </c>
      <c r="O442" s="33">
        <v>0</v>
      </c>
    </row>
    <row r="443" spans="1:15" x14ac:dyDescent="0.35">
      <c r="A443" s="32" t="s">
        <v>334</v>
      </c>
      <c r="B443" s="32" t="s">
        <v>471</v>
      </c>
      <c r="C443" s="32" t="s">
        <v>0</v>
      </c>
      <c r="D443" s="32">
        <v>939</v>
      </c>
      <c r="E443" s="32">
        <v>1050</v>
      </c>
      <c r="F443" s="32">
        <v>584</v>
      </c>
      <c r="G443" s="32">
        <v>2389</v>
      </c>
      <c r="H443" s="32">
        <v>938</v>
      </c>
      <c r="I443" s="32">
        <v>675</v>
      </c>
      <c r="J443" s="32">
        <v>2822</v>
      </c>
      <c r="K443" s="32">
        <v>1723</v>
      </c>
      <c r="L443" s="32">
        <v>1248</v>
      </c>
      <c r="M443" s="32">
        <v>1755</v>
      </c>
      <c r="N443" s="32">
        <v>983</v>
      </c>
      <c r="O443" s="32">
        <v>1543</v>
      </c>
    </row>
    <row r="444" spans="1:15" x14ac:dyDescent="0.35">
      <c r="A444" s="32" t="s">
        <v>334</v>
      </c>
      <c r="B444" s="32" t="s">
        <v>471</v>
      </c>
      <c r="C444" s="32" t="s">
        <v>23</v>
      </c>
      <c r="D444" s="32">
        <v>125</v>
      </c>
      <c r="E444" s="32">
        <v>123</v>
      </c>
      <c r="F444" s="32">
        <v>61</v>
      </c>
      <c r="G444" s="32">
        <v>290</v>
      </c>
      <c r="H444" s="32">
        <v>121</v>
      </c>
      <c r="I444" s="32">
        <v>112</v>
      </c>
      <c r="J444" s="32">
        <v>367</v>
      </c>
      <c r="K444" s="32">
        <v>210</v>
      </c>
      <c r="L444" s="32">
        <v>158</v>
      </c>
      <c r="M444" s="32">
        <v>244</v>
      </c>
      <c r="N444" s="32">
        <v>143</v>
      </c>
      <c r="O444" s="32">
        <v>225</v>
      </c>
    </row>
    <row r="445" spans="1:15" x14ac:dyDescent="0.35">
      <c r="A445" s="32" t="s">
        <v>334</v>
      </c>
      <c r="B445" s="32" t="s">
        <v>471</v>
      </c>
      <c r="C445" s="32" t="s">
        <v>4</v>
      </c>
      <c r="D445" s="32">
        <v>57</v>
      </c>
      <c r="E445" s="32">
        <v>22</v>
      </c>
      <c r="F445" s="32">
        <v>17</v>
      </c>
      <c r="G445" s="32">
        <v>103</v>
      </c>
      <c r="H445" s="32">
        <v>25</v>
      </c>
      <c r="I445" s="32">
        <v>31</v>
      </c>
      <c r="J445" s="32">
        <v>123</v>
      </c>
      <c r="K445" s="32">
        <v>68</v>
      </c>
      <c r="L445" s="32">
        <v>59</v>
      </c>
      <c r="M445" s="32">
        <v>93</v>
      </c>
      <c r="N445" s="32">
        <v>46</v>
      </c>
      <c r="O445" s="32">
        <v>91</v>
      </c>
    </row>
    <row r="446" spans="1:15" x14ac:dyDescent="0.35">
      <c r="A446" s="32" t="s">
        <v>334</v>
      </c>
      <c r="B446" s="32" t="s">
        <v>471</v>
      </c>
      <c r="C446" s="32" t="s">
        <v>5</v>
      </c>
      <c r="D446" s="32">
        <v>1</v>
      </c>
      <c r="E446" s="32">
        <v>10</v>
      </c>
      <c r="F446" s="32">
        <v>1</v>
      </c>
      <c r="G446" s="32">
        <v>9</v>
      </c>
      <c r="H446" s="32">
        <v>1</v>
      </c>
      <c r="I446" s="32">
        <v>2</v>
      </c>
      <c r="J446" s="32">
        <v>26</v>
      </c>
      <c r="K446" s="32">
        <v>5</v>
      </c>
      <c r="L446" s="32">
        <v>3</v>
      </c>
      <c r="M446" s="32">
        <v>9</v>
      </c>
      <c r="N446" s="32">
        <v>2</v>
      </c>
      <c r="O446" s="32">
        <v>6</v>
      </c>
    </row>
    <row r="447" spans="1:15" x14ac:dyDescent="0.35">
      <c r="A447" s="32" t="s">
        <v>334</v>
      </c>
      <c r="B447" s="32" t="s">
        <v>471</v>
      </c>
      <c r="C447" s="32" t="s">
        <v>2</v>
      </c>
      <c r="D447" s="32">
        <v>2</v>
      </c>
      <c r="E447" s="32">
        <v>3</v>
      </c>
      <c r="F447" s="32">
        <v>0</v>
      </c>
      <c r="G447" s="32">
        <v>6</v>
      </c>
      <c r="H447" s="32">
        <v>0</v>
      </c>
      <c r="I447" s="32">
        <v>0</v>
      </c>
      <c r="J447" s="32">
        <v>6</v>
      </c>
      <c r="K447" s="32">
        <v>6</v>
      </c>
      <c r="L447" s="32">
        <v>2</v>
      </c>
      <c r="M447" s="32">
        <v>6</v>
      </c>
      <c r="N447" s="32">
        <v>3</v>
      </c>
      <c r="O447" s="32">
        <v>1</v>
      </c>
    </row>
    <row r="448" spans="1:15" x14ac:dyDescent="0.35">
      <c r="A448" s="33" t="s">
        <v>334</v>
      </c>
      <c r="B448" s="33" t="s">
        <v>471</v>
      </c>
      <c r="C448" s="33" t="s">
        <v>3069</v>
      </c>
      <c r="D448" s="33">
        <v>1124</v>
      </c>
      <c r="E448" s="33">
        <v>1208</v>
      </c>
      <c r="F448" s="33">
        <v>663</v>
      </c>
      <c r="G448" s="33">
        <v>2797</v>
      </c>
      <c r="H448" s="33">
        <v>1085</v>
      </c>
      <c r="I448" s="33">
        <v>820</v>
      </c>
      <c r="J448" s="33">
        <v>3344</v>
      </c>
      <c r="K448" s="33">
        <v>2012</v>
      </c>
      <c r="L448" s="33">
        <v>1470</v>
      </c>
      <c r="M448" s="33">
        <v>2107</v>
      </c>
      <c r="N448" s="33">
        <v>1177</v>
      </c>
      <c r="O448" s="33">
        <v>1866</v>
      </c>
    </row>
    <row r="449" spans="1:15" x14ac:dyDescent="0.35">
      <c r="A449" s="32" t="s">
        <v>316</v>
      </c>
      <c r="B449" s="32" t="s">
        <v>472</v>
      </c>
      <c r="C449" s="32" t="s">
        <v>0</v>
      </c>
      <c r="D449" s="32">
        <v>720</v>
      </c>
      <c r="E449" s="32">
        <v>304</v>
      </c>
      <c r="F449" s="32">
        <v>307</v>
      </c>
      <c r="G449" s="32">
        <v>236</v>
      </c>
      <c r="H449" s="32">
        <v>739</v>
      </c>
      <c r="I449" s="32">
        <v>334</v>
      </c>
      <c r="J449" s="32">
        <v>365</v>
      </c>
      <c r="K449" s="32">
        <v>585</v>
      </c>
      <c r="L449" s="32">
        <v>417</v>
      </c>
      <c r="M449" s="32">
        <v>240</v>
      </c>
      <c r="N449" s="32">
        <v>760</v>
      </c>
      <c r="O449" s="32">
        <v>833</v>
      </c>
    </row>
    <row r="450" spans="1:15" x14ac:dyDescent="0.35">
      <c r="A450" s="32" t="s">
        <v>316</v>
      </c>
      <c r="B450" s="32" t="s">
        <v>472</v>
      </c>
      <c r="C450" s="32" t="s">
        <v>23</v>
      </c>
      <c r="D450" s="32">
        <v>110</v>
      </c>
      <c r="E450" s="32">
        <v>49</v>
      </c>
      <c r="F450" s="32">
        <v>32</v>
      </c>
      <c r="G450" s="32">
        <v>35</v>
      </c>
      <c r="H450" s="32">
        <v>124</v>
      </c>
      <c r="I450" s="32">
        <v>60</v>
      </c>
      <c r="J450" s="32">
        <v>57</v>
      </c>
      <c r="K450" s="32">
        <v>120</v>
      </c>
      <c r="L450" s="32">
        <v>159</v>
      </c>
      <c r="M450" s="32">
        <v>26</v>
      </c>
      <c r="N450" s="32">
        <v>90</v>
      </c>
      <c r="O450" s="32">
        <v>213</v>
      </c>
    </row>
    <row r="451" spans="1:15" x14ac:dyDescent="0.35">
      <c r="A451" s="32" t="s">
        <v>316</v>
      </c>
      <c r="B451" s="32" t="s">
        <v>472</v>
      </c>
      <c r="C451" s="32" t="s">
        <v>4</v>
      </c>
      <c r="D451" s="32">
        <v>16</v>
      </c>
      <c r="E451" s="32">
        <v>6</v>
      </c>
      <c r="F451" s="32">
        <v>5</v>
      </c>
      <c r="G451" s="32">
        <v>3</v>
      </c>
      <c r="H451" s="32">
        <v>18</v>
      </c>
      <c r="I451" s="32">
        <v>4</v>
      </c>
      <c r="J451" s="32">
        <v>9</v>
      </c>
      <c r="K451" s="32">
        <v>12</v>
      </c>
      <c r="L451" s="32">
        <v>29</v>
      </c>
      <c r="M451" s="32">
        <v>2</v>
      </c>
      <c r="N451" s="32">
        <v>9</v>
      </c>
      <c r="O451" s="32">
        <v>21</v>
      </c>
    </row>
    <row r="452" spans="1:15" x14ac:dyDescent="0.35">
      <c r="A452" s="32" t="s">
        <v>316</v>
      </c>
      <c r="B452" s="32" t="s">
        <v>472</v>
      </c>
      <c r="C452" s="32" t="s">
        <v>5</v>
      </c>
      <c r="D452" s="32">
        <v>0</v>
      </c>
      <c r="E452" s="32">
        <v>1</v>
      </c>
      <c r="F452" s="32">
        <v>0</v>
      </c>
      <c r="G452" s="32">
        <v>0</v>
      </c>
      <c r="H452" s="32">
        <v>2</v>
      </c>
      <c r="I452" s="32">
        <v>1</v>
      </c>
      <c r="J452" s="32">
        <v>0</v>
      </c>
      <c r="K452" s="32">
        <v>1</v>
      </c>
      <c r="L452" s="32">
        <v>0</v>
      </c>
      <c r="M452" s="32">
        <v>0</v>
      </c>
      <c r="N452" s="32">
        <v>2</v>
      </c>
      <c r="O452" s="32">
        <v>0</v>
      </c>
    </row>
    <row r="453" spans="1:15" x14ac:dyDescent="0.35">
      <c r="A453" s="32" t="s">
        <v>316</v>
      </c>
      <c r="B453" s="32" t="s">
        <v>472</v>
      </c>
      <c r="C453" s="32" t="s">
        <v>2</v>
      </c>
      <c r="D453" s="32">
        <v>5</v>
      </c>
      <c r="E453" s="32">
        <v>0</v>
      </c>
      <c r="F453" s="32">
        <v>4</v>
      </c>
      <c r="G453" s="32">
        <v>2</v>
      </c>
      <c r="H453" s="32">
        <v>8</v>
      </c>
      <c r="I453" s="32">
        <v>2</v>
      </c>
      <c r="J453" s="32">
        <v>1</v>
      </c>
      <c r="K453" s="32">
        <v>5</v>
      </c>
      <c r="L453" s="32">
        <v>1</v>
      </c>
      <c r="M453" s="32">
        <v>0</v>
      </c>
      <c r="N453" s="32">
        <v>2</v>
      </c>
      <c r="O453" s="32">
        <v>4</v>
      </c>
    </row>
    <row r="454" spans="1:15" x14ac:dyDescent="0.35">
      <c r="A454" s="33" t="s">
        <v>316</v>
      </c>
      <c r="B454" s="33" t="s">
        <v>472</v>
      </c>
      <c r="C454" s="33" t="s">
        <v>3069</v>
      </c>
      <c r="D454" s="33">
        <v>851</v>
      </c>
      <c r="E454" s="33">
        <v>360</v>
      </c>
      <c r="F454" s="33">
        <v>348</v>
      </c>
      <c r="G454" s="33">
        <v>276</v>
      </c>
      <c r="H454" s="33">
        <v>891</v>
      </c>
      <c r="I454" s="33">
        <v>401</v>
      </c>
      <c r="J454" s="33">
        <v>432</v>
      </c>
      <c r="K454" s="33">
        <v>723</v>
      </c>
      <c r="L454" s="33">
        <v>606</v>
      </c>
      <c r="M454" s="33">
        <v>268</v>
      </c>
      <c r="N454" s="33">
        <v>863</v>
      </c>
      <c r="O454" s="33">
        <v>1071</v>
      </c>
    </row>
    <row r="455" spans="1:15" x14ac:dyDescent="0.35">
      <c r="A455" s="32" t="s">
        <v>427</v>
      </c>
      <c r="B455" s="32" t="s">
        <v>428</v>
      </c>
      <c r="C455" s="32" t="s">
        <v>0</v>
      </c>
      <c r="D455" s="32">
        <v>1125</v>
      </c>
      <c r="E455" s="32">
        <v>760</v>
      </c>
      <c r="F455" s="32">
        <v>2350</v>
      </c>
      <c r="G455" s="32">
        <v>979</v>
      </c>
      <c r="H455" s="32">
        <v>1423</v>
      </c>
      <c r="I455" s="32">
        <v>1469</v>
      </c>
      <c r="J455" s="32">
        <v>1120</v>
      </c>
      <c r="K455" s="32">
        <v>1316</v>
      </c>
      <c r="L455" s="32">
        <v>1959</v>
      </c>
      <c r="M455" s="32">
        <v>1268</v>
      </c>
      <c r="N455" s="32">
        <v>1676</v>
      </c>
      <c r="O455" s="32">
        <v>1528</v>
      </c>
    </row>
    <row r="456" spans="1:15" x14ac:dyDescent="0.35">
      <c r="A456" s="32" t="s">
        <v>427</v>
      </c>
      <c r="B456" s="32" t="s">
        <v>428</v>
      </c>
      <c r="C456" s="32" t="s">
        <v>23</v>
      </c>
      <c r="D456" s="32">
        <v>289</v>
      </c>
      <c r="E456" s="32">
        <v>140</v>
      </c>
      <c r="F456" s="32">
        <v>376</v>
      </c>
      <c r="G456" s="32">
        <v>161</v>
      </c>
      <c r="H456" s="32">
        <v>193</v>
      </c>
      <c r="I456" s="32">
        <v>279</v>
      </c>
      <c r="J456" s="32">
        <v>155</v>
      </c>
      <c r="K456" s="32">
        <v>216</v>
      </c>
      <c r="L456" s="32">
        <v>279</v>
      </c>
      <c r="M456" s="32">
        <v>187</v>
      </c>
      <c r="N456" s="32">
        <v>271</v>
      </c>
      <c r="O456" s="32">
        <v>225</v>
      </c>
    </row>
    <row r="457" spans="1:15" x14ac:dyDescent="0.35">
      <c r="A457" s="32" t="s">
        <v>427</v>
      </c>
      <c r="B457" s="32" t="s">
        <v>428</v>
      </c>
      <c r="C457" s="32" t="s">
        <v>4</v>
      </c>
      <c r="D457" s="32">
        <v>24</v>
      </c>
      <c r="E457" s="32">
        <v>19</v>
      </c>
      <c r="F457" s="32">
        <v>51</v>
      </c>
      <c r="G457" s="32">
        <v>13</v>
      </c>
      <c r="H457" s="32">
        <v>49</v>
      </c>
      <c r="I457" s="32">
        <v>49</v>
      </c>
      <c r="J457" s="32">
        <v>22</v>
      </c>
      <c r="K457" s="32">
        <v>24</v>
      </c>
      <c r="L457" s="32">
        <v>36</v>
      </c>
      <c r="M457" s="32">
        <v>23</v>
      </c>
      <c r="N457" s="32">
        <v>62</v>
      </c>
      <c r="O457" s="32">
        <v>36</v>
      </c>
    </row>
    <row r="458" spans="1:15" x14ac:dyDescent="0.35">
      <c r="A458" s="32" t="s">
        <v>427</v>
      </c>
      <c r="B458" s="32" t="s">
        <v>428</v>
      </c>
      <c r="C458" s="32" t="s">
        <v>5</v>
      </c>
      <c r="D458" s="32">
        <v>2</v>
      </c>
      <c r="E458" s="32">
        <v>0</v>
      </c>
      <c r="F458" s="32">
        <v>1</v>
      </c>
      <c r="G458" s="32">
        <v>5</v>
      </c>
      <c r="H458" s="32">
        <v>5</v>
      </c>
      <c r="I458" s="32">
        <v>0</v>
      </c>
      <c r="J458" s="32">
        <v>0</v>
      </c>
      <c r="K458" s="32">
        <v>4</v>
      </c>
      <c r="L458" s="32">
        <v>3</v>
      </c>
      <c r="M458" s="32">
        <v>0</v>
      </c>
      <c r="N458" s="32">
        <v>4</v>
      </c>
      <c r="O458" s="32">
        <v>5</v>
      </c>
    </row>
    <row r="459" spans="1:15" x14ac:dyDescent="0.35">
      <c r="A459" s="32" t="s">
        <v>427</v>
      </c>
      <c r="B459" s="32" t="s">
        <v>428</v>
      </c>
      <c r="C459" s="32" t="s">
        <v>2</v>
      </c>
      <c r="D459" s="32">
        <v>0</v>
      </c>
      <c r="E459" s="32">
        <v>1</v>
      </c>
      <c r="F459" s="32">
        <v>1</v>
      </c>
      <c r="G459" s="32">
        <v>1</v>
      </c>
      <c r="H459" s="32">
        <v>3</v>
      </c>
      <c r="I459" s="32">
        <v>3</v>
      </c>
      <c r="J459" s="32">
        <v>1</v>
      </c>
      <c r="K459" s="32">
        <v>4</v>
      </c>
      <c r="L459" s="32">
        <v>6</v>
      </c>
      <c r="M459" s="32">
        <v>1</v>
      </c>
      <c r="N459" s="32">
        <v>1</v>
      </c>
      <c r="O459" s="32">
        <v>3</v>
      </c>
    </row>
    <row r="460" spans="1:15" x14ac:dyDescent="0.35">
      <c r="A460" s="33" t="s">
        <v>427</v>
      </c>
      <c r="B460" s="33" t="s">
        <v>428</v>
      </c>
      <c r="C460" s="33" t="s">
        <v>3069</v>
      </c>
      <c r="D460" s="33">
        <v>1440</v>
      </c>
      <c r="E460" s="33">
        <v>920</v>
      </c>
      <c r="F460" s="33">
        <v>2779</v>
      </c>
      <c r="G460" s="33">
        <v>1159</v>
      </c>
      <c r="H460" s="33">
        <v>1673</v>
      </c>
      <c r="I460" s="33">
        <v>1800</v>
      </c>
      <c r="J460" s="33">
        <v>1298</v>
      </c>
      <c r="K460" s="33">
        <v>1564</v>
      </c>
      <c r="L460" s="33">
        <v>2283</v>
      </c>
      <c r="M460" s="33">
        <v>1479</v>
      </c>
      <c r="N460" s="33">
        <v>2014</v>
      </c>
      <c r="O460" s="33">
        <v>1797</v>
      </c>
    </row>
    <row r="461" spans="1:15" x14ac:dyDescent="0.35">
      <c r="A461" s="32" t="s">
        <v>86</v>
      </c>
      <c r="B461" s="32" t="s">
        <v>87</v>
      </c>
      <c r="C461" s="32" t="s">
        <v>0</v>
      </c>
      <c r="D461" s="32">
        <v>328</v>
      </c>
      <c r="E461" s="32">
        <v>436</v>
      </c>
      <c r="F461" s="32">
        <v>507</v>
      </c>
      <c r="G461" s="32">
        <v>92</v>
      </c>
      <c r="H461" s="32">
        <v>467</v>
      </c>
      <c r="I461" s="32">
        <v>651</v>
      </c>
      <c r="J461" s="32">
        <v>505</v>
      </c>
      <c r="K461" s="32">
        <v>355</v>
      </c>
      <c r="L461" s="32">
        <v>813</v>
      </c>
      <c r="M461" s="32">
        <v>94</v>
      </c>
      <c r="N461" s="32">
        <v>308</v>
      </c>
      <c r="O461" s="32">
        <v>1223</v>
      </c>
    </row>
    <row r="462" spans="1:15" x14ac:dyDescent="0.35">
      <c r="A462" s="32" t="s">
        <v>86</v>
      </c>
      <c r="B462" s="32" t="s">
        <v>87</v>
      </c>
      <c r="C462" s="32" t="s">
        <v>23</v>
      </c>
      <c r="D462" s="32">
        <v>169</v>
      </c>
      <c r="E462" s="32">
        <v>269</v>
      </c>
      <c r="F462" s="32">
        <v>252</v>
      </c>
      <c r="G462" s="32">
        <v>30</v>
      </c>
      <c r="H462" s="32">
        <v>247</v>
      </c>
      <c r="I462" s="32">
        <v>274</v>
      </c>
      <c r="J462" s="32">
        <v>202</v>
      </c>
      <c r="K462" s="32">
        <v>168</v>
      </c>
      <c r="L462" s="32">
        <v>240</v>
      </c>
      <c r="M462" s="32">
        <v>12</v>
      </c>
      <c r="N462" s="32">
        <v>198</v>
      </c>
      <c r="O462" s="32">
        <v>408</v>
      </c>
    </row>
    <row r="463" spans="1:15" x14ac:dyDescent="0.35">
      <c r="A463" s="32" t="s">
        <v>86</v>
      </c>
      <c r="B463" s="32" t="s">
        <v>87</v>
      </c>
      <c r="C463" s="32" t="s">
        <v>4</v>
      </c>
      <c r="D463" s="32">
        <v>8</v>
      </c>
      <c r="E463" s="32">
        <v>15</v>
      </c>
      <c r="F463" s="32">
        <v>15</v>
      </c>
      <c r="G463" s="32">
        <v>11</v>
      </c>
      <c r="H463" s="32">
        <v>22</v>
      </c>
      <c r="I463" s="32">
        <v>16</v>
      </c>
      <c r="J463" s="32">
        <v>9</v>
      </c>
      <c r="K463" s="32">
        <v>11</v>
      </c>
      <c r="L463" s="32">
        <v>30</v>
      </c>
      <c r="M463" s="32">
        <v>1</v>
      </c>
      <c r="N463" s="32">
        <v>24</v>
      </c>
      <c r="O463" s="32">
        <v>54</v>
      </c>
    </row>
    <row r="464" spans="1:15" x14ac:dyDescent="0.35">
      <c r="A464" s="32" t="s">
        <v>86</v>
      </c>
      <c r="B464" s="32" t="s">
        <v>87</v>
      </c>
      <c r="C464" s="32" t="s">
        <v>5</v>
      </c>
      <c r="D464" s="32">
        <v>1</v>
      </c>
      <c r="E464" s="32">
        <v>1</v>
      </c>
      <c r="F464" s="32">
        <v>3</v>
      </c>
      <c r="G464" s="32">
        <v>3</v>
      </c>
      <c r="H464" s="32">
        <v>4</v>
      </c>
      <c r="I464" s="32">
        <v>1</v>
      </c>
      <c r="J464" s="32">
        <v>4</v>
      </c>
      <c r="K464" s="32">
        <v>3</v>
      </c>
      <c r="L464" s="32">
        <v>2</v>
      </c>
      <c r="M464" s="32">
        <v>0</v>
      </c>
      <c r="N464" s="32">
        <v>1</v>
      </c>
      <c r="O464" s="32">
        <v>1</v>
      </c>
    </row>
    <row r="465" spans="1:15" x14ac:dyDescent="0.35">
      <c r="A465" s="32" t="s">
        <v>86</v>
      </c>
      <c r="B465" s="32" t="s">
        <v>87</v>
      </c>
      <c r="C465" s="32" t="s">
        <v>2</v>
      </c>
      <c r="D465" s="32">
        <v>1</v>
      </c>
      <c r="E465" s="32">
        <v>0</v>
      </c>
      <c r="F465" s="32">
        <v>1</v>
      </c>
      <c r="G465" s="32">
        <v>2</v>
      </c>
      <c r="H465" s="32">
        <v>0</v>
      </c>
      <c r="I465" s="32">
        <v>1</v>
      </c>
      <c r="J465" s="32">
        <v>0</v>
      </c>
      <c r="K465" s="32">
        <v>0</v>
      </c>
      <c r="L465" s="32">
        <v>1</v>
      </c>
      <c r="M465" s="32">
        <v>0</v>
      </c>
      <c r="N465" s="32">
        <v>1</v>
      </c>
      <c r="O465" s="32">
        <v>0</v>
      </c>
    </row>
    <row r="466" spans="1:15" x14ac:dyDescent="0.35">
      <c r="A466" s="33" t="s">
        <v>86</v>
      </c>
      <c r="B466" s="33" t="s">
        <v>87</v>
      </c>
      <c r="C466" s="33" t="s">
        <v>3069</v>
      </c>
      <c r="D466" s="33">
        <v>507</v>
      </c>
      <c r="E466" s="33">
        <v>721</v>
      </c>
      <c r="F466" s="33">
        <v>778</v>
      </c>
      <c r="G466" s="33">
        <v>138</v>
      </c>
      <c r="H466" s="33">
        <v>740</v>
      </c>
      <c r="I466" s="33">
        <v>943</v>
      </c>
      <c r="J466" s="33">
        <v>720</v>
      </c>
      <c r="K466" s="33">
        <v>537</v>
      </c>
      <c r="L466" s="33">
        <v>1086</v>
      </c>
      <c r="M466" s="33">
        <v>107</v>
      </c>
      <c r="N466" s="33">
        <v>532</v>
      </c>
      <c r="O466" s="33">
        <v>1686</v>
      </c>
    </row>
    <row r="467" spans="1:15" x14ac:dyDescent="0.35">
      <c r="A467" s="32" t="s">
        <v>167</v>
      </c>
      <c r="B467" s="32" t="s">
        <v>168</v>
      </c>
      <c r="C467" s="32" t="s">
        <v>0</v>
      </c>
      <c r="D467" s="32">
        <v>322</v>
      </c>
      <c r="E467" s="32">
        <v>377</v>
      </c>
      <c r="F467" s="32">
        <v>348</v>
      </c>
      <c r="G467" s="32">
        <v>421</v>
      </c>
      <c r="H467" s="32">
        <v>357</v>
      </c>
      <c r="I467" s="32">
        <v>394</v>
      </c>
      <c r="J467" s="32">
        <v>439</v>
      </c>
      <c r="K467" s="32">
        <v>363</v>
      </c>
      <c r="L467" s="32">
        <v>457</v>
      </c>
      <c r="M467" s="32">
        <v>379</v>
      </c>
      <c r="N467" s="32">
        <v>176</v>
      </c>
      <c r="O467" s="32">
        <v>0</v>
      </c>
    </row>
    <row r="468" spans="1:15" x14ac:dyDescent="0.35">
      <c r="A468" s="32" t="s">
        <v>167</v>
      </c>
      <c r="B468" s="32" t="s">
        <v>168</v>
      </c>
      <c r="C468" s="32" t="s">
        <v>23</v>
      </c>
      <c r="D468" s="32">
        <v>187</v>
      </c>
      <c r="E468" s="32">
        <v>182</v>
      </c>
      <c r="F468" s="32">
        <v>147</v>
      </c>
      <c r="G468" s="32">
        <v>175</v>
      </c>
      <c r="H468" s="32">
        <v>222</v>
      </c>
      <c r="I468" s="32">
        <v>150</v>
      </c>
      <c r="J468" s="32">
        <v>221</v>
      </c>
      <c r="K468" s="32">
        <v>153</v>
      </c>
      <c r="L468" s="32">
        <v>195</v>
      </c>
      <c r="M468" s="32">
        <v>190</v>
      </c>
      <c r="N468" s="32">
        <v>97</v>
      </c>
      <c r="O468" s="32">
        <v>0</v>
      </c>
    </row>
    <row r="469" spans="1:15" x14ac:dyDescent="0.35">
      <c r="A469" s="32" t="s">
        <v>167</v>
      </c>
      <c r="B469" s="32" t="s">
        <v>168</v>
      </c>
      <c r="C469" s="32" t="s">
        <v>4</v>
      </c>
      <c r="D469" s="32">
        <v>59</v>
      </c>
      <c r="E469" s="32">
        <v>50</v>
      </c>
      <c r="F469" s="32">
        <v>37</v>
      </c>
      <c r="G469" s="32">
        <v>70</v>
      </c>
      <c r="H469" s="32">
        <v>47</v>
      </c>
      <c r="I469" s="32">
        <v>50</v>
      </c>
      <c r="J469" s="32">
        <v>127</v>
      </c>
      <c r="K469" s="32">
        <v>53</v>
      </c>
      <c r="L469" s="32">
        <v>95</v>
      </c>
      <c r="M469" s="32">
        <v>68</v>
      </c>
      <c r="N469" s="32">
        <v>32</v>
      </c>
      <c r="O469" s="32">
        <v>0</v>
      </c>
    </row>
    <row r="470" spans="1:15" x14ac:dyDescent="0.35">
      <c r="A470" s="32" t="s">
        <v>167</v>
      </c>
      <c r="B470" s="32" t="s">
        <v>168</v>
      </c>
      <c r="C470" s="32" t="s">
        <v>5</v>
      </c>
      <c r="D470" s="32">
        <v>4</v>
      </c>
      <c r="E470" s="32">
        <v>3</v>
      </c>
      <c r="F470" s="32">
        <v>2</v>
      </c>
      <c r="G470" s="32">
        <v>2</v>
      </c>
      <c r="H470" s="32">
        <v>0</v>
      </c>
      <c r="I470" s="32">
        <v>3</v>
      </c>
      <c r="J470" s="32">
        <v>0</v>
      </c>
      <c r="K470" s="32">
        <v>2</v>
      </c>
      <c r="L470" s="32">
        <v>0</v>
      </c>
      <c r="M470" s="32">
        <v>3</v>
      </c>
      <c r="N470" s="32">
        <v>1</v>
      </c>
      <c r="O470" s="32">
        <v>0</v>
      </c>
    </row>
    <row r="471" spans="1:15" x14ac:dyDescent="0.35">
      <c r="A471" s="32" t="s">
        <v>167</v>
      </c>
      <c r="B471" s="32" t="s">
        <v>168</v>
      </c>
      <c r="C471" s="32" t="s">
        <v>2</v>
      </c>
      <c r="D471" s="32">
        <v>1</v>
      </c>
      <c r="E471" s="32">
        <v>1</v>
      </c>
      <c r="F471" s="32">
        <v>2</v>
      </c>
      <c r="G471" s="32">
        <v>1</v>
      </c>
      <c r="H471" s="32">
        <v>1</v>
      </c>
      <c r="I471" s="32">
        <v>0</v>
      </c>
      <c r="J471" s="32">
        <v>0</v>
      </c>
      <c r="K471" s="32">
        <v>0</v>
      </c>
      <c r="L471" s="32">
        <v>0</v>
      </c>
      <c r="M471" s="32">
        <v>2</v>
      </c>
      <c r="N471" s="32">
        <v>0</v>
      </c>
      <c r="O471" s="32">
        <v>0</v>
      </c>
    </row>
    <row r="472" spans="1:15" x14ac:dyDescent="0.35">
      <c r="A472" s="33" t="s">
        <v>167</v>
      </c>
      <c r="B472" s="33" t="s">
        <v>168</v>
      </c>
      <c r="C472" s="33" t="s">
        <v>3069</v>
      </c>
      <c r="D472" s="33">
        <v>573</v>
      </c>
      <c r="E472" s="33">
        <v>613</v>
      </c>
      <c r="F472" s="33">
        <v>536</v>
      </c>
      <c r="G472" s="33">
        <v>669</v>
      </c>
      <c r="H472" s="33">
        <v>627</v>
      </c>
      <c r="I472" s="33">
        <v>597</v>
      </c>
      <c r="J472" s="33">
        <v>787</v>
      </c>
      <c r="K472" s="33">
        <v>571</v>
      </c>
      <c r="L472" s="33">
        <v>747</v>
      </c>
      <c r="M472" s="33">
        <v>642</v>
      </c>
      <c r="N472" s="33">
        <v>306</v>
      </c>
      <c r="O472" s="33">
        <v>0</v>
      </c>
    </row>
    <row r="473" spans="1:15" x14ac:dyDescent="0.35">
      <c r="A473" s="32" t="s">
        <v>404</v>
      </c>
      <c r="B473" s="32" t="s">
        <v>405</v>
      </c>
      <c r="C473" s="32" t="s">
        <v>0</v>
      </c>
      <c r="D473" s="32">
        <v>1319</v>
      </c>
      <c r="E473" s="32">
        <v>1031</v>
      </c>
      <c r="F473" s="32">
        <v>905</v>
      </c>
      <c r="G473" s="32">
        <v>998</v>
      </c>
      <c r="H473" s="32">
        <v>1350</v>
      </c>
      <c r="I473" s="32">
        <v>1434</v>
      </c>
      <c r="J473" s="32">
        <v>1599</v>
      </c>
      <c r="K473" s="32">
        <v>1860</v>
      </c>
      <c r="L473" s="32">
        <v>1185</v>
      </c>
      <c r="M473" s="32">
        <v>972</v>
      </c>
      <c r="N473" s="32">
        <v>1294</v>
      </c>
      <c r="O473" s="32">
        <v>1089</v>
      </c>
    </row>
    <row r="474" spans="1:15" x14ac:dyDescent="0.35">
      <c r="A474" s="32" t="s">
        <v>404</v>
      </c>
      <c r="B474" s="32" t="s">
        <v>405</v>
      </c>
      <c r="C474" s="32" t="s">
        <v>23</v>
      </c>
      <c r="D474" s="32">
        <v>38</v>
      </c>
      <c r="E474" s="32">
        <v>48</v>
      </c>
      <c r="F474" s="32">
        <v>58</v>
      </c>
      <c r="G474" s="32">
        <v>39</v>
      </c>
      <c r="H474" s="32">
        <v>41</v>
      </c>
      <c r="I474" s="32">
        <v>43</v>
      </c>
      <c r="J474" s="32">
        <v>55</v>
      </c>
      <c r="K474" s="32">
        <v>56</v>
      </c>
      <c r="L474" s="32">
        <v>35</v>
      </c>
      <c r="M474" s="32">
        <v>29</v>
      </c>
      <c r="N474" s="32">
        <v>39</v>
      </c>
      <c r="O474" s="32">
        <v>49</v>
      </c>
    </row>
    <row r="475" spans="1:15" x14ac:dyDescent="0.35">
      <c r="A475" s="32" t="s">
        <v>404</v>
      </c>
      <c r="B475" s="32" t="s">
        <v>405</v>
      </c>
      <c r="C475" s="32" t="s">
        <v>4</v>
      </c>
      <c r="D475" s="32">
        <v>6</v>
      </c>
      <c r="E475" s="32">
        <v>3</v>
      </c>
      <c r="F475" s="32">
        <v>8</v>
      </c>
      <c r="G475" s="32">
        <v>4</v>
      </c>
      <c r="H475" s="32">
        <v>7</v>
      </c>
      <c r="I475" s="32">
        <v>5</v>
      </c>
      <c r="J475" s="32">
        <v>5</v>
      </c>
      <c r="K475" s="32">
        <v>6</v>
      </c>
      <c r="L475" s="32">
        <v>5</v>
      </c>
      <c r="M475" s="32">
        <v>9</v>
      </c>
      <c r="N475" s="32">
        <v>3</v>
      </c>
      <c r="O475" s="32">
        <v>4</v>
      </c>
    </row>
    <row r="476" spans="1:15" x14ac:dyDescent="0.35">
      <c r="A476" s="32" t="s">
        <v>404</v>
      </c>
      <c r="B476" s="32" t="s">
        <v>405</v>
      </c>
      <c r="C476" s="32" t="s">
        <v>5</v>
      </c>
      <c r="D476" s="32">
        <v>4</v>
      </c>
      <c r="E476" s="32">
        <v>3</v>
      </c>
      <c r="F476" s="32">
        <v>0</v>
      </c>
      <c r="G476" s="32">
        <v>5</v>
      </c>
      <c r="H476" s="32">
        <v>3</v>
      </c>
      <c r="I476" s="32">
        <v>2</v>
      </c>
      <c r="J476" s="32">
        <v>0</v>
      </c>
      <c r="K476" s="32">
        <v>3</v>
      </c>
      <c r="L476" s="32">
        <v>5</v>
      </c>
      <c r="M476" s="32">
        <v>2</v>
      </c>
      <c r="N476" s="32">
        <v>0</v>
      </c>
      <c r="O476" s="32">
        <v>0</v>
      </c>
    </row>
    <row r="477" spans="1:15" x14ac:dyDescent="0.35">
      <c r="A477" s="32" t="s">
        <v>404</v>
      </c>
      <c r="B477" s="32" t="s">
        <v>405</v>
      </c>
      <c r="C477" s="32" t="s">
        <v>2</v>
      </c>
      <c r="D477" s="32">
        <v>7</v>
      </c>
      <c r="E477" s="32">
        <v>7</v>
      </c>
      <c r="F477" s="32">
        <v>6</v>
      </c>
      <c r="G477" s="32">
        <v>9</v>
      </c>
      <c r="H477" s="32">
        <v>8</v>
      </c>
      <c r="I477" s="32">
        <v>5</v>
      </c>
      <c r="J477" s="32">
        <v>6</v>
      </c>
      <c r="K477" s="32">
        <v>13</v>
      </c>
      <c r="L477" s="32">
        <v>8</v>
      </c>
      <c r="M477" s="32">
        <v>13</v>
      </c>
      <c r="N477" s="32">
        <v>4</v>
      </c>
      <c r="O477" s="32">
        <v>1</v>
      </c>
    </row>
    <row r="478" spans="1:15" x14ac:dyDescent="0.35">
      <c r="A478" s="33" t="s">
        <v>404</v>
      </c>
      <c r="B478" s="33" t="s">
        <v>405</v>
      </c>
      <c r="C478" s="33" t="s">
        <v>3069</v>
      </c>
      <c r="D478" s="33">
        <v>1374</v>
      </c>
      <c r="E478" s="33">
        <v>1092</v>
      </c>
      <c r="F478" s="33">
        <v>977</v>
      </c>
      <c r="G478" s="33">
        <v>1055</v>
      </c>
      <c r="H478" s="33">
        <v>1409</v>
      </c>
      <c r="I478" s="33">
        <v>1489</v>
      </c>
      <c r="J478" s="33">
        <v>1665</v>
      </c>
      <c r="K478" s="33">
        <v>1938</v>
      </c>
      <c r="L478" s="33">
        <v>1238</v>
      </c>
      <c r="M478" s="33">
        <v>1025</v>
      </c>
      <c r="N478" s="33">
        <v>1340</v>
      </c>
      <c r="O478" s="33">
        <v>1143</v>
      </c>
    </row>
    <row r="479" spans="1:15" x14ac:dyDescent="0.35">
      <c r="A479" s="32" t="s">
        <v>436</v>
      </c>
      <c r="B479" s="32" t="s">
        <v>473</v>
      </c>
      <c r="C479" s="32" t="s">
        <v>0</v>
      </c>
      <c r="D479" s="32">
        <v>90</v>
      </c>
      <c r="E479" s="32">
        <v>97</v>
      </c>
      <c r="F479" s="32">
        <v>137</v>
      </c>
      <c r="G479" s="32">
        <v>102</v>
      </c>
      <c r="H479" s="32">
        <v>0</v>
      </c>
      <c r="I479" s="32">
        <v>204</v>
      </c>
      <c r="J479" s="32">
        <v>94</v>
      </c>
      <c r="K479" s="32">
        <v>151</v>
      </c>
      <c r="L479" s="32">
        <v>101</v>
      </c>
      <c r="M479" s="32">
        <v>50</v>
      </c>
      <c r="N479" s="32">
        <v>158</v>
      </c>
      <c r="O479" s="32">
        <v>332</v>
      </c>
    </row>
    <row r="480" spans="1:15" x14ac:dyDescent="0.35">
      <c r="A480" s="32" t="s">
        <v>436</v>
      </c>
      <c r="B480" s="32" t="s">
        <v>473</v>
      </c>
      <c r="C480" s="32" t="s">
        <v>23</v>
      </c>
      <c r="D480" s="32">
        <v>7</v>
      </c>
      <c r="E480" s="32">
        <v>17</v>
      </c>
      <c r="F480" s="32">
        <v>12</v>
      </c>
      <c r="G480" s="32">
        <v>8</v>
      </c>
      <c r="H480" s="32">
        <v>0</v>
      </c>
      <c r="I480" s="32">
        <v>24</v>
      </c>
      <c r="J480" s="32">
        <v>9</v>
      </c>
      <c r="K480" s="32">
        <v>10</v>
      </c>
      <c r="L480" s="32">
        <v>7</v>
      </c>
      <c r="M480" s="32">
        <v>9</v>
      </c>
      <c r="N480" s="32">
        <v>24</v>
      </c>
      <c r="O480" s="32">
        <v>33</v>
      </c>
    </row>
    <row r="481" spans="1:15" x14ac:dyDescent="0.35">
      <c r="A481" s="32" t="s">
        <v>436</v>
      </c>
      <c r="B481" s="32" t="s">
        <v>473</v>
      </c>
      <c r="C481" s="32" t="s">
        <v>4</v>
      </c>
      <c r="D481" s="32">
        <v>0</v>
      </c>
      <c r="E481" s="32">
        <v>2</v>
      </c>
      <c r="F481" s="32">
        <v>0</v>
      </c>
      <c r="G481" s="32">
        <v>0</v>
      </c>
      <c r="H481" s="32">
        <v>1</v>
      </c>
      <c r="I481" s="32">
        <v>1</v>
      </c>
      <c r="J481" s="32">
        <v>2</v>
      </c>
      <c r="K481" s="32">
        <v>2</v>
      </c>
      <c r="L481" s="32">
        <v>1</v>
      </c>
      <c r="M481" s="32">
        <v>1</v>
      </c>
      <c r="N481" s="32">
        <v>2</v>
      </c>
      <c r="O481" s="32">
        <v>3</v>
      </c>
    </row>
    <row r="482" spans="1:15" x14ac:dyDescent="0.35">
      <c r="A482" s="32" t="s">
        <v>436</v>
      </c>
      <c r="B482" s="32" t="s">
        <v>473</v>
      </c>
      <c r="C482" s="32" t="s">
        <v>5</v>
      </c>
      <c r="D482" s="32">
        <v>0</v>
      </c>
      <c r="E482" s="32">
        <v>0</v>
      </c>
      <c r="F482" s="32">
        <v>0</v>
      </c>
      <c r="G482" s="32">
        <v>0</v>
      </c>
      <c r="H482" s="32">
        <v>0</v>
      </c>
      <c r="I482" s="32">
        <v>0</v>
      </c>
      <c r="J482" s="32">
        <v>0</v>
      </c>
      <c r="K482" s="32">
        <v>0</v>
      </c>
      <c r="L482" s="32">
        <v>0</v>
      </c>
      <c r="M482" s="32">
        <v>1</v>
      </c>
      <c r="N482" s="32">
        <v>0</v>
      </c>
      <c r="O482" s="32">
        <v>0</v>
      </c>
    </row>
    <row r="483" spans="1:15" x14ac:dyDescent="0.35">
      <c r="A483" s="32" t="s">
        <v>436</v>
      </c>
      <c r="B483" s="32" t="s">
        <v>473</v>
      </c>
      <c r="C483" s="32" t="s">
        <v>2</v>
      </c>
      <c r="D483" s="32">
        <v>0</v>
      </c>
      <c r="E483" s="32">
        <v>0</v>
      </c>
      <c r="F483" s="32">
        <v>0</v>
      </c>
      <c r="G483" s="32">
        <v>0</v>
      </c>
      <c r="H483" s="32">
        <v>0</v>
      </c>
      <c r="I483" s="32">
        <v>0</v>
      </c>
      <c r="J483" s="32">
        <v>0</v>
      </c>
      <c r="K483" s="32">
        <v>0</v>
      </c>
      <c r="L483" s="32">
        <v>0</v>
      </c>
      <c r="M483" s="32">
        <v>0</v>
      </c>
      <c r="N483" s="32">
        <v>0</v>
      </c>
      <c r="O483" s="32">
        <v>0</v>
      </c>
    </row>
    <row r="484" spans="1:15" x14ac:dyDescent="0.35">
      <c r="A484" s="33" t="s">
        <v>436</v>
      </c>
      <c r="B484" s="33" t="s">
        <v>473</v>
      </c>
      <c r="C484" s="33" t="s">
        <v>3069</v>
      </c>
      <c r="D484" s="33">
        <v>97</v>
      </c>
      <c r="E484" s="33">
        <v>116</v>
      </c>
      <c r="F484" s="33">
        <v>149</v>
      </c>
      <c r="G484" s="33">
        <v>110</v>
      </c>
      <c r="H484" s="33">
        <v>1</v>
      </c>
      <c r="I484" s="33">
        <v>229</v>
      </c>
      <c r="J484" s="33">
        <v>105</v>
      </c>
      <c r="K484" s="33">
        <v>163</v>
      </c>
      <c r="L484" s="33">
        <v>109</v>
      </c>
      <c r="M484" s="33">
        <v>61</v>
      </c>
      <c r="N484" s="33">
        <v>184</v>
      </c>
      <c r="O484" s="33">
        <v>368</v>
      </c>
    </row>
    <row r="485" spans="1:15" x14ac:dyDescent="0.35">
      <c r="A485" s="32" t="s">
        <v>237</v>
      </c>
      <c r="B485" s="32" t="s">
        <v>238</v>
      </c>
      <c r="C485" s="32" t="s">
        <v>0</v>
      </c>
      <c r="D485" s="32">
        <v>651</v>
      </c>
      <c r="E485" s="32">
        <v>726</v>
      </c>
      <c r="F485" s="32">
        <v>513</v>
      </c>
      <c r="G485" s="32">
        <v>463</v>
      </c>
      <c r="H485" s="32">
        <v>1199</v>
      </c>
      <c r="I485" s="32">
        <v>430</v>
      </c>
      <c r="J485" s="32">
        <v>696</v>
      </c>
      <c r="K485" s="32">
        <v>866</v>
      </c>
      <c r="L485" s="32">
        <v>506</v>
      </c>
      <c r="M485" s="32">
        <v>0</v>
      </c>
      <c r="N485" s="32">
        <v>1026</v>
      </c>
      <c r="O485" s="32">
        <v>497</v>
      </c>
    </row>
    <row r="486" spans="1:15" x14ac:dyDescent="0.35">
      <c r="A486" s="32" t="s">
        <v>237</v>
      </c>
      <c r="B486" s="32" t="s">
        <v>238</v>
      </c>
      <c r="C486" s="32" t="s">
        <v>23</v>
      </c>
      <c r="D486" s="32">
        <v>219</v>
      </c>
      <c r="E486" s="32">
        <v>214</v>
      </c>
      <c r="F486" s="32">
        <v>132</v>
      </c>
      <c r="G486" s="32">
        <v>130</v>
      </c>
      <c r="H486" s="32">
        <v>330</v>
      </c>
      <c r="I486" s="32">
        <v>119</v>
      </c>
      <c r="J486" s="32">
        <v>193</v>
      </c>
      <c r="K486" s="32">
        <v>257</v>
      </c>
      <c r="L486" s="32">
        <v>149</v>
      </c>
      <c r="M486" s="32">
        <v>0</v>
      </c>
      <c r="N486" s="32">
        <v>352</v>
      </c>
      <c r="O486" s="32">
        <v>89</v>
      </c>
    </row>
    <row r="487" spans="1:15" x14ac:dyDescent="0.35">
      <c r="A487" s="32" t="s">
        <v>237</v>
      </c>
      <c r="B487" s="32" t="s">
        <v>238</v>
      </c>
      <c r="C487" s="32" t="s">
        <v>4</v>
      </c>
      <c r="D487" s="32">
        <v>6</v>
      </c>
      <c r="E487" s="32">
        <v>11</v>
      </c>
      <c r="F487" s="32">
        <v>4</v>
      </c>
      <c r="G487" s="32">
        <v>3</v>
      </c>
      <c r="H487" s="32">
        <v>11</v>
      </c>
      <c r="I487" s="32">
        <v>5</v>
      </c>
      <c r="J487" s="32">
        <v>11</v>
      </c>
      <c r="K487" s="32">
        <v>8</v>
      </c>
      <c r="L487" s="32">
        <v>4</v>
      </c>
      <c r="M487" s="32">
        <v>0</v>
      </c>
      <c r="N487" s="32">
        <v>2</v>
      </c>
      <c r="O487" s="32">
        <v>5</v>
      </c>
    </row>
    <row r="488" spans="1:15" x14ac:dyDescent="0.35">
      <c r="A488" s="32" t="s">
        <v>237</v>
      </c>
      <c r="B488" s="32" t="s">
        <v>238</v>
      </c>
      <c r="C488" s="32" t="s">
        <v>5</v>
      </c>
      <c r="D488" s="32">
        <v>0</v>
      </c>
      <c r="E488" s="32">
        <v>1</v>
      </c>
      <c r="F488" s="32">
        <v>0</v>
      </c>
      <c r="G488" s="32">
        <v>1</v>
      </c>
      <c r="H488" s="32">
        <v>3</v>
      </c>
      <c r="I488" s="32">
        <v>0</v>
      </c>
      <c r="J488" s="32">
        <v>3</v>
      </c>
      <c r="K488" s="32">
        <v>3</v>
      </c>
      <c r="L488" s="32">
        <v>3</v>
      </c>
      <c r="M488" s="32">
        <v>0</v>
      </c>
      <c r="N488" s="32">
        <v>5</v>
      </c>
      <c r="O488" s="32">
        <v>3</v>
      </c>
    </row>
    <row r="489" spans="1:15" x14ac:dyDescent="0.35">
      <c r="A489" s="32" t="s">
        <v>237</v>
      </c>
      <c r="B489" s="32" t="s">
        <v>238</v>
      </c>
      <c r="C489" s="32" t="s">
        <v>2</v>
      </c>
      <c r="D489" s="32">
        <v>0</v>
      </c>
      <c r="E489" s="32">
        <v>0</v>
      </c>
      <c r="F489" s="32">
        <v>0</v>
      </c>
      <c r="G489" s="32">
        <v>0</v>
      </c>
      <c r="H489" s="32">
        <v>0</v>
      </c>
      <c r="I489" s="32">
        <v>0</v>
      </c>
      <c r="J489" s="32">
        <v>0</v>
      </c>
      <c r="K489" s="32">
        <v>0</v>
      </c>
      <c r="L489" s="32">
        <v>0</v>
      </c>
      <c r="M489" s="32">
        <v>0</v>
      </c>
      <c r="N489" s="32">
        <v>0</v>
      </c>
      <c r="O489" s="32">
        <v>0</v>
      </c>
    </row>
    <row r="490" spans="1:15" x14ac:dyDescent="0.35">
      <c r="A490" s="33" t="s">
        <v>237</v>
      </c>
      <c r="B490" s="33" t="s">
        <v>238</v>
      </c>
      <c r="C490" s="33" t="s">
        <v>3069</v>
      </c>
      <c r="D490" s="33">
        <v>876</v>
      </c>
      <c r="E490" s="33">
        <v>952</v>
      </c>
      <c r="F490" s="33">
        <v>649</v>
      </c>
      <c r="G490" s="33">
        <v>597</v>
      </c>
      <c r="H490" s="33">
        <v>1543</v>
      </c>
      <c r="I490" s="33">
        <v>554</v>
      </c>
      <c r="J490" s="33">
        <v>903</v>
      </c>
      <c r="K490" s="33">
        <v>1134</v>
      </c>
      <c r="L490" s="33">
        <v>662</v>
      </c>
      <c r="M490" s="33">
        <v>0</v>
      </c>
      <c r="N490" s="33">
        <v>1385</v>
      </c>
      <c r="O490" s="33">
        <v>594</v>
      </c>
    </row>
    <row r="491" spans="1:15" x14ac:dyDescent="0.35">
      <c r="A491" s="32" t="s">
        <v>201</v>
      </c>
      <c r="B491" s="32" t="s">
        <v>202</v>
      </c>
      <c r="C491" s="32" t="s">
        <v>0</v>
      </c>
      <c r="D491" s="32">
        <v>0</v>
      </c>
      <c r="E491" s="32">
        <v>3904</v>
      </c>
      <c r="F491" s="32">
        <v>1305</v>
      </c>
      <c r="G491" s="32">
        <v>1024</v>
      </c>
      <c r="H491" s="32">
        <v>944</v>
      </c>
      <c r="I491" s="32">
        <v>1303</v>
      </c>
      <c r="J491" s="32">
        <v>905</v>
      </c>
      <c r="K491" s="32">
        <v>2056</v>
      </c>
      <c r="L491" s="32">
        <v>833</v>
      </c>
      <c r="M491" s="32">
        <v>460</v>
      </c>
      <c r="N491" s="32">
        <v>3</v>
      </c>
      <c r="O491" s="32">
        <v>1222</v>
      </c>
    </row>
    <row r="492" spans="1:15" x14ac:dyDescent="0.35">
      <c r="A492" s="32" t="s">
        <v>201</v>
      </c>
      <c r="B492" s="32" t="s">
        <v>202</v>
      </c>
      <c r="C492" s="32" t="s">
        <v>23</v>
      </c>
      <c r="D492" s="32">
        <v>0</v>
      </c>
      <c r="E492" s="32">
        <v>1283</v>
      </c>
      <c r="F492" s="32">
        <v>481</v>
      </c>
      <c r="G492" s="32">
        <v>411</v>
      </c>
      <c r="H492" s="32">
        <v>427</v>
      </c>
      <c r="I492" s="32">
        <v>572</v>
      </c>
      <c r="J492" s="32">
        <v>418</v>
      </c>
      <c r="K492" s="32">
        <v>545</v>
      </c>
      <c r="L492" s="32">
        <v>331</v>
      </c>
      <c r="M492" s="32">
        <v>231</v>
      </c>
      <c r="N492" s="32">
        <v>561</v>
      </c>
      <c r="O492" s="32">
        <v>0</v>
      </c>
    </row>
    <row r="493" spans="1:15" x14ac:dyDescent="0.35">
      <c r="A493" s="32" t="s">
        <v>201</v>
      </c>
      <c r="B493" s="32" t="s">
        <v>202</v>
      </c>
      <c r="C493" s="32" t="s">
        <v>4</v>
      </c>
      <c r="D493" s="32">
        <v>0</v>
      </c>
      <c r="E493" s="32">
        <v>111</v>
      </c>
      <c r="F493" s="32">
        <v>31</v>
      </c>
      <c r="G493" s="32">
        <v>42</v>
      </c>
      <c r="H493" s="32">
        <v>25</v>
      </c>
      <c r="I493" s="32">
        <v>30</v>
      </c>
      <c r="J493" s="32">
        <v>16</v>
      </c>
      <c r="K493" s="32">
        <v>52</v>
      </c>
      <c r="L493" s="32">
        <v>25</v>
      </c>
      <c r="M493" s="32">
        <v>14</v>
      </c>
      <c r="N493" s="32">
        <v>40</v>
      </c>
      <c r="O493" s="32">
        <v>0</v>
      </c>
    </row>
    <row r="494" spans="1:15" x14ac:dyDescent="0.35">
      <c r="A494" s="32" t="s">
        <v>201</v>
      </c>
      <c r="B494" s="32" t="s">
        <v>202</v>
      </c>
      <c r="C494" s="32" t="s">
        <v>5</v>
      </c>
      <c r="D494" s="32">
        <v>0</v>
      </c>
      <c r="E494" s="32">
        <v>40</v>
      </c>
      <c r="F494" s="32">
        <v>10</v>
      </c>
      <c r="G494" s="32">
        <v>7</v>
      </c>
      <c r="H494" s="32">
        <v>9</v>
      </c>
      <c r="I494" s="32">
        <v>8</v>
      </c>
      <c r="J494" s="32">
        <v>10</v>
      </c>
      <c r="K494" s="32">
        <v>12</v>
      </c>
      <c r="L494" s="32">
        <v>8</v>
      </c>
      <c r="M494" s="32">
        <v>9</v>
      </c>
      <c r="N494" s="32">
        <v>8</v>
      </c>
      <c r="O494" s="32">
        <v>0</v>
      </c>
    </row>
    <row r="495" spans="1:15" x14ac:dyDescent="0.35">
      <c r="A495" s="32" t="s">
        <v>201</v>
      </c>
      <c r="B495" s="32" t="s">
        <v>202</v>
      </c>
      <c r="C495" s="32" t="s">
        <v>2</v>
      </c>
      <c r="D495" s="32">
        <v>0</v>
      </c>
      <c r="E495" s="32">
        <v>7</v>
      </c>
      <c r="F495" s="32">
        <v>1</v>
      </c>
      <c r="G495" s="32">
        <v>3</v>
      </c>
      <c r="H495" s="32">
        <v>2</v>
      </c>
      <c r="I495" s="32">
        <v>3</v>
      </c>
      <c r="J495" s="32">
        <v>1</v>
      </c>
      <c r="K495" s="32">
        <v>5</v>
      </c>
      <c r="L495" s="32">
        <v>1</v>
      </c>
      <c r="M495" s="32">
        <v>0</v>
      </c>
      <c r="N495" s="32">
        <v>6</v>
      </c>
      <c r="O495" s="32">
        <v>0</v>
      </c>
    </row>
    <row r="496" spans="1:15" x14ac:dyDescent="0.35">
      <c r="A496" s="33" t="s">
        <v>201</v>
      </c>
      <c r="B496" s="33" t="s">
        <v>202</v>
      </c>
      <c r="C496" s="33" t="s">
        <v>3069</v>
      </c>
      <c r="D496" s="33">
        <v>0</v>
      </c>
      <c r="E496" s="33">
        <v>5345</v>
      </c>
      <c r="F496" s="33">
        <v>1828</v>
      </c>
      <c r="G496" s="33">
        <v>1487</v>
      </c>
      <c r="H496" s="33">
        <v>1407</v>
      </c>
      <c r="I496" s="33">
        <v>1916</v>
      </c>
      <c r="J496" s="33">
        <v>1350</v>
      </c>
      <c r="K496" s="33">
        <v>2670</v>
      </c>
      <c r="L496" s="33">
        <v>1198</v>
      </c>
      <c r="M496" s="33">
        <v>714</v>
      </c>
      <c r="N496" s="33">
        <v>618</v>
      </c>
      <c r="O496" s="33">
        <v>1222</v>
      </c>
    </row>
    <row r="497" spans="1:15" x14ac:dyDescent="0.35">
      <c r="A497" s="32" t="s">
        <v>111</v>
      </c>
      <c r="B497" s="32" t="s">
        <v>112</v>
      </c>
      <c r="C497" s="32" t="s">
        <v>0</v>
      </c>
      <c r="D497" s="32">
        <v>135</v>
      </c>
      <c r="E497" s="32">
        <v>0</v>
      </c>
      <c r="F497" s="32">
        <v>59</v>
      </c>
      <c r="G497" s="32">
        <v>0</v>
      </c>
      <c r="H497" s="32">
        <v>595</v>
      </c>
      <c r="I497" s="32">
        <v>0</v>
      </c>
      <c r="J497" s="32">
        <v>0</v>
      </c>
      <c r="K497" s="32">
        <v>1184</v>
      </c>
      <c r="L497" s="32">
        <v>0</v>
      </c>
      <c r="M497" s="32">
        <v>612</v>
      </c>
      <c r="N497" s="32">
        <v>2277</v>
      </c>
      <c r="O497" s="32">
        <v>708</v>
      </c>
    </row>
    <row r="498" spans="1:15" x14ac:dyDescent="0.35">
      <c r="A498" s="32" t="s">
        <v>111</v>
      </c>
      <c r="B498" s="32" t="s">
        <v>112</v>
      </c>
      <c r="C498" s="32" t="s">
        <v>23</v>
      </c>
      <c r="D498" s="32">
        <v>11</v>
      </c>
      <c r="E498" s="32">
        <v>0</v>
      </c>
      <c r="F498" s="32">
        <v>4</v>
      </c>
      <c r="G498" s="32">
        <v>0</v>
      </c>
      <c r="H498" s="32">
        <v>70</v>
      </c>
      <c r="I498" s="32">
        <v>0</v>
      </c>
      <c r="J498" s="32">
        <v>0</v>
      </c>
      <c r="K498" s="32">
        <v>172</v>
      </c>
      <c r="L498" s="32">
        <v>0</v>
      </c>
      <c r="M498" s="32">
        <v>72</v>
      </c>
      <c r="N498" s="32">
        <v>496</v>
      </c>
      <c r="O498" s="32">
        <v>93</v>
      </c>
    </row>
    <row r="499" spans="1:15" x14ac:dyDescent="0.35">
      <c r="A499" s="32" t="s">
        <v>111</v>
      </c>
      <c r="B499" s="32" t="s">
        <v>112</v>
      </c>
      <c r="C499" s="32" t="s">
        <v>4</v>
      </c>
      <c r="D499" s="32">
        <v>3</v>
      </c>
      <c r="E499" s="32">
        <v>0</v>
      </c>
      <c r="F499" s="32">
        <v>6</v>
      </c>
      <c r="G499" s="32">
        <v>0</v>
      </c>
      <c r="H499" s="32">
        <v>27</v>
      </c>
      <c r="I499" s="32">
        <v>0</v>
      </c>
      <c r="J499" s="32">
        <v>0</v>
      </c>
      <c r="K499" s="32">
        <v>16</v>
      </c>
      <c r="L499" s="32">
        <v>0</v>
      </c>
      <c r="M499" s="32">
        <v>11</v>
      </c>
      <c r="N499" s="32">
        <v>22</v>
      </c>
      <c r="O499" s="32">
        <v>7</v>
      </c>
    </row>
    <row r="500" spans="1:15" x14ac:dyDescent="0.35">
      <c r="A500" s="32" t="s">
        <v>111</v>
      </c>
      <c r="B500" s="32" t="s">
        <v>112</v>
      </c>
      <c r="C500" s="32" t="s">
        <v>5</v>
      </c>
      <c r="D500" s="32">
        <v>0</v>
      </c>
      <c r="E500" s="32">
        <v>0</v>
      </c>
      <c r="F500" s="32">
        <v>0</v>
      </c>
      <c r="G500" s="32">
        <v>0</v>
      </c>
      <c r="H500" s="32">
        <v>3</v>
      </c>
      <c r="I500" s="32">
        <v>0</v>
      </c>
      <c r="J500" s="32">
        <v>0</v>
      </c>
      <c r="K500" s="32">
        <v>6</v>
      </c>
      <c r="L500" s="32">
        <v>0</v>
      </c>
      <c r="M500" s="32">
        <v>4</v>
      </c>
      <c r="N500" s="32">
        <v>14</v>
      </c>
      <c r="O500" s="32">
        <v>1</v>
      </c>
    </row>
    <row r="501" spans="1:15" x14ac:dyDescent="0.35">
      <c r="A501" s="32" t="s">
        <v>111</v>
      </c>
      <c r="B501" s="32" t="s">
        <v>112</v>
      </c>
      <c r="C501" s="32" t="s">
        <v>2</v>
      </c>
      <c r="D501" s="32">
        <v>0</v>
      </c>
      <c r="E501" s="32">
        <v>0</v>
      </c>
      <c r="F501" s="32">
        <v>0</v>
      </c>
      <c r="G501" s="32">
        <v>0</v>
      </c>
      <c r="H501" s="32">
        <v>1</v>
      </c>
      <c r="I501" s="32">
        <v>0</v>
      </c>
      <c r="J501" s="32">
        <v>0</v>
      </c>
      <c r="K501" s="32">
        <v>7</v>
      </c>
      <c r="L501" s="32">
        <v>0</v>
      </c>
      <c r="M501" s="32">
        <v>3</v>
      </c>
      <c r="N501" s="32">
        <v>5</v>
      </c>
      <c r="O501" s="32">
        <v>3</v>
      </c>
    </row>
    <row r="502" spans="1:15" x14ac:dyDescent="0.35">
      <c r="A502" s="33" t="s">
        <v>111</v>
      </c>
      <c r="B502" s="33" t="s">
        <v>112</v>
      </c>
      <c r="C502" s="33" t="s">
        <v>3069</v>
      </c>
      <c r="D502" s="33">
        <v>149</v>
      </c>
      <c r="E502" s="33">
        <v>0</v>
      </c>
      <c r="F502" s="33">
        <v>69</v>
      </c>
      <c r="G502" s="33">
        <v>0</v>
      </c>
      <c r="H502" s="33">
        <v>696</v>
      </c>
      <c r="I502" s="33">
        <v>0</v>
      </c>
      <c r="J502" s="33">
        <v>0</v>
      </c>
      <c r="K502" s="33">
        <v>1385</v>
      </c>
      <c r="L502" s="33">
        <v>0</v>
      </c>
      <c r="M502" s="33">
        <v>702</v>
      </c>
      <c r="N502" s="33">
        <v>2814</v>
      </c>
      <c r="O502" s="33">
        <v>812</v>
      </c>
    </row>
    <row r="503" spans="1:15" x14ac:dyDescent="0.35">
      <c r="A503" s="32" t="s">
        <v>333</v>
      </c>
      <c r="B503" s="32" t="s">
        <v>474</v>
      </c>
      <c r="C503" s="32" t="s">
        <v>0</v>
      </c>
      <c r="D503" s="32">
        <v>1307</v>
      </c>
      <c r="E503" s="32">
        <v>1020</v>
      </c>
      <c r="F503" s="32">
        <v>1090</v>
      </c>
      <c r="G503" s="32">
        <v>828</v>
      </c>
      <c r="H503" s="32">
        <v>914</v>
      </c>
      <c r="I503" s="32">
        <v>1113</v>
      </c>
      <c r="J503" s="32">
        <v>872</v>
      </c>
      <c r="K503" s="32">
        <v>952</v>
      </c>
      <c r="L503" s="32">
        <v>897</v>
      </c>
      <c r="M503" s="32">
        <v>743</v>
      </c>
      <c r="N503" s="32">
        <v>719</v>
      </c>
      <c r="O503" s="32">
        <v>847</v>
      </c>
    </row>
    <row r="504" spans="1:15" x14ac:dyDescent="0.35">
      <c r="A504" s="32" t="s">
        <v>333</v>
      </c>
      <c r="B504" s="32" t="s">
        <v>474</v>
      </c>
      <c r="C504" s="32" t="s">
        <v>23</v>
      </c>
      <c r="D504" s="32">
        <v>1189</v>
      </c>
      <c r="E504" s="32">
        <v>385</v>
      </c>
      <c r="F504" s="32">
        <v>290</v>
      </c>
      <c r="G504" s="32">
        <v>182</v>
      </c>
      <c r="H504" s="32">
        <v>204</v>
      </c>
      <c r="I504" s="32">
        <v>232</v>
      </c>
      <c r="J504" s="32">
        <v>142</v>
      </c>
      <c r="K504" s="32">
        <v>800</v>
      </c>
      <c r="L504" s="32">
        <v>277</v>
      </c>
      <c r="M504" s="32">
        <v>309</v>
      </c>
      <c r="N504" s="32">
        <v>301</v>
      </c>
      <c r="O504" s="32">
        <v>336</v>
      </c>
    </row>
    <row r="505" spans="1:15" x14ac:dyDescent="0.35">
      <c r="A505" s="32" t="s">
        <v>333</v>
      </c>
      <c r="B505" s="32" t="s">
        <v>474</v>
      </c>
      <c r="C505" s="32" t="s">
        <v>4</v>
      </c>
      <c r="D505" s="32">
        <v>46</v>
      </c>
      <c r="E505" s="32">
        <v>44</v>
      </c>
      <c r="F505" s="32">
        <v>18</v>
      </c>
      <c r="G505" s="32">
        <v>8</v>
      </c>
      <c r="H505" s="32">
        <v>16</v>
      </c>
      <c r="I505" s="32">
        <v>13</v>
      </c>
      <c r="J505" s="32">
        <v>4</v>
      </c>
      <c r="K505" s="32">
        <v>100</v>
      </c>
      <c r="L505" s="32">
        <v>18</v>
      </c>
      <c r="M505" s="32">
        <v>20</v>
      </c>
      <c r="N505" s="32">
        <v>19</v>
      </c>
      <c r="O505" s="32">
        <v>47</v>
      </c>
    </row>
    <row r="506" spans="1:15" x14ac:dyDescent="0.35">
      <c r="A506" s="32" t="s">
        <v>333</v>
      </c>
      <c r="B506" s="32" t="s">
        <v>474</v>
      </c>
      <c r="C506" s="32" t="s">
        <v>5</v>
      </c>
      <c r="D506" s="32">
        <v>11</v>
      </c>
      <c r="E506" s="32">
        <v>9</v>
      </c>
      <c r="F506" s="32">
        <v>4</v>
      </c>
      <c r="G506" s="32">
        <v>2</v>
      </c>
      <c r="H506" s="32">
        <v>2</v>
      </c>
      <c r="I506" s="32">
        <v>2</v>
      </c>
      <c r="J506" s="32">
        <v>3</v>
      </c>
      <c r="K506" s="32">
        <v>12</v>
      </c>
      <c r="L506" s="32">
        <v>6</v>
      </c>
      <c r="M506" s="32">
        <v>5</v>
      </c>
      <c r="N506" s="32">
        <v>1</v>
      </c>
      <c r="O506" s="32">
        <v>5</v>
      </c>
    </row>
    <row r="507" spans="1:15" x14ac:dyDescent="0.35">
      <c r="A507" s="32" t="s">
        <v>333</v>
      </c>
      <c r="B507" s="32" t="s">
        <v>474</v>
      </c>
      <c r="C507" s="32" t="s">
        <v>2</v>
      </c>
      <c r="D507" s="32">
        <v>17</v>
      </c>
      <c r="E507" s="32">
        <v>23</v>
      </c>
      <c r="F507" s="32">
        <v>15</v>
      </c>
      <c r="G507" s="32">
        <v>11</v>
      </c>
      <c r="H507" s="32">
        <v>6</v>
      </c>
      <c r="I507" s="32">
        <v>18</v>
      </c>
      <c r="J507" s="32">
        <v>8</v>
      </c>
      <c r="K507" s="32">
        <v>9</v>
      </c>
      <c r="L507" s="32">
        <v>17</v>
      </c>
      <c r="M507" s="32">
        <v>0</v>
      </c>
      <c r="N507" s="32">
        <v>0</v>
      </c>
      <c r="O507" s="32">
        <v>10</v>
      </c>
    </row>
    <row r="508" spans="1:15" x14ac:dyDescent="0.35">
      <c r="A508" s="33" t="s">
        <v>333</v>
      </c>
      <c r="B508" s="33" t="s">
        <v>474</v>
      </c>
      <c r="C508" s="33" t="s">
        <v>3069</v>
      </c>
      <c r="D508" s="33">
        <v>2570</v>
      </c>
      <c r="E508" s="33">
        <v>1481</v>
      </c>
      <c r="F508" s="33">
        <v>1417</v>
      </c>
      <c r="G508" s="33">
        <v>1031</v>
      </c>
      <c r="H508" s="33">
        <v>1142</v>
      </c>
      <c r="I508" s="33">
        <v>1378</v>
      </c>
      <c r="J508" s="33">
        <v>1029</v>
      </c>
      <c r="K508" s="33">
        <v>1873</v>
      </c>
      <c r="L508" s="33">
        <v>1215</v>
      </c>
      <c r="M508" s="33">
        <v>1077</v>
      </c>
      <c r="N508" s="33">
        <v>1040</v>
      </c>
      <c r="O508" s="33">
        <v>1245</v>
      </c>
    </row>
    <row r="509" spans="1:15" x14ac:dyDescent="0.35">
      <c r="A509" s="32" t="s">
        <v>388</v>
      </c>
      <c r="B509" s="32" t="s">
        <v>389</v>
      </c>
      <c r="C509" s="32" t="s">
        <v>0</v>
      </c>
      <c r="D509" s="32">
        <v>1370</v>
      </c>
      <c r="E509" s="32">
        <v>1216</v>
      </c>
      <c r="F509" s="32">
        <v>1080</v>
      </c>
      <c r="G509" s="32">
        <v>1599</v>
      </c>
      <c r="H509" s="32">
        <v>981</v>
      </c>
      <c r="I509" s="32">
        <v>1699</v>
      </c>
      <c r="J509" s="32">
        <v>718</v>
      </c>
      <c r="K509" s="32">
        <v>357</v>
      </c>
      <c r="L509" s="32">
        <v>1840</v>
      </c>
      <c r="M509" s="32">
        <v>93</v>
      </c>
      <c r="N509" s="32">
        <v>745</v>
      </c>
      <c r="O509" s="32">
        <v>2360</v>
      </c>
    </row>
    <row r="510" spans="1:15" x14ac:dyDescent="0.35">
      <c r="A510" s="32" t="s">
        <v>388</v>
      </c>
      <c r="B510" s="32" t="s">
        <v>389</v>
      </c>
      <c r="C510" s="32" t="s">
        <v>23</v>
      </c>
      <c r="D510" s="32">
        <v>464</v>
      </c>
      <c r="E510" s="32">
        <v>461</v>
      </c>
      <c r="F510" s="32">
        <v>441</v>
      </c>
      <c r="G510" s="32">
        <v>559</v>
      </c>
      <c r="H510" s="32">
        <v>415</v>
      </c>
      <c r="I510" s="32">
        <v>785</v>
      </c>
      <c r="J510" s="32">
        <v>425</v>
      </c>
      <c r="K510" s="32">
        <v>220</v>
      </c>
      <c r="L510" s="32">
        <v>975</v>
      </c>
      <c r="M510" s="32">
        <v>6</v>
      </c>
      <c r="N510" s="32">
        <v>289</v>
      </c>
      <c r="O510" s="32">
        <v>1109</v>
      </c>
    </row>
    <row r="511" spans="1:15" x14ac:dyDescent="0.35">
      <c r="A511" s="32" t="s">
        <v>388</v>
      </c>
      <c r="B511" s="32" t="s">
        <v>389</v>
      </c>
      <c r="C511" s="32" t="s">
        <v>4</v>
      </c>
      <c r="D511" s="32">
        <v>181</v>
      </c>
      <c r="E511" s="32">
        <v>120</v>
      </c>
      <c r="F511" s="32">
        <v>54</v>
      </c>
      <c r="G511" s="32">
        <v>141</v>
      </c>
      <c r="H511" s="32">
        <v>87</v>
      </c>
      <c r="I511" s="32">
        <v>121</v>
      </c>
      <c r="J511" s="32">
        <v>64</v>
      </c>
      <c r="K511" s="32">
        <v>46</v>
      </c>
      <c r="L511" s="32">
        <v>175</v>
      </c>
      <c r="M511" s="32">
        <v>3</v>
      </c>
      <c r="N511" s="32">
        <v>42</v>
      </c>
      <c r="O511" s="32">
        <v>142</v>
      </c>
    </row>
    <row r="512" spans="1:15" x14ac:dyDescent="0.35">
      <c r="A512" s="32" t="s">
        <v>388</v>
      </c>
      <c r="B512" s="32" t="s">
        <v>389</v>
      </c>
      <c r="C512" s="32" t="s">
        <v>5</v>
      </c>
      <c r="D512" s="32">
        <v>9</v>
      </c>
      <c r="E512" s="32">
        <v>10</v>
      </c>
      <c r="F512" s="32">
        <v>4</v>
      </c>
      <c r="G512" s="32">
        <v>13</v>
      </c>
      <c r="H512" s="32">
        <v>6</v>
      </c>
      <c r="I512" s="32">
        <v>14</v>
      </c>
      <c r="J512" s="32">
        <v>25</v>
      </c>
      <c r="K512" s="32">
        <v>24</v>
      </c>
      <c r="L512" s="32">
        <v>22</v>
      </c>
      <c r="M512" s="32">
        <v>1</v>
      </c>
      <c r="N512" s="32">
        <v>1</v>
      </c>
      <c r="O512" s="32">
        <v>11</v>
      </c>
    </row>
    <row r="513" spans="1:15" x14ac:dyDescent="0.35">
      <c r="A513" s="32" t="s">
        <v>388</v>
      </c>
      <c r="B513" s="32" t="s">
        <v>389</v>
      </c>
      <c r="C513" s="32" t="s">
        <v>2</v>
      </c>
      <c r="D513" s="32">
        <v>3</v>
      </c>
      <c r="E513" s="32">
        <v>7</v>
      </c>
      <c r="F513" s="32">
        <v>1</v>
      </c>
      <c r="G513" s="32">
        <v>4</v>
      </c>
      <c r="H513" s="32">
        <v>6</v>
      </c>
      <c r="I513" s="32">
        <v>11</v>
      </c>
      <c r="J513" s="32">
        <v>12</v>
      </c>
      <c r="K513" s="32">
        <v>9</v>
      </c>
      <c r="L513" s="32">
        <v>4</v>
      </c>
      <c r="M513" s="32">
        <v>0</v>
      </c>
      <c r="N513" s="32">
        <v>0</v>
      </c>
      <c r="O513" s="32">
        <v>2</v>
      </c>
    </row>
    <row r="514" spans="1:15" x14ac:dyDescent="0.35">
      <c r="A514" s="33" t="s">
        <v>388</v>
      </c>
      <c r="B514" s="33" t="s">
        <v>389</v>
      </c>
      <c r="C514" s="33" t="s">
        <v>3069</v>
      </c>
      <c r="D514" s="33">
        <v>2027</v>
      </c>
      <c r="E514" s="33">
        <v>1814</v>
      </c>
      <c r="F514" s="33">
        <v>1580</v>
      </c>
      <c r="G514" s="33">
        <v>2316</v>
      </c>
      <c r="H514" s="33">
        <v>1495</v>
      </c>
      <c r="I514" s="33">
        <v>2630</v>
      </c>
      <c r="J514" s="33">
        <v>1244</v>
      </c>
      <c r="K514" s="33">
        <v>656</v>
      </c>
      <c r="L514" s="33">
        <v>3016</v>
      </c>
      <c r="M514" s="33">
        <v>103</v>
      </c>
      <c r="N514" s="33">
        <v>1077</v>
      </c>
      <c r="O514" s="33">
        <v>3624</v>
      </c>
    </row>
    <row r="515" spans="1:15" x14ac:dyDescent="0.35">
      <c r="A515" s="32" t="s">
        <v>162</v>
      </c>
      <c r="B515" s="32" t="s">
        <v>163</v>
      </c>
      <c r="C515" s="32" t="s">
        <v>0</v>
      </c>
      <c r="D515" s="32">
        <v>330</v>
      </c>
      <c r="E515" s="32">
        <v>559</v>
      </c>
      <c r="F515" s="32">
        <v>251</v>
      </c>
      <c r="G515" s="32">
        <v>336</v>
      </c>
      <c r="H515" s="32">
        <v>295</v>
      </c>
      <c r="I515" s="32">
        <v>723</v>
      </c>
      <c r="J515" s="32">
        <v>131</v>
      </c>
      <c r="K515" s="32">
        <v>697</v>
      </c>
      <c r="L515" s="32">
        <v>242</v>
      </c>
      <c r="M515" s="32">
        <v>553</v>
      </c>
      <c r="N515" s="32">
        <v>360</v>
      </c>
      <c r="O515" s="32">
        <v>404</v>
      </c>
    </row>
    <row r="516" spans="1:15" x14ac:dyDescent="0.35">
      <c r="A516" s="32" t="s">
        <v>162</v>
      </c>
      <c r="B516" s="32" t="s">
        <v>163</v>
      </c>
      <c r="C516" s="32" t="s">
        <v>23</v>
      </c>
      <c r="D516" s="32">
        <v>138</v>
      </c>
      <c r="E516" s="32">
        <v>193</v>
      </c>
      <c r="F516" s="32">
        <v>101</v>
      </c>
      <c r="G516" s="32">
        <v>143</v>
      </c>
      <c r="H516" s="32">
        <v>105</v>
      </c>
      <c r="I516" s="32">
        <v>243</v>
      </c>
      <c r="J516" s="32">
        <v>68</v>
      </c>
      <c r="K516" s="32">
        <v>358</v>
      </c>
      <c r="L516" s="32">
        <v>114</v>
      </c>
      <c r="M516" s="32">
        <v>236</v>
      </c>
      <c r="N516" s="32">
        <v>160</v>
      </c>
      <c r="O516" s="32">
        <v>176</v>
      </c>
    </row>
    <row r="517" spans="1:15" x14ac:dyDescent="0.35">
      <c r="A517" s="32" t="s">
        <v>162</v>
      </c>
      <c r="B517" s="32" t="s">
        <v>163</v>
      </c>
      <c r="C517" s="32" t="s">
        <v>4</v>
      </c>
      <c r="D517" s="32">
        <v>11</v>
      </c>
      <c r="E517" s="32">
        <v>22</v>
      </c>
      <c r="F517" s="32">
        <v>8</v>
      </c>
      <c r="G517" s="32">
        <v>8</v>
      </c>
      <c r="H517" s="32">
        <v>17</v>
      </c>
      <c r="I517" s="32">
        <v>24</v>
      </c>
      <c r="J517" s="32">
        <v>12</v>
      </c>
      <c r="K517" s="32">
        <v>25</v>
      </c>
      <c r="L517" s="32">
        <v>6</v>
      </c>
      <c r="M517" s="32">
        <v>31</v>
      </c>
      <c r="N517" s="32">
        <v>17</v>
      </c>
      <c r="O517" s="32">
        <v>14</v>
      </c>
    </row>
    <row r="518" spans="1:15" x14ac:dyDescent="0.35">
      <c r="A518" s="32" t="s">
        <v>162</v>
      </c>
      <c r="B518" s="32" t="s">
        <v>163</v>
      </c>
      <c r="C518" s="32" t="s">
        <v>5</v>
      </c>
      <c r="D518" s="32">
        <v>0</v>
      </c>
      <c r="E518" s="32">
        <v>1</v>
      </c>
      <c r="F518" s="32">
        <v>0</v>
      </c>
      <c r="G518" s="32">
        <v>0</v>
      </c>
      <c r="H518" s="32">
        <v>2</v>
      </c>
      <c r="I518" s="32">
        <v>1</v>
      </c>
      <c r="J518" s="32">
        <v>1</v>
      </c>
      <c r="K518" s="32">
        <v>1</v>
      </c>
      <c r="L518" s="32">
        <v>0</v>
      </c>
      <c r="M518" s="32">
        <v>1</v>
      </c>
      <c r="N518" s="32">
        <v>0</v>
      </c>
      <c r="O518" s="32">
        <v>1</v>
      </c>
    </row>
    <row r="519" spans="1:15" x14ac:dyDescent="0.35">
      <c r="A519" s="32" t="s">
        <v>162</v>
      </c>
      <c r="B519" s="32" t="s">
        <v>163</v>
      </c>
      <c r="C519" s="32" t="s">
        <v>2</v>
      </c>
      <c r="D519" s="32">
        <v>8</v>
      </c>
      <c r="E519" s="32">
        <v>21</v>
      </c>
      <c r="F519" s="32">
        <v>3</v>
      </c>
      <c r="G519" s="32">
        <v>2</v>
      </c>
      <c r="H519" s="32">
        <v>3</v>
      </c>
      <c r="I519" s="32">
        <v>6</v>
      </c>
      <c r="J519" s="32">
        <v>3</v>
      </c>
      <c r="K519" s="32">
        <v>3</v>
      </c>
      <c r="L519" s="32">
        <v>1</v>
      </c>
      <c r="M519" s="32">
        <v>5</v>
      </c>
      <c r="N519" s="32">
        <v>1</v>
      </c>
      <c r="O519" s="32">
        <v>1</v>
      </c>
    </row>
    <row r="520" spans="1:15" x14ac:dyDescent="0.35">
      <c r="A520" s="33" t="s">
        <v>162</v>
      </c>
      <c r="B520" s="33" t="s">
        <v>163</v>
      </c>
      <c r="C520" s="33" t="s">
        <v>3069</v>
      </c>
      <c r="D520" s="33">
        <v>487</v>
      </c>
      <c r="E520" s="33">
        <v>796</v>
      </c>
      <c r="F520" s="33">
        <v>363</v>
      </c>
      <c r="G520" s="33">
        <v>489</v>
      </c>
      <c r="H520" s="33">
        <v>422</v>
      </c>
      <c r="I520" s="33">
        <v>997</v>
      </c>
      <c r="J520" s="33">
        <v>215</v>
      </c>
      <c r="K520" s="33">
        <v>1084</v>
      </c>
      <c r="L520" s="33">
        <v>363</v>
      </c>
      <c r="M520" s="33">
        <v>826</v>
      </c>
      <c r="N520" s="33">
        <v>538</v>
      </c>
      <c r="O520" s="33">
        <v>596</v>
      </c>
    </row>
    <row r="521" spans="1:15" x14ac:dyDescent="0.35">
      <c r="A521" s="32" t="s">
        <v>413</v>
      </c>
      <c r="B521" s="32" t="s">
        <v>414</v>
      </c>
      <c r="C521" s="32" t="s">
        <v>0</v>
      </c>
      <c r="D521" s="32">
        <v>108</v>
      </c>
      <c r="E521" s="32">
        <v>6</v>
      </c>
      <c r="F521" s="32">
        <v>0</v>
      </c>
      <c r="G521" s="32">
        <v>0</v>
      </c>
      <c r="H521" s="32">
        <v>0</v>
      </c>
      <c r="I521" s="32">
        <v>0</v>
      </c>
      <c r="J521" s="32">
        <v>0</v>
      </c>
      <c r="K521" s="32">
        <v>0</v>
      </c>
      <c r="L521" s="32">
        <v>0</v>
      </c>
      <c r="M521" s="32">
        <v>0</v>
      </c>
      <c r="N521" s="32">
        <v>1025</v>
      </c>
      <c r="O521" s="32">
        <v>2</v>
      </c>
    </row>
    <row r="522" spans="1:15" x14ac:dyDescent="0.35">
      <c r="A522" s="32" t="s">
        <v>413</v>
      </c>
      <c r="B522" s="32" t="s">
        <v>414</v>
      </c>
      <c r="C522" s="32" t="s">
        <v>23</v>
      </c>
      <c r="D522" s="32">
        <v>206</v>
      </c>
      <c r="E522" s="32">
        <v>0</v>
      </c>
      <c r="F522" s="32">
        <v>0</v>
      </c>
      <c r="G522" s="32">
        <v>0</v>
      </c>
      <c r="H522" s="32">
        <v>0</v>
      </c>
      <c r="I522" s="32">
        <v>0</v>
      </c>
      <c r="J522" s="32">
        <v>0</v>
      </c>
      <c r="K522" s="32">
        <v>0</v>
      </c>
      <c r="L522" s="32">
        <v>0</v>
      </c>
      <c r="M522" s="32">
        <v>0</v>
      </c>
      <c r="N522" s="32">
        <v>1263</v>
      </c>
      <c r="O522" s="32">
        <v>4</v>
      </c>
    </row>
    <row r="523" spans="1:15" x14ac:dyDescent="0.35">
      <c r="A523" s="32" t="s">
        <v>413</v>
      </c>
      <c r="B523" s="32" t="s">
        <v>414</v>
      </c>
      <c r="C523" s="32" t="s">
        <v>4</v>
      </c>
      <c r="D523" s="32">
        <v>50</v>
      </c>
      <c r="E523" s="32">
        <v>0</v>
      </c>
      <c r="F523" s="32">
        <v>0</v>
      </c>
      <c r="G523" s="32">
        <v>31</v>
      </c>
      <c r="H523" s="32">
        <v>0</v>
      </c>
      <c r="I523" s="32">
        <v>0</v>
      </c>
      <c r="J523" s="32">
        <v>0</v>
      </c>
      <c r="K523" s="32">
        <v>0</v>
      </c>
      <c r="L523" s="32">
        <v>0</v>
      </c>
      <c r="M523" s="32">
        <v>0</v>
      </c>
      <c r="N523" s="32">
        <v>204</v>
      </c>
      <c r="O523" s="32">
        <v>0</v>
      </c>
    </row>
    <row r="524" spans="1:15" x14ac:dyDescent="0.35">
      <c r="A524" s="32" t="s">
        <v>413</v>
      </c>
      <c r="B524" s="32" t="s">
        <v>414</v>
      </c>
      <c r="C524" s="32" t="s">
        <v>5</v>
      </c>
      <c r="D524" s="32">
        <v>4</v>
      </c>
      <c r="E524" s="32">
        <v>0</v>
      </c>
      <c r="F524" s="32">
        <v>0</v>
      </c>
      <c r="G524" s="32">
        <v>3</v>
      </c>
      <c r="H524" s="32">
        <v>0</v>
      </c>
      <c r="I524" s="32">
        <v>0</v>
      </c>
      <c r="J524" s="32">
        <v>0</v>
      </c>
      <c r="K524" s="32">
        <v>0</v>
      </c>
      <c r="L524" s="32">
        <v>0</v>
      </c>
      <c r="M524" s="32">
        <v>0</v>
      </c>
      <c r="N524" s="32">
        <v>22</v>
      </c>
      <c r="O524" s="32">
        <v>0</v>
      </c>
    </row>
    <row r="525" spans="1:15" x14ac:dyDescent="0.35">
      <c r="A525" s="32" t="s">
        <v>413</v>
      </c>
      <c r="B525" s="32" t="s">
        <v>414</v>
      </c>
      <c r="C525" s="32" t="s">
        <v>2</v>
      </c>
      <c r="D525" s="32">
        <v>10</v>
      </c>
      <c r="E525" s="32">
        <v>0</v>
      </c>
      <c r="F525" s="32">
        <v>0</v>
      </c>
      <c r="G525" s="32">
        <v>0</v>
      </c>
      <c r="H525" s="32">
        <v>0</v>
      </c>
      <c r="I525" s="32">
        <v>0</v>
      </c>
      <c r="J525" s="32">
        <v>0</v>
      </c>
      <c r="K525" s="32">
        <v>0</v>
      </c>
      <c r="L525" s="32">
        <v>0</v>
      </c>
      <c r="M525" s="32">
        <v>0</v>
      </c>
      <c r="N525" s="32">
        <v>67</v>
      </c>
      <c r="O525" s="32">
        <v>0</v>
      </c>
    </row>
    <row r="526" spans="1:15" x14ac:dyDescent="0.35">
      <c r="A526" s="33" t="s">
        <v>413</v>
      </c>
      <c r="B526" s="33" t="s">
        <v>414</v>
      </c>
      <c r="C526" s="33" t="s">
        <v>3069</v>
      </c>
      <c r="D526" s="33">
        <v>378</v>
      </c>
      <c r="E526" s="33">
        <v>6</v>
      </c>
      <c r="F526" s="33">
        <v>0</v>
      </c>
      <c r="G526" s="33">
        <v>34</v>
      </c>
      <c r="H526" s="33">
        <v>0</v>
      </c>
      <c r="I526" s="33">
        <v>0</v>
      </c>
      <c r="J526" s="33">
        <v>0</v>
      </c>
      <c r="K526" s="33">
        <v>0</v>
      </c>
      <c r="L526" s="33">
        <v>0</v>
      </c>
      <c r="M526" s="33">
        <v>0</v>
      </c>
      <c r="N526" s="33">
        <v>2581</v>
      </c>
      <c r="O526" s="33">
        <v>6</v>
      </c>
    </row>
    <row r="527" spans="1:15" x14ac:dyDescent="0.35">
      <c r="A527" s="32" t="s">
        <v>274</v>
      </c>
      <c r="B527" s="32" t="s">
        <v>275</v>
      </c>
      <c r="C527" s="32" t="s">
        <v>0</v>
      </c>
      <c r="D527" s="32">
        <v>3712</v>
      </c>
      <c r="E527" s="32">
        <v>2326</v>
      </c>
      <c r="F527" s="32">
        <v>1150</v>
      </c>
      <c r="G527" s="32">
        <v>2096</v>
      </c>
      <c r="H527" s="32">
        <v>3251</v>
      </c>
      <c r="I527" s="32">
        <v>2265</v>
      </c>
      <c r="J527" s="32">
        <v>2318</v>
      </c>
      <c r="K527" s="32">
        <v>2187</v>
      </c>
      <c r="L527" s="32">
        <v>2312</v>
      </c>
      <c r="M527" s="32">
        <v>2214</v>
      </c>
      <c r="N527" s="32">
        <v>2112</v>
      </c>
      <c r="O527" s="32">
        <v>2331</v>
      </c>
    </row>
    <row r="528" spans="1:15" x14ac:dyDescent="0.35">
      <c r="A528" s="32" t="s">
        <v>274</v>
      </c>
      <c r="B528" s="32" t="s">
        <v>275</v>
      </c>
      <c r="C528" s="32" t="s">
        <v>23</v>
      </c>
      <c r="D528" s="32">
        <v>770</v>
      </c>
      <c r="E528" s="32">
        <v>432</v>
      </c>
      <c r="F528" s="32">
        <v>206</v>
      </c>
      <c r="G528" s="32">
        <v>394</v>
      </c>
      <c r="H528" s="32">
        <v>629</v>
      </c>
      <c r="I528" s="32">
        <v>432</v>
      </c>
      <c r="J528" s="32">
        <v>472</v>
      </c>
      <c r="K528" s="32">
        <v>435</v>
      </c>
      <c r="L528" s="32">
        <v>426</v>
      </c>
      <c r="M528" s="32">
        <v>467</v>
      </c>
      <c r="N528" s="32">
        <v>502</v>
      </c>
      <c r="O528" s="32">
        <v>448</v>
      </c>
    </row>
    <row r="529" spans="1:15" x14ac:dyDescent="0.35">
      <c r="A529" s="32" t="s">
        <v>274</v>
      </c>
      <c r="B529" s="32" t="s">
        <v>275</v>
      </c>
      <c r="C529" s="32" t="s">
        <v>4</v>
      </c>
      <c r="D529" s="32">
        <v>266</v>
      </c>
      <c r="E529" s="32">
        <v>326</v>
      </c>
      <c r="F529" s="32">
        <v>144</v>
      </c>
      <c r="G529" s="32">
        <v>194</v>
      </c>
      <c r="H529" s="32">
        <v>320</v>
      </c>
      <c r="I529" s="32">
        <v>287</v>
      </c>
      <c r="J529" s="32">
        <v>228</v>
      </c>
      <c r="K529" s="32">
        <v>237</v>
      </c>
      <c r="L529" s="32">
        <v>352</v>
      </c>
      <c r="M529" s="32">
        <v>208</v>
      </c>
      <c r="N529" s="32">
        <v>222</v>
      </c>
      <c r="O529" s="32">
        <v>258</v>
      </c>
    </row>
    <row r="530" spans="1:15" x14ac:dyDescent="0.35">
      <c r="A530" s="32" t="s">
        <v>274</v>
      </c>
      <c r="B530" s="32" t="s">
        <v>275</v>
      </c>
      <c r="C530" s="32" t="s">
        <v>5</v>
      </c>
      <c r="D530" s="32">
        <v>13</v>
      </c>
      <c r="E530" s="32">
        <v>7</v>
      </c>
      <c r="F530" s="32">
        <v>3</v>
      </c>
      <c r="G530" s="32">
        <v>8</v>
      </c>
      <c r="H530" s="32">
        <v>13</v>
      </c>
      <c r="I530" s="32">
        <v>3</v>
      </c>
      <c r="J530" s="32">
        <v>8</v>
      </c>
      <c r="K530" s="32">
        <v>9</v>
      </c>
      <c r="L530" s="32">
        <v>10</v>
      </c>
      <c r="M530" s="32">
        <v>7</v>
      </c>
      <c r="N530" s="32">
        <v>11</v>
      </c>
      <c r="O530" s="32">
        <v>6</v>
      </c>
    </row>
    <row r="531" spans="1:15" x14ac:dyDescent="0.35">
      <c r="A531" s="32" t="s">
        <v>274</v>
      </c>
      <c r="B531" s="32" t="s">
        <v>275</v>
      </c>
      <c r="C531" s="32" t="s">
        <v>2</v>
      </c>
      <c r="D531" s="32">
        <v>5</v>
      </c>
      <c r="E531" s="32">
        <v>15</v>
      </c>
      <c r="F531" s="32">
        <v>2</v>
      </c>
      <c r="G531" s="32">
        <v>4</v>
      </c>
      <c r="H531" s="32">
        <v>3</v>
      </c>
      <c r="I531" s="32">
        <v>2</v>
      </c>
      <c r="J531" s="32">
        <v>2</v>
      </c>
      <c r="K531" s="32">
        <v>1</v>
      </c>
      <c r="L531" s="32">
        <v>4</v>
      </c>
      <c r="M531" s="32">
        <v>0</v>
      </c>
      <c r="N531" s="32">
        <v>1</v>
      </c>
      <c r="O531" s="32">
        <v>2</v>
      </c>
    </row>
    <row r="532" spans="1:15" x14ac:dyDescent="0.35">
      <c r="A532" s="33" t="s">
        <v>274</v>
      </c>
      <c r="B532" s="33" t="s">
        <v>275</v>
      </c>
      <c r="C532" s="33" t="s">
        <v>3069</v>
      </c>
      <c r="D532" s="33">
        <v>4766</v>
      </c>
      <c r="E532" s="33">
        <v>3106</v>
      </c>
      <c r="F532" s="33">
        <v>1505</v>
      </c>
      <c r="G532" s="33">
        <v>2696</v>
      </c>
      <c r="H532" s="33">
        <v>4216</v>
      </c>
      <c r="I532" s="33">
        <v>2989</v>
      </c>
      <c r="J532" s="33">
        <v>3028</v>
      </c>
      <c r="K532" s="33">
        <v>2869</v>
      </c>
      <c r="L532" s="33">
        <v>3104</v>
      </c>
      <c r="M532" s="33">
        <v>2896</v>
      </c>
      <c r="N532" s="33">
        <v>2848</v>
      </c>
      <c r="O532" s="33">
        <v>3045</v>
      </c>
    </row>
    <row r="533" spans="1:15" x14ac:dyDescent="0.35">
      <c r="A533" s="32" t="s">
        <v>293</v>
      </c>
      <c r="B533" s="32" t="s">
        <v>294</v>
      </c>
      <c r="C533" s="32" t="s">
        <v>0</v>
      </c>
      <c r="D533" s="32">
        <v>489</v>
      </c>
      <c r="E533" s="32">
        <v>824</v>
      </c>
      <c r="F533" s="32">
        <v>1388</v>
      </c>
      <c r="G533" s="32">
        <v>1073</v>
      </c>
      <c r="H533" s="32">
        <v>1117</v>
      </c>
      <c r="I533" s="32">
        <v>523</v>
      </c>
      <c r="J533" s="32">
        <v>536</v>
      </c>
      <c r="K533" s="32">
        <v>553</v>
      </c>
      <c r="L533" s="32">
        <v>774</v>
      </c>
      <c r="M533" s="32">
        <v>959</v>
      </c>
      <c r="N533" s="32">
        <v>721</v>
      </c>
      <c r="O533" s="32">
        <v>416</v>
      </c>
    </row>
    <row r="534" spans="1:15" x14ac:dyDescent="0.35">
      <c r="A534" s="32" t="s">
        <v>293</v>
      </c>
      <c r="B534" s="32" t="s">
        <v>294</v>
      </c>
      <c r="C534" s="32" t="s">
        <v>23</v>
      </c>
      <c r="D534" s="32">
        <v>335</v>
      </c>
      <c r="E534" s="32">
        <v>408</v>
      </c>
      <c r="F534" s="32">
        <v>822</v>
      </c>
      <c r="G534" s="32">
        <v>553</v>
      </c>
      <c r="H534" s="32">
        <v>637</v>
      </c>
      <c r="I534" s="32">
        <v>385</v>
      </c>
      <c r="J534" s="32">
        <v>316</v>
      </c>
      <c r="K534" s="32">
        <v>319</v>
      </c>
      <c r="L534" s="32">
        <v>449</v>
      </c>
      <c r="M534" s="32">
        <v>621</v>
      </c>
      <c r="N534" s="32">
        <v>439</v>
      </c>
      <c r="O534" s="32">
        <v>202</v>
      </c>
    </row>
    <row r="535" spans="1:15" x14ac:dyDescent="0.35">
      <c r="A535" s="32" t="s">
        <v>293</v>
      </c>
      <c r="B535" s="32" t="s">
        <v>294</v>
      </c>
      <c r="C535" s="32" t="s">
        <v>4</v>
      </c>
      <c r="D535" s="32">
        <v>10</v>
      </c>
      <c r="E535" s="32">
        <v>10</v>
      </c>
      <c r="F535" s="32">
        <v>26</v>
      </c>
      <c r="G535" s="32">
        <v>21</v>
      </c>
      <c r="H535" s="32">
        <v>35</v>
      </c>
      <c r="I535" s="32">
        <v>24</v>
      </c>
      <c r="J535" s="32">
        <v>23</v>
      </c>
      <c r="K535" s="32">
        <v>16</v>
      </c>
      <c r="L535" s="32">
        <v>25</v>
      </c>
      <c r="M535" s="32">
        <v>16</v>
      </c>
      <c r="N535" s="32">
        <v>20</v>
      </c>
      <c r="O535" s="32">
        <v>18</v>
      </c>
    </row>
    <row r="536" spans="1:15" x14ac:dyDescent="0.35">
      <c r="A536" s="32" t="s">
        <v>293</v>
      </c>
      <c r="B536" s="32" t="s">
        <v>294</v>
      </c>
      <c r="C536" s="32" t="s">
        <v>5</v>
      </c>
      <c r="D536" s="32">
        <v>1</v>
      </c>
      <c r="E536" s="32">
        <v>3</v>
      </c>
      <c r="F536" s="32">
        <v>0</v>
      </c>
      <c r="G536" s="32">
        <v>0</v>
      </c>
      <c r="H536" s="32">
        <v>1</v>
      </c>
      <c r="I536" s="32">
        <v>5</v>
      </c>
      <c r="J536" s="32">
        <v>0</v>
      </c>
      <c r="K536" s="32">
        <v>0</v>
      </c>
      <c r="L536" s="32">
        <v>1</v>
      </c>
      <c r="M536" s="32">
        <v>2</v>
      </c>
      <c r="N536" s="32">
        <v>1</v>
      </c>
      <c r="O536" s="32">
        <v>0</v>
      </c>
    </row>
    <row r="537" spans="1:15" x14ac:dyDescent="0.35">
      <c r="A537" s="32" t="s">
        <v>293</v>
      </c>
      <c r="B537" s="32" t="s">
        <v>294</v>
      </c>
      <c r="C537" s="32" t="s">
        <v>2</v>
      </c>
      <c r="D537" s="32">
        <v>12</v>
      </c>
      <c r="E537" s="32">
        <v>13</v>
      </c>
      <c r="F537" s="32">
        <v>8</v>
      </c>
      <c r="G537" s="32">
        <v>4</v>
      </c>
      <c r="H537" s="32">
        <v>16</v>
      </c>
      <c r="I537" s="32">
        <v>7</v>
      </c>
      <c r="J537" s="32">
        <v>4</v>
      </c>
      <c r="K537" s="32">
        <v>6</v>
      </c>
      <c r="L537" s="32">
        <v>7</v>
      </c>
      <c r="M537" s="32">
        <v>8</v>
      </c>
      <c r="N537" s="32">
        <v>8</v>
      </c>
      <c r="O537" s="32">
        <v>5</v>
      </c>
    </row>
    <row r="538" spans="1:15" x14ac:dyDescent="0.35">
      <c r="A538" s="33" t="s">
        <v>293</v>
      </c>
      <c r="B538" s="33" t="s">
        <v>294</v>
      </c>
      <c r="C538" s="33" t="s">
        <v>3069</v>
      </c>
      <c r="D538" s="33">
        <v>847</v>
      </c>
      <c r="E538" s="33">
        <v>1258</v>
      </c>
      <c r="F538" s="33">
        <v>2244</v>
      </c>
      <c r="G538" s="33">
        <v>1651</v>
      </c>
      <c r="H538" s="33">
        <v>1806</v>
      </c>
      <c r="I538" s="33">
        <v>944</v>
      </c>
      <c r="J538" s="33">
        <v>879</v>
      </c>
      <c r="K538" s="33">
        <v>894</v>
      </c>
      <c r="L538" s="33">
        <v>1256</v>
      </c>
      <c r="M538" s="33">
        <v>1606</v>
      </c>
      <c r="N538" s="33">
        <v>1189</v>
      </c>
      <c r="O538" s="33">
        <v>641</v>
      </c>
    </row>
    <row r="539" spans="1:15" x14ac:dyDescent="0.35">
      <c r="A539" s="32" t="s">
        <v>186</v>
      </c>
      <c r="B539" s="32" t="s">
        <v>187</v>
      </c>
      <c r="C539" s="32" t="s">
        <v>0</v>
      </c>
      <c r="D539" s="32">
        <v>530</v>
      </c>
      <c r="E539" s="32">
        <v>806</v>
      </c>
      <c r="F539" s="32">
        <v>858</v>
      </c>
      <c r="G539" s="32">
        <v>829</v>
      </c>
      <c r="H539" s="32">
        <v>674</v>
      </c>
      <c r="I539" s="32">
        <v>598</v>
      </c>
      <c r="J539" s="32">
        <v>739</v>
      </c>
      <c r="K539" s="32">
        <v>1084</v>
      </c>
      <c r="L539" s="32">
        <v>516</v>
      </c>
      <c r="M539" s="32">
        <v>1270</v>
      </c>
      <c r="N539" s="32">
        <v>946</v>
      </c>
      <c r="O539" s="32">
        <v>1062</v>
      </c>
    </row>
    <row r="540" spans="1:15" x14ac:dyDescent="0.35">
      <c r="A540" s="32" t="s">
        <v>186</v>
      </c>
      <c r="B540" s="32" t="s">
        <v>187</v>
      </c>
      <c r="C540" s="32" t="s">
        <v>23</v>
      </c>
      <c r="D540" s="32">
        <v>170</v>
      </c>
      <c r="E540" s="32">
        <v>340</v>
      </c>
      <c r="F540" s="32">
        <v>297</v>
      </c>
      <c r="G540" s="32">
        <v>333</v>
      </c>
      <c r="H540" s="32">
        <v>250</v>
      </c>
      <c r="I540" s="32">
        <v>222</v>
      </c>
      <c r="J540" s="32">
        <v>235</v>
      </c>
      <c r="K540" s="32">
        <v>455</v>
      </c>
      <c r="L540" s="32">
        <v>166</v>
      </c>
      <c r="M540" s="32">
        <v>435</v>
      </c>
      <c r="N540" s="32">
        <v>270</v>
      </c>
      <c r="O540" s="32">
        <v>327</v>
      </c>
    </row>
    <row r="541" spans="1:15" x14ac:dyDescent="0.35">
      <c r="A541" s="32" t="s">
        <v>186</v>
      </c>
      <c r="B541" s="32" t="s">
        <v>187</v>
      </c>
      <c r="C541" s="32" t="s">
        <v>4</v>
      </c>
      <c r="D541" s="32">
        <v>17</v>
      </c>
      <c r="E541" s="32">
        <v>67</v>
      </c>
      <c r="F541" s="32">
        <v>18</v>
      </c>
      <c r="G541" s="32">
        <v>46</v>
      </c>
      <c r="H541" s="32">
        <v>41</v>
      </c>
      <c r="I541" s="32">
        <v>40</v>
      </c>
      <c r="J541" s="32">
        <v>26</v>
      </c>
      <c r="K541" s="32">
        <v>86</v>
      </c>
      <c r="L541" s="32">
        <v>27</v>
      </c>
      <c r="M541" s="32">
        <v>50</v>
      </c>
      <c r="N541" s="32">
        <v>67</v>
      </c>
      <c r="O541" s="32">
        <v>79</v>
      </c>
    </row>
    <row r="542" spans="1:15" x14ac:dyDescent="0.35">
      <c r="A542" s="32" t="s">
        <v>186</v>
      </c>
      <c r="B542" s="32" t="s">
        <v>187</v>
      </c>
      <c r="C542" s="32" t="s">
        <v>5</v>
      </c>
      <c r="D542" s="32">
        <v>3</v>
      </c>
      <c r="E542" s="32">
        <v>3</v>
      </c>
      <c r="F542" s="32">
        <v>0</v>
      </c>
      <c r="G542" s="32">
        <v>3</v>
      </c>
      <c r="H542" s="32">
        <v>2</v>
      </c>
      <c r="I542" s="32">
        <v>1</v>
      </c>
      <c r="J542" s="32">
        <v>0</v>
      </c>
      <c r="K542" s="32">
        <v>4</v>
      </c>
      <c r="L542" s="32">
        <v>2</v>
      </c>
      <c r="M542" s="32">
        <v>2</v>
      </c>
      <c r="N542" s="32">
        <v>4</v>
      </c>
      <c r="O542" s="32">
        <v>2</v>
      </c>
    </row>
    <row r="543" spans="1:15" x14ac:dyDescent="0.35">
      <c r="A543" s="32" t="s">
        <v>186</v>
      </c>
      <c r="B543" s="32" t="s">
        <v>187</v>
      </c>
      <c r="C543" s="32" t="s">
        <v>2</v>
      </c>
      <c r="D543" s="32">
        <v>0</v>
      </c>
      <c r="E543" s="32">
        <v>2</v>
      </c>
      <c r="F543" s="32">
        <v>1</v>
      </c>
      <c r="G543" s="32">
        <v>0</v>
      </c>
      <c r="H543" s="32">
        <v>3</v>
      </c>
      <c r="I543" s="32">
        <v>0</v>
      </c>
      <c r="J543" s="32">
        <v>0</v>
      </c>
      <c r="K543" s="32">
        <v>2</v>
      </c>
      <c r="L543" s="32">
        <v>0</v>
      </c>
      <c r="M543" s="32">
        <v>3</v>
      </c>
      <c r="N543" s="32">
        <v>3</v>
      </c>
      <c r="O543" s="32">
        <v>2</v>
      </c>
    </row>
    <row r="544" spans="1:15" x14ac:dyDescent="0.35">
      <c r="A544" s="33" t="s">
        <v>186</v>
      </c>
      <c r="B544" s="33" t="s">
        <v>187</v>
      </c>
      <c r="C544" s="33" t="s">
        <v>3069</v>
      </c>
      <c r="D544" s="33">
        <v>720</v>
      </c>
      <c r="E544" s="33">
        <v>1218</v>
      </c>
      <c r="F544" s="33">
        <v>1174</v>
      </c>
      <c r="G544" s="33">
        <v>1211</v>
      </c>
      <c r="H544" s="33">
        <v>970</v>
      </c>
      <c r="I544" s="33">
        <v>861</v>
      </c>
      <c r="J544" s="33">
        <v>1000</v>
      </c>
      <c r="K544" s="33">
        <v>1631</v>
      </c>
      <c r="L544" s="33">
        <v>711</v>
      </c>
      <c r="M544" s="33">
        <v>1760</v>
      </c>
      <c r="N544" s="33">
        <v>1290</v>
      </c>
      <c r="O544" s="33">
        <v>1472</v>
      </c>
    </row>
    <row r="545" spans="1:15" x14ac:dyDescent="0.35">
      <c r="A545" s="32" t="s">
        <v>411</v>
      </c>
      <c r="B545" s="32" t="s">
        <v>412</v>
      </c>
      <c r="C545" s="32" t="s">
        <v>0</v>
      </c>
      <c r="D545" s="32">
        <v>225</v>
      </c>
      <c r="E545" s="32">
        <v>54</v>
      </c>
      <c r="F545" s="32">
        <v>0</v>
      </c>
      <c r="G545" s="32">
        <v>221</v>
      </c>
      <c r="H545" s="32">
        <v>121</v>
      </c>
      <c r="I545" s="32">
        <v>152</v>
      </c>
      <c r="J545" s="32">
        <v>0</v>
      </c>
      <c r="K545" s="32">
        <v>0</v>
      </c>
      <c r="L545" s="32">
        <v>129</v>
      </c>
      <c r="M545" s="32">
        <v>29</v>
      </c>
      <c r="N545" s="32">
        <v>1193</v>
      </c>
      <c r="O545" s="32">
        <v>0</v>
      </c>
    </row>
    <row r="546" spans="1:15" x14ac:dyDescent="0.35">
      <c r="A546" s="32" t="s">
        <v>411</v>
      </c>
      <c r="B546" s="32" t="s">
        <v>412</v>
      </c>
      <c r="C546" s="32" t="s">
        <v>23</v>
      </c>
      <c r="D546" s="32">
        <v>31</v>
      </c>
      <c r="E546" s="32">
        <v>1</v>
      </c>
      <c r="F546" s="32">
        <v>0</v>
      </c>
      <c r="G546" s="32">
        <v>21</v>
      </c>
      <c r="H546" s="32">
        <v>18</v>
      </c>
      <c r="I546" s="32">
        <v>50</v>
      </c>
      <c r="J546" s="32">
        <v>0</v>
      </c>
      <c r="K546" s="32">
        <v>0</v>
      </c>
      <c r="L546" s="32">
        <v>76</v>
      </c>
      <c r="M546" s="32">
        <v>69</v>
      </c>
      <c r="N546" s="32">
        <v>1429</v>
      </c>
      <c r="O546" s="32">
        <v>0</v>
      </c>
    </row>
    <row r="547" spans="1:15" x14ac:dyDescent="0.35">
      <c r="A547" s="32" t="s">
        <v>411</v>
      </c>
      <c r="B547" s="32" t="s">
        <v>412</v>
      </c>
      <c r="C547" s="32" t="s">
        <v>4</v>
      </c>
      <c r="D547" s="32">
        <v>10</v>
      </c>
      <c r="E547" s="32">
        <v>0</v>
      </c>
      <c r="F547" s="32">
        <v>0</v>
      </c>
      <c r="G547" s="32">
        <v>13</v>
      </c>
      <c r="H547" s="32">
        <v>17</v>
      </c>
      <c r="I547" s="32">
        <v>46</v>
      </c>
      <c r="J547" s="32">
        <v>0</v>
      </c>
      <c r="K547" s="32">
        <v>0</v>
      </c>
      <c r="L547" s="32">
        <v>41</v>
      </c>
      <c r="M547" s="32">
        <v>9</v>
      </c>
      <c r="N547" s="32">
        <v>441</v>
      </c>
      <c r="O547" s="32">
        <v>0</v>
      </c>
    </row>
    <row r="548" spans="1:15" x14ac:dyDescent="0.35">
      <c r="A548" s="32" t="s">
        <v>411</v>
      </c>
      <c r="B548" s="32" t="s">
        <v>412</v>
      </c>
      <c r="C548" s="32" t="s">
        <v>5</v>
      </c>
      <c r="D548" s="32">
        <v>0</v>
      </c>
      <c r="E548" s="32">
        <v>0</v>
      </c>
      <c r="F548" s="32">
        <v>0</v>
      </c>
      <c r="G548" s="32">
        <v>0</v>
      </c>
      <c r="H548" s="32">
        <v>0</v>
      </c>
      <c r="I548" s="32">
        <v>4</v>
      </c>
      <c r="J548" s="32">
        <v>0</v>
      </c>
      <c r="K548" s="32">
        <v>0</v>
      </c>
      <c r="L548" s="32">
        <v>0</v>
      </c>
      <c r="M548" s="32">
        <v>0</v>
      </c>
      <c r="N548" s="32">
        <v>0</v>
      </c>
      <c r="O548" s="32">
        <v>0</v>
      </c>
    </row>
    <row r="549" spans="1:15" x14ac:dyDescent="0.35">
      <c r="A549" s="32" t="s">
        <v>411</v>
      </c>
      <c r="B549" s="32" t="s">
        <v>412</v>
      </c>
      <c r="C549" s="32" t="s">
        <v>2</v>
      </c>
      <c r="D549" s="32">
        <v>0</v>
      </c>
      <c r="E549" s="32">
        <v>0</v>
      </c>
      <c r="F549" s="32">
        <v>0</v>
      </c>
      <c r="G549" s="32">
        <v>0</v>
      </c>
      <c r="H549" s="32">
        <v>0</v>
      </c>
      <c r="I549" s="32">
        <v>0</v>
      </c>
      <c r="J549" s="32">
        <v>0</v>
      </c>
      <c r="K549" s="32">
        <v>0</v>
      </c>
      <c r="L549" s="32">
        <v>0</v>
      </c>
      <c r="M549" s="32">
        <v>0</v>
      </c>
      <c r="N549" s="32">
        <v>0</v>
      </c>
      <c r="O549" s="32">
        <v>0</v>
      </c>
    </row>
    <row r="550" spans="1:15" x14ac:dyDescent="0.35">
      <c r="A550" s="33" t="s">
        <v>411</v>
      </c>
      <c r="B550" s="33" t="s">
        <v>412</v>
      </c>
      <c r="C550" s="33" t="s">
        <v>3069</v>
      </c>
      <c r="D550" s="33">
        <v>266</v>
      </c>
      <c r="E550" s="33">
        <v>55</v>
      </c>
      <c r="F550" s="33">
        <v>0</v>
      </c>
      <c r="G550" s="33">
        <v>255</v>
      </c>
      <c r="H550" s="33">
        <v>156</v>
      </c>
      <c r="I550" s="33">
        <v>252</v>
      </c>
      <c r="J550" s="33">
        <v>0</v>
      </c>
      <c r="K550" s="33">
        <v>0</v>
      </c>
      <c r="L550" s="33">
        <v>246</v>
      </c>
      <c r="M550" s="33">
        <v>107</v>
      </c>
      <c r="N550" s="33">
        <v>3063</v>
      </c>
      <c r="O550" s="33">
        <v>0</v>
      </c>
    </row>
    <row r="551" spans="1:15" x14ac:dyDescent="0.35">
      <c r="A551" s="32" t="s">
        <v>252</v>
      </c>
      <c r="B551" s="32" t="s">
        <v>253</v>
      </c>
      <c r="C551" s="32" t="s">
        <v>0</v>
      </c>
      <c r="D551" s="32">
        <v>157</v>
      </c>
      <c r="E551" s="32">
        <v>299</v>
      </c>
      <c r="F551" s="32">
        <v>269</v>
      </c>
      <c r="G551" s="32">
        <v>150</v>
      </c>
      <c r="H551" s="32">
        <v>355</v>
      </c>
      <c r="I551" s="32">
        <v>283</v>
      </c>
      <c r="J551" s="32">
        <v>268</v>
      </c>
      <c r="K551" s="32">
        <v>236</v>
      </c>
      <c r="L551" s="32">
        <v>174</v>
      </c>
      <c r="M551" s="32">
        <v>283</v>
      </c>
      <c r="N551" s="32">
        <v>0</v>
      </c>
      <c r="O551" s="32">
        <v>162</v>
      </c>
    </row>
    <row r="552" spans="1:15" x14ac:dyDescent="0.35">
      <c r="A552" s="32" t="s">
        <v>252</v>
      </c>
      <c r="B552" s="32" t="s">
        <v>253</v>
      </c>
      <c r="C552" s="32" t="s">
        <v>23</v>
      </c>
      <c r="D552" s="32">
        <v>51</v>
      </c>
      <c r="E552" s="32">
        <v>45</v>
      </c>
      <c r="F552" s="32">
        <v>53</v>
      </c>
      <c r="G552" s="32">
        <v>25</v>
      </c>
      <c r="H552" s="32">
        <v>87</v>
      </c>
      <c r="I552" s="32">
        <v>61</v>
      </c>
      <c r="J552" s="32">
        <v>67</v>
      </c>
      <c r="K552" s="32">
        <v>70</v>
      </c>
      <c r="L552" s="32">
        <v>15</v>
      </c>
      <c r="M552" s="32">
        <v>77</v>
      </c>
      <c r="N552" s="32">
        <v>0</v>
      </c>
      <c r="O552" s="32">
        <v>35</v>
      </c>
    </row>
    <row r="553" spans="1:15" x14ac:dyDescent="0.35">
      <c r="A553" s="32" t="s">
        <v>252</v>
      </c>
      <c r="B553" s="32" t="s">
        <v>253</v>
      </c>
      <c r="C553" s="32" t="s">
        <v>4</v>
      </c>
      <c r="D553" s="32">
        <v>7</v>
      </c>
      <c r="E553" s="32">
        <v>18</v>
      </c>
      <c r="F553" s="32">
        <v>5</v>
      </c>
      <c r="G553" s="32">
        <v>2</v>
      </c>
      <c r="H553" s="32">
        <v>29</v>
      </c>
      <c r="I553" s="32">
        <v>16</v>
      </c>
      <c r="J553" s="32">
        <v>7</v>
      </c>
      <c r="K553" s="32">
        <v>8</v>
      </c>
      <c r="L553" s="32">
        <v>3</v>
      </c>
      <c r="M553" s="32">
        <v>11</v>
      </c>
      <c r="N553" s="32">
        <v>0</v>
      </c>
      <c r="O553" s="32">
        <v>1</v>
      </c>
    </row>
    <row r="554" spans="1:15" x14ac:dyDescent="0.35">
      <c r="A554" s="32" t="s">
        <v>252</v>
      </c>
      <c r="B554" s="32" t="s">
        <v>253</v>
      </c>
      <c r="C554" s="32" t="s">
        <v>5</v>
      </c>
      <c r="D554" s="32">
        <v>0</v>
      </c>
      <c r="E554" s="32">
        <v>1</v>
      </c>
      <c r="F554" s="32">
        <v>0</v>
      </c>
      <c r="G554" s="32">
        <v>0</v>
      </c>
      <c r="H554" s="32">
        <v>0</v>
      </c>
      <c r="I554" s="32">
        <v>0</v>
      </c>
      <c r="J554" s="32">
        <v>0</v>
      </c>
      <c r="K554" s="32">
        <v>0</v>
      </c>
      <c r="L554" s="32">
        <v>0</v>
      </c>
      <c r="M554" s="32">
        <v>0</v>
      </c>
      <c r="N554" s="32">
        <v>0</v>
      </c>
      <c r="O554" s="32">
        <v>0</v>
      </c>
    </row>
    <row r="555" spans="1:15" x14ac:dyDescent="0.35">
      <c r="A555" s="32" t="s">
        <v>252</v>
      </c>
      <c r="B555" s="32" t="s">
        <v>253</v>
      </c>
      <c r="C555" s="32" t="s">
        <v>2</v>
      </c>
      <c r="D555" s="32">
        <v>5</v>
      </c>
      <c r="E555" s="32">
        <v>2</v>
      </c>
      <c r="F555" s="32">
        <v>2</v>
      </c>
      <c r="G555" s="32">
        <v>3</v>
      </c>
      <c r="H555" s="32">
        <v>6</v>
      </c>
      <c r="I555" s="32">
        <v>1</v>
      </c>
      <c r="J555" s="32">
        <v>2</v>
      </c>
      <c r="K555" s="32">
        <v>2</v>
      </c>
      <c r="L555" s="32">
        <v>2</v>
      </c>
      <c r="M555" s="32">
        <v>0</v>
      </c>
      <c r="N555" s="32">
        <v>0</v>
      </c>
      <c r="O555" s="32">
        <v>2</v>
      </c>
    </row>
    <row r="556" spans="1:15" x14ac:dyDescent="0.35">
      <c r="A556" s="33" t="s">
        <v>252</v>
      </c>
      <c r="B556" s="33" t="s">
        <v>253</v>
      </c>
      <c r="C556" s="33" t="s">
        <v>3069</v>
      </c>
      <c r="D556" s="33">
        <v>220</v>
      </c>
      <c r="E556" s="33">
        <v>365</v>
      </c>
      <c r="F556" s="33">
        <v>329</v>
      </c>
      <c r="G556" s="33">
        <v>180</v>
      </c>
      <c r="H556" s="33">
        <v>477</v>
      </c>
      <c r="I556" s="33">
        <v>361</v>
      </c>
      <c r="J556" s="33">
        <v>344</v>
      </c>
      <c r="K556" s="33">
        <v>316</v>
      </c>
      <c r="L556" s="33">
        <v>194</v>
      </c>
      <c r="M556" s="33">
        <v>371</v>
      </c>
      <c r="N556" s="33">
        <v>0</v>
      </c>
      <c r="O556" s="33">
        <v>200</v>
      </c>
    </row>
    <row r="557" spans="1:15" x14ac:dyDescent="0.35">
      <c r="A557" s="32" t="s">
        <v>120</v>
      </c>
      <c r="B557" s="32" t="s">
        <v>121</v>
      </c>
      <c r="C557" s="32" t="s">
        <v>0</v>
      </c>
      <c r="D557" s="32">
        <v>167</v>
      </c>
      <c r="E557" s="32">
        <v>120</v>
      </c>
      <c r="F557" s="32">
        <v>61</v>
      </c>
      <c r="G557" s="32">
        <v>157</v>
      </c>
      <c r="H557" s="32">
        <v>77</v>
      </c>
      <c r="I557" s="32">
        <v>180</v>
      </c>
      <c r="J557" s="32">
        <v>44</v>
      </c>
      <c r="K557" s="32">
        <v>160</v>
      </c>
      <c r="L557" s="32">
        <v>78</v>
      </c>
      <c r="M557" s="32">
        <v>186</v>
      </c>
      <c r="N557" s="32">
        <v>109</v>
      </c>
      <c r="O557" s="32">
        <v>87</v>
      </c>
    </row>
    <row r="558" spans="1:15" x14ac:dyDescent="0.35">
      <c r="A558" s="32" t="s">
        <v>120</v>
      </c>
      <c r="B558" s="32" t="s">
        <v>121</v>
      </c>
      <c r="C558" s="32" t="s">
        <v>23</v>
      </c>
      <c r="D558" s="32">
        <v>25</v>
      </c>
      <c r="E558" s="32">
        <v>17</v>
      </c>
      <c r="F558" s="32">
        <v>15</v>
      </c>
      <c r="G558" s="32">
        <v>20</v>
      </c>
      <c r="H558" s="32">
        <v>15</v>
      </c>
      <c r="I558" s="32">
        <v>25</v>
      </c>
      <c r="J558" s="32">
        <v>3</v>
      </c>
      <c r="K558" s="32">
        <v>32</v>
      </c>
      <c r="L558" s="32">
        <v>11</v>
      </c>
      <c r="M558" s="32">
        <v>37</v>
      </c>
      <c r="N558" s="32">
        <v>17</v>
      </c>
      <c r="O558" s="32">
        <v>18</v>
      </c>
    </row>
    <row r="559" spans="1:15" x14ac:dyDescent="0.35">
      <c r="A559" s="32" t="s">
        <v>120</v>
      </c>
      <c r="B559" s="32" t="s">
        <v>121</v>
      </c>
      <c r="C559" s="32" t="s">
        <v>4</v>
      </c>
      <c r="D559" s="32">
        <v>6</v>
      </c>
      <c r="E559" s="32">
        <v>5</v>
      </c>
      <c r="F559" s="32">
        <v>4</v>
      </c>
      <c r="G559" s="32">
        <v>3</v>
      </c>
      <c r="H559" s="32">
        <v>1</v>
      </c>
      <c r="I559" s="32">
        <v>3</v>
      </c>
      <c r="J559" s="32">
        <v>2</v>
      </c>
      <c r="K559" s="32">
        <v>9</v>
      </c>
      <c r="L559" s="32">
        <v>1</v>
      </c>
      <c r="M559" s="32">
        <v>2</v>
      </c>
      <c r="N559" s="32">
        <v>2</v>
      </c>
      <c r="O559" s="32">
        <v>9</v>
      </c>
    </row>
    <row r="560" spans="1:15" x14ac:dyDescent="0.35">
      <c r="A560" s="32" t="s">
        <v>120</v>
      </c>
      <c r="B560" s="32" t="s">
        <v>121</v>
      </c>
      <c r="C560" s="32" t="s">
        <v>5</v>
      </c>
      <c r="D560" s="32">
        <v>2</v>
      </c>
      <c r="E560" s="32">
        <v>2</v>
      </c>
      <c r="F560" s="32">
        <v>0</v>
      </c>
      <c r="G560" s="32">
        <v>0</v>
      </c>
      <c r="H560" s="32">
        <v>1</v>
      </c>
      <c r="I560" s="32">
        <v>0</v>
      </c>
      <c r="J560" s="32">
        <v>0</v>
      </c>
      <c r="K560" s="32">
        <v>0</v>
      </c>
      <c r="L560" s="32">
        <v>0</v>
      </c>
      <c r="M560" s="32">
        <v>0</v>
      </c>
      <c r="N560" s="32">
        <v>0</v>
      </c>
      <c r="O560" s="32">
        <v>1</v>
      </c>
    </row>
    <row r="561" spans="1:15" x14ac:dyDescent="0.35">
      <c r="A561" s="32" t="s">
        <v>120</v>
      </c>
      <c r="B561" s="32" t="s">
        <v>121</v>
      </c>
      <c r="C561" s="32" t="s">
        <v>2</v>
      </c>
      <c r="D561" s="32">
        <v>0</v>
      </c>
      <c r="E561" s="32">
        <v>0</v>
      </c>
      <c r="F561" s="32">
        <v>0</v>
      </c>
      <c r="G561" s="32">
        <v>1</v>
      </c>
      <c r="H561" s="32">
        <v>1</v>
      </c>
      <c r="I561" s="32">
        <v>0</v>
      </c>
      <c r="J561" s="32">
        <v>0</v>
      </c>
      <c r="K561" s="32">
        <v>0</v>
      </c>
      <c r="L561" s="32">
        <v>0</v>
      </c>
      <c r="M561" s="32">
        <v>1</v>
      </c>
      <c r="N561" s="32">
        <v>1</v>
      </c>
      <c r="O561" s="32">
        <v>0</v>
      </c>
    </row>
    <row r="562" spans="1:15" x14ac:dyDescent="0.35">
      <c r="A562" s="33" t="s">
        <v>120</v>
      </c>
      <c r="B562" s="33" t="s">
        <v>121</v>
      </c>
      <c r="C562" s="33" t="s">
        <v>3069</v>
      </c>
      <c r="D562" s="33">
        <v>200</v>
      </c>
      <c r="E562" s="33">
        <v>144</v>
      </c>
      <c r="F562" s="33">
        <v>80</v>
      </c>
      <c r="G562" s="33">
        <v>181</v>
      </c>
      <c r="H562" s="33">
        <v>95</v>
      </c>
      <c r="I562" s="33">
        <v>208</v>
      </c>
      <c r="J562" s="33">
        <v>49</v>
      </c>
      <c r="K562" s="33">
        <v>201</v>
      </c>
      <c r="L562" s="33">
        <v>90</v>
      </c>
      <c r="M562" s="33">
        <v>226</v>
      </c>
      <c r="N562" s="33">
        <v>129</v>
      </c>
      <c r="O562" s="33">
        <v>115</v>
      </c>
    </row>
    <row r="563" spans="1:15" x14ac:dyDescent="0.35">
      <c r="A563" s="32" t="s">
        <v>147</v>
      </c>
      <c r="B563" s="32" t="s">
        <v>475</v>
      </c>
      <c r="C563" s="32" t="s">
        <v>0</v>
      </c>
      <c r="D563" s="32">
        <v>1420</v>
      </c>
      <c r="E563" s="32">
        <v>1215</v>
      </c>
      <c r="F563" s="32">
        <v>1661</v>
      </c>
      <c r="G563" s="32">
        <v>1407</v>
      </c>
      <c r="H563" s="32">
        <v>1420</v>
      </c>
      <c r="I563" s="32">
        <v>1642</v>
      </c>
      <c r="J563" s="32">
        <v>1295</v>
      </c>
      <c r="K563" s="32">
        <v>1617</v>
      </c>
      <c r="L563" s="32">
        <v>1434</v>
      </c>
      <c r="M563" s="32">
        <v>2102</v>
      </c>
      <c r="N563" s="32">
        <v>1459</v>
      </c>
      <c r="O563" s="32">
        <v>1926</v>
      </c>
    </row>
    <row r="564" spans="1:15" x14ac:dyDescent="0.35">
      <c r="A564" s="32" t="s">
        <v>147</v>
      </c>
      <c r="B564" s="32" t="s">
        <v>475</v>
      </c>
      <c r="C564" s="32" t="s">
        <v>23</v>
      </c>
      <c r="D564" s="32">
        <v>312</v>
      </c>
      <c r="E564" s="32">
        <v>347</v>
      </c>
      <c r="F564" s="32">
        <v>398</v>
      </c>
      <c r="G564" s="32">
        <v>447</v>
      </c>
      <c r="H564" s="32">
        <v>467</v>
      </c>
      <c r="I564" s="32">
        <v>490</v>
      </c>
      <c r="J564" s="32">
        <v>295</v>
      </c>
      <c r="K564" s="32">
        <v>488</v>
      </c>
      <c r="L564" s="32">
        <v>475</v>
      </c>
      <c r="M564" s="32">
        <v>620</v>
      </c>
      <c r="N564" s="32">
        <v>379</v>
      </c>
      <c r="O564" s="32">
        <v>505</v>
      </c>
    </row>
    <row r="565" spans="1:15" x14ac:dyDescent="0.35">
      <c r="A565" s="32" t="s">
        <v>147</v>
      </c>
      <c r="B565" s="32" t="s">
        <v>475</v>
      </c>
      <c r="C565" s="32" t="s">
        <v>4</v>
      </c>
      <c r="D565" s="32">
        <v>31</v>
      </c>
      <c r="E565" s="32">
        <v>51</v>
      </c>
      <c r="F565" s="32">
        <v>83</v>
      </c>
      <c r="G565" s="32">
        <v>37</v>
      </c>
      <c r="H565" s="32">
        <v>32</v>
      </c>
      <c r="I565" s="32">
        <v>22</v>
      </c>
      <c r="J565" s="32">
        <v>21</v>
      </c>
      <c r="K565" s="32">
        <v>20</v>
      </c>
      <c r="L565" s="32">
        <v>21</v>
      </c>
      <c r="M565" s="32">
        <v>38</v>
      </c>
      <c r="N565" s="32">
        <v>26</v>
      </c>
      <c r="O565" s="32">
        <v>38</v>
      </c>
    </row>
    <row r="566" spans="1:15" x14ac:dyDescent="0.35">
      <c r="A566" s="32" t="s">
        <v>147</v>
      </c>
      <c r="B566" s="32" t="s">
        <v>475</v>
      </c>
      <c r="C566" s="32" t="s">
        <v>5</v>
      </c>
      <c r="D566" s="32">
        <v>3</v>
      </c>
      <c r="E566" s="32">
        <v>5</v>
      </c>
      <c r="F566" s="32">
        <v>3</v>
      </c>
      <c r="G566" s="32">
        <v>5</v>
      </c>
      <c r="H566" s="32">
        <v>4</v>
      </c>
      <c r="I566" s="32">
        <v>4</v>
      </c>
      <c r="J566" s="32">
        <v>4</v>
      </c>
      <c r="K566" s="32">
        <v>2</v>
      </c>
      <c r="L566" s="32">
        <v>2</v>
      </c>
      <c r="M566" s="32">
        <v>6</v>
      </c>
      <c r="N566" s="32">
        <v>2</v>
      </c>
      <c r="O566" s="32">
        <v>5</v>
      </c>
    </row>
    <row r="567" spans="1:15" x14ac:dyDescent="0.35">
      <c r="A567" s="32" t="s">
        <v>147</v>
      </c>
      <c r="B567" s="32" t="s">
        <v>475</v>
      </c>
      <c r="C567" s="32" t="s">
        <v>2</v>
      </c>
      <c r="D567" s="32">
        <v>0</v>
      </c>
      <c r="E567" s="32">
        <v>3</v>
      </c>
      <c r="F567" s="32">
        <v>0</v>
      </c>
      <c r="G567" s="32">
        <v>2</v>
      </c>
      <c r="H567" s="32">
        <v>1</v>
      </c>
      <c r="I567" s="32">
        <v>2</v>
      </c>
      <c r="J567" s="32">
        <v>3</v>
      </c>
      <c r="K567" s="32">
        <v>3</v>
      </c>
      <c r="L567" s="32">
        <v>1</v>
      </c>
      <c r="M567" s="32">
        <v>3</v>
      </c>
      <c r="N567" s="32">
        <v>4</v>
      </c>
      <c r="O567" s="32">
        <v>5</v>
      </c>
    </row>
    <row r="568" spans="1:15" x14ac:dyDescent="0.35">
      <c r="A568" s="33" t="s">
        <v>147</v>
      </c>
      <c r="B568" s="33" t="s">
        <v>475</v>
      </c>
      <c r="C568" s="33" t="s">
        <v>3069</v>
      </c>
      <c r="D568" s="33">
        <v>1766</v>
      </c>
      <c r="E568" s="33">
        <v>1621</v>
      </c>
      <c r="F568" s="33">
        <v>2145</v>
      </c>
      <c r="G568" s="33">
        <v>1898</v>
      </c>
      <c r="H568" s="33">
        <v>1924</v>
      </c>
      <c r="I568" s="33">
        <v>2160</v>
      </c>
      <c r="J568" s="33">
        <v>1618</v>
      </c>
      <c r="K568" s="33">
        <v>2130</v>
      </c>
      <c r="L568" s="33">
        <v>1933</v>
      </c>
      <c r="M568" s="33">
        <v>2769</v>
      </c>
      <c r="N568" s="33">
        <v>1870</v>
      </c>
      <c r="O568" s="33">
        <v>2479</v>
      </c>
    </row>
    <row r="569" spans="1:15" x14ac:dyDescent="0.35">
      <c r="A569" s="32" t="s">
        <v>150</v>
      </c>
      <c r="B569" s="32" t="s">
        <v>151</v>
      </c>
      <c r="C569" s="32" t="s">
        <v>0</v>
      </c>
      <c r="D569" s="32">
        <v>0</v>
      </c>
      <c r="E569" s="32">
        <v>323</v>
      </c>
      <c r="F569" s="32">
        <v>47</v>
      </c>
      <c r="G569" s="32">
        <v>257</v>
      </c>
      <c r="H569" s="32">
        <v>766</v>
      </c>
      <c r="I569" s="32">
        <v>74</v>
      </c>
      <c r="J569" s="32">
        <v>732</v>
      </c>
      <c r="K569" s="32">
        <v>1491</v>
      </c>
      <c r="L569" s="32">
        <v>966</v>
      </c>
      <c r="M569" s="32">
        <v>481</v>
      </c>
      <c r="N569" s="32">
        <v>70</v>
      </c>
      <c r="O569" s="32">
        <v>949</v>
      </c>
    </row>
    <row r="570" spans="1:15" x14ac:dyDescent="0.35">
      <c r="A570" s="32" t="s">
        <v>150</v>
      </c>
      <c r="B570" s="32" t="s">
        <v>151</v>
      </c>
      <c r="C570" s="32" t="s">
        <v>23</v>
      </c>
      <c r="D570" s="32">
        <v>0</v>
      </c>
      <c r="E570" s="32">
        <v>185</v>
      </c>
      <c r="F570" s="32">
        <v>31</v>
      </c>
      <c r="G570" s="32">
        <v>8</v>
      </c>
      <c r="H570" s="32">
        <v>73</v>
      </c>
      <c r="I570" s="32">
        <v>54</v>
      </c>
      <c r="J570" s="32">
        <v>440</v>
      </c>
      <c r="K570" s="32">
        <v>918</v>
      </c>
      <c r="L570" s="32">
        <v>426</v>
      </c>
      <c r="M570" s="32">
        <v>143</v>
      </c>
      <c r="N570" s="32">
        <v>23</v>
      </c>
      <c r="O570" s="32">
        <v>468</v>
      </c>
    </row>
    <row r="571" spans="1:15" x14ac:dyDescent="0.35">
      <c r="A571" s="32" t="s">
        <v>150</v>
      </c>
      <c r="B571" s="32" t="s">
        <v>151</v>
      </c>
      <c r="C571" s="32" t="s">
        <v>4</v>
      </c>
      <c r="D571" s="32">
        <v>0</v>
      </c>
      <c r="E571" s="32">
        <v>6</v>
      </c>
      <c r="F571" s="32">
        <v>1</v>
      </c>
      <c r="G571" s="32">
        <v>1</v>
      </c>
      <c r="H571" s="32">
        <v>6</v>
      </c>
      <c r="I571" s="32">
        <v>3</v>
      </c>
      <c r="J571" s="32">
        <v>11</v>
      </c>
      <c r="K571" s="32">
        <v>16</v>
      </c>
      <c r="L571" s="32">
        <v>10</v>
      </c>
      <c r="M571" s="32">
        <v>8</v>
      </c>
      <c r="N571" s="32">
        <v>5</v>
      </c>
      <c r="O571" s="32">
        <v>15</v>
      </c>
    </row>
    <row r="572" spans="1:15" x14ac:dyDescent="0.35">
      <c r="A572" s="32" t="s">
        <v>150</v>
      </c>
      <c r="B572" s="32" t="s">
        <v>151</v>
      </c>
      <c r="C572" s="32" t="s">
        <v>5</v>
      </c>
      <c r="D572" s="32">
        <v>0</v>
      </c>
      <c r="E572" s="32">
        <v>0</v>
      </c>
      <c r="F572" s="32">
        <v>0</v>
      </c>
      <c r="G572" s="32">
        <v>0</v>
      </c>
      <c r="H572" s="32">
        <v>0</v>
      </c>
      <c r="I572" s="32">
        <v>0</v>
      </c>
      <c r="J572" s="32">
        <v>2</v>
      </c>
      <c r="K572" s="32">
        <v>1</v>
      </c>
      <c r="L572" s="32">
        <v>2</v>
      </c>
      <c r="M572" s="32">
        <v>3</v>
      </c>
      <c r="N572" s="32">
        <v>1</v>
      </c>
      <c r="O572" s="32">
        <v>4</v>
      </c>
    </row>
    <row r="573" spans="1:15" x14ac:dyDescent="0.35">
      <c r="A573" s="32" t="s">
        <v>150</v>
      </c>
      <c r="B573" s="32" t="s">
        <v>151</v>
      </c>
      <c r="C573" s="32" t="s">
        <v>2</v>
      </c>
      <c r="D573" s="32">
        <v>0</v>
      </c>
      <c r="E573" s="32">
        <v>0</v>
      </c>
      <c r="F573" s="32">
        <v>1</v>
      </c>
      <c r="G573" s="32">
        <v>0</v>
      </c>
      <c r="H573" s="32">
        <v>1</v>
      </c>
      <c r="I573" s="32">
        <v>0</v>
      </c>
      <c r="J573" s="32">
        <v>0</v>
      </c>
      <c r="K573" s="32">
        <v>0</v>
      </c>
      <c r="L573" s="32">
        <v>0</v>
      </c>
      <c r="M573" s="32">
        <v>1</v>
      </c>
      <c r="N573" s="32">
        <v>0</v>
      </c>
      <c r="O573" s="32">
        <v>1</v>
      </c>
    </row>
    <row r="574" spans="1:15" x14ac:dyDescent="0.35">
      <c r="A574" s="33" t="s">
        <v>150</v>
      </c>
      <c r="B574" s="33" t="s">
        <v>151</v>
      </c>
      <c r="C574" s="33" t="s">
        <v>3069</v>
      </c>
      <c r="D574" s="33">
        <v>0</v>
      </c>
      <c r="E574" s="33">
        <v>514</v>
      </c>
      <c r="F574" s="33">
        <v>80</v>
      </c>
      <c r="G574" s="33">
        <v>266</v>
      </c>
      <c r="H574" s="33">
        <v>846</v>
      </c>
      <c r="I574" s="33">
        <v>131</v>
      </c>
      <c r="J574" s="33">
        <v>1185</v>
      </c>
      <c r="K574" s="33">
        <v>2426</v>
      </c>
      <c r="L574" s="33">
        <v>1404</v>
      </c>
      <c r="M574" s="33">
        <v>636</v>
      </c>
      <c r="N574" s="33">
        <v>99</v>
      </c>
      <c r="O574" s="33">
        <v>1437</v>
      </c>
    </row>
    <row r="575" spans="1:15" x14ac:dyDescent="0.35">
      <c r="A575" s="32" t="s">
        <v>79</v>
      </c>
      <c r="B575" s="32" t="s">
        <v>80</v>
      </c>
      <c r="C575" s="32" t="s">
        <v>0</v>
      </c>
      <c r="D575" s="32">
        <v>102</v>
      </c>
      <c r="E575" s="32">
        <v>120</v>
      </c>
      <c r="F575" s="32">
        <v>0</v>
      </c>
      <c r="G575" s="32">
        <v>10</v>
      </c>
      <c r="H575" s="32">
        <v>11</v>
      </c>
      <c r="I575" s="32">
        <v>2</v>
      </c>
      <c r="J575" s="32">
        <v>0</v>
      </c>
      <c r="K575" s="32">
        <v>9</v>
      </c>
      <c r="L575" s="32">
        <v>0</v>
      </c>
      <c r="M575" s="32">
        <v>9</v>
      </c>
      <c r="N575" s="32">
        <v>1</v>
      </c>
      <c r="O575" s="32">
        <v>2</v>
      </c>
    </row>
    <row r="576" spans="1:15" x14ac:dyDescent="0.35">
      <c r="A576" s="32" t="s">
        <v>79</v>
      </c>
      <c r="B576" s="32" t="s">
        <v>80</v>
      </c>
      <c r="C576" s="32" t="s">
        <v>23</v>
      </c>
      <c r="D576" s="32">
        <v>335</v>
      </c>
      <c r="E576" s="32">
        <v>374</v>
      </c>
      <c r="F576" s="32">
        <v>0</v>
      </c>
      <c r="G576" s="32">
        <v>207</v>
      </c>
      <c r="H576" s="32">
        <v>102</v>
      </c>
      <c r="I576" s="32">
        <v>44</v>
      </c>
      <c r="J576" s="32">
        <v>17</v>
      </c>
      <c r="K576" s="32">
        <v>64</v>
      </c>
      <c r="L576" s="32">
        <v>31</v>
      </c>
      <c r="M576" s="32">
        <v>77</v>
      </c>
      <c r="N576" s="32">
        <v>76</v>
      </c>
      <c r="O576" s="32">
        <v>61</v>
      </c>
    </row>
    <row r="577" spans="1:15" x14ac:dyDescent="0.35">
      <c r="A577" s="32" t="s">
        <v>79</v>
      </c>
      <c r="B577" s="32" t="s">
        <v>80</v>
      </c>
      <c r="C577" s="32" t="s">
        <v>4</v>
      </c>
      <c r="D577" s="32">
        <v>50</v>
      </c>
      <c r="E577" s="32">
        <v>42</v>
      </c>
      <c r="F577" s="32">
        <v>0</v>
      </c>
      <c r="G577" s="32">
        <v>19</v>
      </c>
      <c r="H577" s="32">
        <v>13</v>
      </c>
      <c r="I577" s="32">
        <v>4</v>
      </c>
      <c r="J577" s="32">
        <v>0</v>
      </c>
      <c r="K577" s="32">
        <v>9</v>
      </c>
      <c r="L577" s="32">
        <v>8</v>
      </c>
      <c r="M577" s="32">
        <v>11</v>
      </c>
      <c r="N577" s="32">
        <v>17</v>
      </c>
      <c r="O577" s="32">
        <v>17</v>
      </c>
    </row>
    <row r="578" spans="1:15" x14ac:dyDescent="0.35">
      <c r="A578" s="32" t="s">
        <v>79</v>
      </c>
      <c r="B578" s="32" t="s">
        <v>80</v>
      </c>
      <c r="C578" s="32" t="s">
        <v>5</v>
      </c>
      <c r="D578" s="32">
        <v>1</v>
      </c>
      <c r="E578" s="32">
        <v>0</v>
      </c>
      <c r="F578" s="32">
        <v>0</v>
      </c>
      <c r="G578" s="32">
        <v>0</v>
      </c>
      <c r="H578" s="32">
        <v>2</v>
      </c>
      <c r="I578" s="32">
        <v>0</v>
      </c>
      <c r="J578" s="32">
        <v>1</v>
      </c>
      <c r="K578" s="32">
        <v>0</v>
      </c>
      <c r="L578" s="32">
        <v>0</v>
      </c>
      <c r="M578" s="32">
        <v>0</v>
      </c>
      <c r="N578" s="32">
        <v>0</v>
      </c>
      <c r="O578" s="32">
        <v>0</v>
      </c>
    </row>
    <row r="579" spans="1:15" x14ac:dyDescent="0.35">
      <c r="A579" s="32" t="s">
        <v>79</v>
      </c>
      <c r="B579" s="32" t="s">
        <v>80</v>
      </c>
      <c r="C579" s="32" t="s">
        <v>2</v>
      </c>
      <c r="D579" s="32">
        <v>23</v>
      </c>
      <c r="E579" s="32">
        <v>36</v>
      </c>
      <c r="F579" s="32">
        <v>0</v>
      </c>
      <c r="G579" s="32">
        <v>0</v>
      </c>
      <c r="H579" s="32">
        <v>0</v>
      </c>
      <c r="I579" s="32">
        <v>0</v>
      </c>
      <c r="J579" s="32">
        <v>0</v>
      </c>
      <c r="K579" s="32">
        <v>0</v>
      </c>
      <c r="L579" s="32">
        <v>1</v>
      </c>
      <c r="M579" s="32">
        <v>0</v>
      </c>
      <c r="N579" s="32">
        <v>0</v>
      </c>
      <c r="O579" s="32">
        <v>0</v>
      </c>
    </row>
    <row r="580" spans="1:15" x14ac:dyDescent="0.35">
      <c r="A580" s="33" t="s">
        <v>79</v>
      </c>
      <c r="B580" s="33" t="s">
        <v>80</v>
      </c>
      <c r="C580" s="33" t="s">
        <v>3069</v>
      </c>
      <c r="D580" s="33">
        <v>511</v>
      </c>
      <c r="E580" s="33">
        <v>572</v>
      </c>
      <c r="F580" s="33">
        <v>0</v>
      </c>
      <c r="G580" s="33">
        <v>236</v>
      </c>
      <c r="H580" s="33">
        <v>128</v>
      </c>
      <c r="I580" s="33">
        <v>50</v>
      </c>
      <c r="J580" s="33">
        <v>18</v>
      </c>
      <c r="K580" s="33">
        <v>82</v>
      </c>
      <c r="L580" s="33">
        <v>40</v>
      </c>
      <c r="M580" s="33">
        <v>97</v>
      </c>
      <c r="N580" s="33">
        <v>94</v>
      </c>
      <c r="O580" s="33">
        <v>80</v>
      </c>
    </row>
    <row r="581" spans="1:15" x14ac:dyDescent="0.35">
      <c r="A581" s="32" t="s">
        <v>73</v>
      </c>
      <c r="B581" s="32" t="s">
        <v>74</v>
      </c>
      <c r="C581" s="32" t="s">
        <v>0</v>
      </c>
      <c r="D581" s="32">
        <v>55</v>
      </c>
      <c r="E581" s="32">
        <v>40</v>
      </c>
      <c r="F581" s="32">
        <v>38</v>
      </c>
      <c r="G581" s="32">
        <v>6</v>
      </c>
      <c r="H581" s="32">
        <v>20</v>
      </c>
      <c r="I581" s="32">
        <v>2</v>
      </c>
      <c r="J581" s="32">
        <v>31</v>
      </c>
      <c r="K581" s="32">
        <v>0</v>
      </c>
      <c r="L581" s="32">
        <v>47</v>
      </c>
      <c r="M581" s="32">
        <v>36</v>
      </c>
      <c r="N581" s="32">
        <v>1</v>
      </c>
      <c r="O581" s="32">
        <v>0</v>
      </c>
    </row>
    <row r="582" spans="1:15" x14ac:dyDescent="0.35">
      <c r="A582" s="32" t="s">
        <v>73</v>
      </c>
      <c r="B582" s="32" t="s">
        <v>74</v>
      </c>
      <c r="C582" s="32" t="s">
        <v>23</v>
      </c>
      <c r="D582" s="32">
        <v>109</v>
      </c>
      <c r="E582" s="32">
        <v>106</v>
      </c>
      <c r="F582" s="32">
        <v>87</v>
      </c>
      <c r="G582" s="32">
        <v>114</v>
      </c>
      <c r="H582" s="32">
        <v>88</v>
      </c>
      <c r="I582" s="32">
        <v>100</v>
      </c>
      <c r="J582" s="32">
        <v>98</v>
      </c>
      <c r="K582" s="32">
        <v>0</v>
      </c>
      <c r="L582" s="32">
        <v>173</v>
      </c>
      <c r="M582" s="32">
        <v>96</v>
      </c>
      <c r="N582" s="32">
        <v>91</v>
      </c>
      <c r="O582" s="32">
        <v>88</v>
      </c>
    </row>
    <row r="583" spans="1:15" x14ac:dyDescent="0.35">
      <c r="A583" s="32" t="s">
        <v>73</v>
      </c>
      <c r="B583" s="32" t="s">
        <v>74</v>
      </c>
      <c r="C583" s="32" t="s">
        <v>4</v>
      </c>
      <c r="D583" s="32">
        <v>29</v>
      </c>
      <c r="E583" s="32">
        <v>22</v>
      </c>
      <c r="F583" s="32">
        <v>12</v>
      </c>
      <c r="G583" s="32">
        <v>16</v>
      </c>
      <c r="H583" s="32">
        <v>29</v>
      </c>
      <c r="I583" s="32">
        <v>18</v>
      </c>
      <c r="J583" s="32">
        <v>38</v>
      </c>
      <c r="K583" s="32">
        <v>0</v>
      </c>
      <c r="L583" s="32">
        <v>44</v>
      </c>
      <c r="M583" s="32">
        <v>37</v>
      </c>
      <c r="N583" s="32">
        <v>20</v>
      </c>
      <c r="O583" s="32">
        <v>17</v>
      </c>
    </row>
    <row r="584" spans="1:15" x14ac:dyDescent="0.35">
      <c r="A584" s="32" t="s">
        <v>73</v>
      </c>
      <c r="B584" s="32" t="s">
        <v>74</v>
      </c>
      <c r="C584" s="32" t="s">
        <v>5</v>
      </c>
      <c r="D584" s="32">
        <v>0</v>
      </c>
      <c r="E584" s="32">
        <v>1</v>
      </c>
      <c r="F584" s="32">
        <v>0</v>
      </c>
      <c r="G584" s="32">
        <v>0</v>
      </c>
      <c r="H584" s="32">
        <v>0</v>
      </c>
      <c r="I584" s="32">
        <v>0</v>
      </c>
      <c r="J584" s="32">
        <v>0</v>
      </c>
      <c r="K584" s="32">
        <v>0</v>
      </c>
      <c r="L584" s="32">
        <v>0</v>
      </c>
      <c r="M584" s="32">
        <v>0</v>
      </c>
      <c r="N584" s="32">
        <v>0</v>
      </c>
      <c r="O584" s="32">
        <v>0</v>
      </c>
    </row>
    <row r="585" spans="1:15" x14ac:dyDescent="0.35">
      <c r="A585" s="32" t="s">
        <v>73</v>
      </c>
      <c r="B585" s="32" t="s">
        <v>74</v>
      </c>
      <c r="C585" s="32" t="s">
        <v>2</v>
      </c>
      <c r="D585" s="32">
        <v>0</v>
      </c>
      <c r="E585" s="32">
        <v>0</v>
      </c>
      <c r="F585" s="32">
        <v>0</v>
      </c>
      <c r="G585" s="32">
        <v>0</v>
      </c>
      <c r="H585" s="32">
        <v>0</v>
      </c>
      <c r="I585" s="32">
        <v>0</v>
      </c>
      <c r="J585" s="32">
        <v>0</v>
      </c>
      <c r="K585" s="32">
        <v>0</v>
      </c>
      <c r="L585" s="32">
        <v>0</v>
      </c>
      <c r="M585" s="32">
        <v>0</v>
      </c>
      <c r="N585" s="32">
        <v>0</v>
      </c>
      <c r="O585" s="32">
        <v>0</v>
      </c>
    </row>
    <row r="586" spans="1:15" x14ac:dyDescent="0.35">
      <c r="A586" s="33" t="s">
        <v>73</v>
      </c>
      <c r="B586" s="33" t="s">
        <v>74</v>
      </c>
      <c r="C586" s="33" t="s">
        <v>3069</v>
      </c>
      <c r="D586" s="33">
        <v>193</v>
      </c>
      <c r="E586" s="33">
        <v>169</v>
      </c>
      <c r="F586" s="33">
        <v>137</v>
      </c>
      <c r="G586" s="33">
        <v>136</v>
      </c>
      <c r="H586" s="33">
        <v>137</v>
      </c>
      <c r="I586" s="33">
        <v>120</v>
      </c>
      <c r="J586" s="33">
        <v>167</v>
      </c>
      <c r="K586" s="33">
        <v>0</v>
      </c>
      <c r="L586" s="33">
        <v>264</v>
      </c>
      <c r="M586" s="33">
        <v>169</v>
      </c>
      <c r="N586" s="33">
        <v>112</v>
      </c>
      <c r="O586" s="33">
        <v>105</v>
      </c>
    </row>
    <row r="587" spans="1:15" x14ac:dyDescent="0.35">
      <c r="A587" s="32" t="s">
        <v>285</v>
      </c>
      <c r="B587" s="32" t="s">
        <v>286</v>
      </c>
      <c r="C587" s="32" t="s">
        <v>0</v>
      </c>
      <c r="D587" s="32">
        <v>17</v>
      </c>
      <c r="E587" s="32">
        <v>1237</v>
      </c>
      <c r="F587" s="32">
        <v>445</v>
      </c>
      <c r="G587" s="32">
        <v>447</v>
      </c>
      <c r="H587" s="32">
        <v>622</v>
      </c>
      <c r="I587" s="32">
        <v>917</v>
      </c>
      <c r="J587" s="32">
        <v>0</v>
      </c>
      <c r="K587" s="32">
        <v>720</v>
      </c>
      <c r="L587" s="32">
        <v>838</v>
      </c>
      <c r="M587" s="32">
        <v>500</v>
      </c>
      <c r="N587" s="32">
        <v>830</v>
      </c>
      <c r="O587" s="32">
        <v>1086</v>
      </c>
    </row>
    <row r="588" spans="1:15" x14ac:dyDescent="0.35">
      <c r="A588" s="32" t="s">
        <v>285</v>
      </c>
      <c r="B588" s="32" t="s">
        <v>286</v>
      </c>
      <c r="C588" s="32" t="s">
        <v>23</v>
      </c>
      <c r="D588" s="32">
        <v>1</v>
      </c>
      <c r="E588" s="32">
        <v>82</v>
      </c>
      <c r="F588" s="32">
        <v>41</v>
      </c>
      <c r="G588" s="32">
        <v>45</v>
      </c>
      <c r="H588" s="32">
        <v>56</v>
      </c>
      <c r="I588" s="32">
        <v>99</v>
      </c>
      <c r="J588" s="32">
        <v>0</v>
      </c>
      <c r="K588" s="32">
        <v>79</v>
      </c>
      <c r="L588" s="32">
        <v>90</v>
      </c>
      <c r="M588" s="32">
        <v>48</v>
      </c>
      <c r="N588" s="32">
        <v>58</v>
      </c>
      <c r="O588" s="32">
        <v>118</v>
      </c>
    </row>
    <row r="589" spans="1:15" x14ac:dyDescent="0.35">
      <c r="A589" s="32" t="s">
        <v>285</v>
      </c>
      <c r="B589" s="32" t="s">
        <v>286</v>
      </c>
      <c r="C589" s="32" t="s">
        <v>4</v>
      </c>
      <c r="D589" s="32">
        <v>0</v>
      </c>
      <c r="E589" s="32">
        <v>9</v>
      </c>
      <c r="F589" s="32">
        <v>2</v>
      </c>
      <c r="G589" s="32">
        <v>4</v>
      </c>
      <c r="H589" s="32">
        <v>7</v>
      </c>
      <c r="I589" s="32">
        <v>7</v>
      </c>
      <c r="J589" s="32">
        <v>0</v>
      </c>
      <c r="K589" s="32">
        <v>5</v>
      </c>
      <c r="L589" s="32">
        <v>6</v>
      </c>
      <c r="M589" s="32">
        <v>5</v>
      </c>
      <c r="N589" s="32">
        <v>11</v>
      </c>
      <c r="O589" s="32">
        <v>11</v>
      </c>
    </row>
    <row r="590" spans="1:15" x14ac:dyDescent="0.35">
      <c r="A590" s="32" t="s">
        <v>285</v>
      </c>
      <c r="B590" s="32" t="s">
        <v>286</v>
      </c>
      <c r="C590" s="32" t="s">
        <v>5</v>
      </c>
      <c r="D590" s="32">
        <v>0</v>
      </c>
      <c r="E590" s="32">
        <v>1</v>
      </c>
      <c r="F590" s="32">
        <v>1</v>
      </c>
      <c r="G590" s="32">
        <v>0</v>
      </c>
      <c r="H590" s="32">
        <v>3</v>
      </c>
      <c r="I590" s="32">
        <v>3</v>
      </c>
      <c r="J590" s="32">
        <v>0</v>
      </c>
      <c r="K590" s="32">
        <v>2</v>
      </c>
      <c r="L590" s="32">
        <v>5</v>
      </c>
      <c r="M590" s="32">
        <v>2</v>
      </c>
      <c r="N590" s="32">
        <v>5</v>
      </c>
      <c r="O590" s="32">
        <v>4</v>
      </c>
    </row>
    <row r="591" spans="1:15" x14ac:dyDescent="0.35">
      <c r="A591" s="32" t="s">
        <v>285</v>
      </c>
      <c r="B591" s="32" t="s">
        <v>286</v>
      </c>
      <c r="C591" s="32" t="s">
        <v>2</v>
      </c>
      <c r="D591" s="32">
        <v>0</v>
      </c>
      <c r="E591" s="32">
        <v>2</v>
      </c>
      <c r="F591" s="32">
        <v>1</v>
      </c>
      <c r="G591" s="32">
        <v>3</v>
      </c>
      <c r="H591" s="32">
        <v>2</v>
      </c>
      <c r="I591" s="32">
        <v>8</v>
      </c>
      <c r="J591" s="32">
        <v>0</v>
      </c>
      <c r="K591" s="32">
        <v>6</v>
      </c>
      <c r="L591" s="32">
        <v>3</v>
      </c>
      <c r="M591" s="32">
        <v>0</v>
      </c>
      <c r="N591" s="32">
        <v>2</v>
      </c>
      <c r="O591" s="32">
        <v>6</v>
      </c>
    </row>
    <row r="592" spans="1:15" x14ac:dyDescent="0.35">
      <c r="A592" s="33" t="s">
        <v>285</v>
      </c>
      <c r="B592" s="33" t="s">
        <v>286</v>
      </c>
      <c r="C592" s="33" t="s">
        <v>3069</v>
      </c>
      <c r="D592" s="33">
        <v>18</v>
      </c>
      <c r="E592" s="33">
        <v>1331</v>
      </c>
      <c r="F592" s="33">
        <v>490</v>
      </c>
      <c r="G592" s="33">
        <v>499</v>
      </c>
      <c r="H592" s="33">
        <v>690</v>
      </c>
      <c r="I592" s="33">
        <v>1034</v>
      </c>
      <c r="J592" s="33">
        <v>0</v>
      </c>
      <c r="K592" s="33">
        <v>812</v>
      </c>
      <c r="L592" s="33">
        <v>942</v>
      </c>
      <c r="M592" s="33">
        <v>555</v>
      </c>
      <c r="N592" s="33">
        <v>906</v>
      </c>
      <c r="O592" s="33">
        <v>1225</v>
      </c>
    </row>
    <row r="593" spans="1:15" x14ac:dyDescent="0.35">
      <c r="A593" s="32" t="s">
        <v>90</v>
      </c>
      <c r="B593" s="32" t="s">
        <v>476</v>
      </c>
      <c r="C593" s="32" t="s">
        <v>0</v>
      </c>
      <c r="D593" s="32">
        <v>1445</v>
      </c>
      <c r="E593" s="32">
        <v>606</v>
      </c>
      <c r="F593" s="32">
        <v>236</v>
      </c>
      <c r="G593" s="32">
        <v>654</v>
      </c>
      <c r="H593" s="32">
        <v>411</v>
      </c>
      <c r="I593" s="32">
        <v>698</v>
      </c>
      <c r="J593" s="32">
        <v>1917</v>
      </c>
      <c r="K593" s="32">
        <v>1110</v>
      </c>
      <c r="L593" s="32">
        <v>732</v>
      </c>
      <c r="M593" s="32">
        <v>2254</v>
      </c>
      <c r="N593" s="32">
        <v>462</v>
      </c>
      <c r="O593" s="32">
        <v>1870</v>
      </c>
    </row>
    <row r="594" spans="1:15" x14ac:dyDescent="0.35">
      <c r="A594" s="32" t="s">
        <v>90</v>
      </c>
      <c r="B594" s="32" t="s">
        <v>476</v>
      </c>
      <c r="C594" s="32" t="s">
        <v>23</v>
      </c>
      <c r="D594" s="32">
        <v>757</v>
      </c>
      <c r="E594" s="32">
        <v>456</v>
      </c>
      <c r="F594" s="32">
        <v>184</v>
      </c>
      <c r="G594" s="32">
        <v>307</v>
      </c>
      <c r="H594" s="32">
        <v>170</v>
      </c>
      <c r="I594" s="32">
        <v>433</v>
      </c>
      <c r="J594" s="32">
        <v>362</v>
      </c>
      <c r="K594" s="32">
        <v>733</v>
      </c>
      <c r="L594" s="32">
        <v>434</v>
      </c>
      <c r="M594" s="32">
        <v>1570</v>
      </c>
      <c r="N594" s="32">
        <v>340</v>
      </c>
      <c r="O594" s="32">
        <v>716</v>
      </c>
    </row>
    <row r="595" spans="1:15" x14ac:dyDescent="0.35">
      <c r="A595" s="32" t="s">
        <v>90</v>
      </c>
      <c r="B595" s="32" t="s">
        <v>476</v>
      </c>
      <c r="C595" s="32" t="s">
        <v>4</v>
      </c>
      <c r="D595" s="32">
        <v>160</v>
      </c>
      <c r="E595" s="32">
        <v>89</v>
      </c>
      <c r="F595" s="32">
        <v>64</v>
      </c>
      <c r="G595" s="32">
        <v>91</v>
      </c>
      <c r="H595" s="32">
        <v>42</v>
      </c>
      <c r="I595" s="32">
        <v>97</v>
      </c>
      <c r="J595" s="32">
        <v>147</v>
      </c>
      <c r="K595" s="32">
        <v>53</v>
      </c>
      <c r="L595" s="32">
        <v>86</v>
      </c>
      <c r="M595" s="32">
        <v>169</v>
      </c>
      <c r="N595" s="32">
        <v>48</v>
      </c>
      <c r="O595" s="32">
        <v>133</v>
      </c>
    </row>
    <row r="596" spans="1:15" x14ac:dyDescent="0.35">
      <c r="A596" s="32" t="s">
        <v>90</v>
      </c>
      <c r="B596" s="32" t="s">
        <v>476</v>
      </c>
      <c r="C596" s="32" t="s">
        <v>5</v>
      </c>
      <c r="D596" s="32">
        <v>0</v>
      </c>
      <c r="E596" s="32">
        <v>3</v>
      </c>
      <c r="F596" s="32">
        <v>1</v>
      </c>
      <c r="G596" s="32">
        <v>6</v>
      </c>
      <c r="H596" s="32">
        <v>1</v>
      </c>
      <c r="I596" s="32">
        <v>19</v>
      </c>
      <c r="J596" s="32">
        <v>1</v>
      </c>
      <c r="K596" s="32">
        <v>5</v>
      </c>
      <c r="L596" s="32">
        <v>7</v>
      </c>
      <c r="M596" s="32">
        <v>2</v>
      </c>
      <c r="N596" s="32">
        <v>1</v>
      </c>
      <c r="O596" s="32">
        <v>5</v>
      </c>
    </row>
    <row r="597" spans="1:15" x14ac:dyDescent="0.35">
      <c r="A597" s="32" t="s">
        <v>90</v>
      </c>
      <c r="B597" s="32" t="s">
        <v>476</v>
      </c>
      <c r="C597" s="32" t="s">
        <v>2</v>
      </c>
      <c r="D597" s="32">
        <v>2</v>
      </c>
      <c r="E597" s="32">
        <v>7</v>
      </c>
      <c r="F597" s="32">
        <v>1</v>
      </c>
      <c r="G597" s="32">
        <v>1</v>
      </c>
      <c r="H597" s="32">
        <v>1</v>
      </c>
      <c r="I597" s="32">
        <v>20</v>
      </c>
      <c r="J597" s="32">
        <v>3</v>
      </c>
      <c r="K597" s="32">
        <v>12</v>
      </c>
      <c r="L597" s="32">
        <v>4</v>
      </c>
      <c r="M597" s="32">
        <v>10</v>
      </c>
      <c r="N597" s="32">
        <v>0</v>
      </c>
      <c r="O597" s="32">
        <v>9</v>
      </c>
    </row>
    <row r="598" spans="1:15" x14ac:dyDescent="0.35">
      <c r="A598" s="33" t="s">
        <v>90</v>
      </c>
      <c r="B598" s="33" t="s">
        <v>476</v>
      </c>
      <c r="C598" s="33" t="s">
        <v>3069</v>
      </c>
      <c r="D598" s="33">
        <v>2364</v>
      </c>
      <c r="E598" s="33">
        <v>1161</v>
      </c>
      <c r="F598" s="33">
        <v>486</v>
      </c>
      <c r="G598" s="33">
        <v>1059</v>
      </c>
      <c r="H598" s="33">
        <v>625</v>
      </c>
      <c r="I598" s="33">
        <v>1267</v>
      </c>
      <c r="J598" s="33">
        <v>2430</v>
      </c>
      <c r="K598" s="33">
        <v>1913</v>
      </c>
      <c r="L598" s="33">
        <v>1263</v>
      </c>
      <c r="M598" s="33">
        <v>4005</v>
      </c>
      <c r="N598" s="33">
        <v>851</v>
      </c>
      <c r="O598" s="33">
        <v>2733</v>
      </c>
    </row>
    <row r="599" spans="1:15" x14ac:dyDescent="0.35">
      <c r="A599" s="32" t="s">
        <v>339</v>
      </c>
      <c r="B599" s="32" t="s">
        <v>340</v>
      </c>
      <c r="C599" s="32" t="s">
        <v>0</v>
      </c>
      <c r="D599" s="32">
        <v>561</v>
      </c>
      <c r="E599" s="32">
        <v>766</v>
      </c>
      <c r="F599" s="32">
        <v>566</v>
      </c>
      <c r="G599" s="32">
        <v>789</v>
      </c>
      <c r="H599" s="32">
        <v>730</v>
      </c>
      <c r="I599" s="32">
        <v>855</v>
      </c>
      <c r="J599" s="32">
        <v>938</v>
      </c>
      <c r="K599" s="32">
        <v>896</v>
      </c>
      <c r="L599" s="32">
        <v>853</v>
      </c>
      <c r="M599" s="32">
        <v>0</v>
      </c>
      <c r="N599" s="32">
        <v>1518</v>
      </c>
      <c r="O599" s="32">
        <v>907</v>
      </c>
    </row>
    <row r="600" spans="1:15" x14ac:dyDescent="0.35">
      <c r="A600" s="32" t="s">
        <v>339</v>
      </c>
      <c r="B600" s="32" t="s">
        <v>340</v>
      </c>
      <c r="C600" s="32" t="s">
        <v>23</v>
      </c>
      <c r="D600" s="32">
        <v>119</v>
      </c>
      <c r="E600" s="32">
        <v>132</v>
      </c>
      <c r="F600" s="32">
        <v>71</v>
      </c>
      <c r="G600" s="32">
        <v>130</v>
      </c>
      <c r="H600" s="32">
        <v>107</v>
      </c>
      <c r="I600" s="32">
        <v>112</v>
      </c>
      <c r="J600" s="32">
        <v>114</v>
      </c>
      <c r="K600" s="32">
        <v>110</v>
      </c>
      <c r="L600" s="32">
        <v>132</v>
      </c>
      <c r="M600" s="32">
        <v>0</v>
      </c>
      <c r="N600" s="32">
        <v>245</v>
      </c>
      <c r="O600" s="32">
        <v>129</v>
      </c>
    </row>
    <row r="601" spans="1:15" x14ac:dyDescent="0.35">
      <c r="A601" s="32" t="s">
        <v>339</v>
      </c>
      <c r="B601" s="32" t="s">
        <v>340</v>
      </c>
      <c r="C601" s="32" t="s">
        <v>4</v>
      </c>
      <c r="D601" s="32">
        <v>27</v>
      </c>
      <c r="E601" s="32">
        <v>9</v>
      </c>
      <c r="F601" s="32">
        <v>12</v>
      </c>
      <c r="G601" s="32">
        <v>19</v>
      </c>
      <c r="H601" s="32">
        <v>14</v>
      </c>
      <c r="I601" s="32">
        <v>24</v>
      </c>
      <c r="J601" s="32">
        <v>20</v>
      </c>
      <c r="K601" s="32">
        <v>17</v>
      </c>
      <c r="L601" s="32">
        <v>11</v>
      </c>
      <c r="M601" s="32">
        <v>0</v>
      </c>
      <c r="N601" s="32">
        <v>24</v>
      </c>
      <c r="O601" s="32">
        <v>30</v>
      </c>
    </row>
    <row r="602" spans="1:15" x14ac:dyDescent="0.35">
      <c r="A602" s="32" t="s">
        <v>339</v>
      </c>
      <c r="B602" s="32" t="s">
        <v>340</v>
      </c>
      <c r="C602" s="32" t="s">
        <v>5</v>
      </c>
      <c r="D602" s="32">
        <v>7</v>
      </c>
      <c r="E602" s="32">
        <v>6</v>
      </c>
      <c r="F602" s="32">
        <v>3</v>
      </c>
      <c r="G602" s="32">
        <v>4</v>
      </c>
      <c r="H602" s="32">
        <v>2</v>
      </c>
      <c r="I602" s="32">
        <v>7</v>
      </c>
      <c r="J602" s="32">
        <v>5</v>
      </c>
      <c r="K602" s="32">
        <v>3</v>
      </c>
      <c r="L602" s="32">
        <v>4</v>
      </c>
      <c r="M602" s="32">
        <v>0</v>
      </c>
      <c r="N602" s="32">
        <v>9</v>
      </c>
      <c r="O602" s="32">
        <v>4</v>
      </c>
    </row>
    <row r="603" spans="1:15" x14ac:dyDescent="0.35">
      <c r="A603" s="32" t="s">
        <v>339</v>
      </c>
      <c r="B603" s="32" t="s">
        <v>340</v>
      </c>
      <c r="C603" s="32" t="s">
        <v>2</v>
      </c>
      <c r="D603" s="32">
        <v>6</v>
      </c>
      <c r="E603" s="32">
        <v>1</v>
      </c>
      <c r="F603" s="32">
        <v>2</v>
      </c>
      <c r="G603" s="32">
        <v>5</v>
      </c>
      <c r="H603" s="32">
        <v>3</v>
      </c>
      <c r="I603" s="32">
        <v>1</v>
      </c>
      <c r="J603" s="32">
        <v>1</v>
      </c>
      <c r="K603" s="32">
        <v>0</v>
      </c>
      <c r="L603" s="32">
        <v>2</v>
      </c>
      <c r="M603" s="32">
        <v>0</v>
      </c>
      <c r="N603" s="32">
        <v>6</v>
      </c>
      <c r="O603" s="32">
        <v>5</v>
      </c>
    </row>
    <row r="604" spans="1:15" x14ac:dyDescent="0.35">
      <c r="A604" s="33" t="s">
        <v>339</v>
      </c>
      <c r="B604" s="33" t="s">
        <v>340</v>
      </c>
      <c r="C604" s="33" t="s">
        <v>3069</v>
      </c>
      <c r="D604" s="33">
        <v>720</v>
      </c>
      <c r="E604" s="33">
        <v>914</v>
      </c>
      <c r="F604" s="33">
        <v>654</v>
      </c>
      <c r="G604" s="33">
        <v>947</v>
      </c>
      <c r="H604" s="33">
        <v>856</v>
      </c>
      <c r="I604" s="33">
        <v>999</v>
      </c>
      <c r="J604" s="33">
        <v>1078</v>
      </c>
      <c r="K604" s="33">
        <v>1026</v>
      </c>
      <c r="L604" s="33">
        <v>1002</v>
      </c>
      <c r="M604" s="33">
        <v>0</v>
      </c>
      <c r="N604" s="33">
        <v>1802</v>
      </c>
      <c r="O604" s="33">
        <v>1075</v>
      </c>
    </row>
    <row r="605" spans="1:15" x14ac:dyDescent="0.35">
      <c r="A605" s="32" t="s">
        <v>477</v>
      </c>
      <c r="B605" s="32" t="s">
        <v>478</v>
      </c>
      <c r="C605" s="32" t="s">
        <v>0</v>
      </c>
      <c r="D605" s="32">
        <v>3398</v>
      </c>
      <c r="E605" s="32">
        <v>4758</v>
      </c>
      <c r="F605" s="32">
        <v>3199</v>
      </c>
      <c r="G605" s="32">
        <v>2369</v>
      </c>
      <c r="H605" s="32">
        <v>2311</v>
      </c>
      <c r="I605" s="32">
        <v>1288</v>
      </c>
      <c r="J605" s="32">
        <v>7660</v>
      </c>
      <c r="K605" s="32">
        <v>4010</v>
      </c>
      <c r="L605" s="32">
        <v>3883</v>
      </c>
      <c r="M605" s="32">
        <v>3713</v>
      </c>
      <c r="N605" s="32">
        <v>3550</v>
      </c>
      <c r="O605" s="32">
        <v>4431</v>
      </c>
    </row>
    <row r="606" spans="1:15" x14ac:dyDescent="0.35">
      <c r="A606" s="32" t="s">
        <v>477</v>
      </c>
      <c r="B606" s="32" t="s">
        <v>478</v>
      </c>
      <c r="C606" s="32" t="s">
        <v>23</v>
      </c>
      <c r="D606" s="32">
        <v>743</v>
      </c>
      <c r="E606" s="32">
        <v>916</v>
      </c>
      <c r="F606" s="32">
        <v>640</v>
      </c>
      <c r="G606" s="32">
        <v>486</v>
      </c>
      <c r="H606" s="32">
        <v>671</v>
      </c>
      <c r="I606" s="32">
        <v>372</v>
      </c>
      <c r="J606" s="32">
        <v>1605</v>
      </c>
      <c r="K606" s="32">
        <v>1068</v>
      </c>
      <c r="L606" s="32">
        <v>821</v>
      </c>
      <c r="M606" s="32">
        <v>683</v>
      </c>
      <c r="N606" s="32">
        <v>498</v>
      </c>
      <c r="O606" s="32">
        <v>725</v>
      </c>
    </row>
    <row r="607" spans="1:15" x14ac:dyDescent="0.35">
      <c r="A607" s="32" t="s">
        <v>477</v>
      </c>
      <c r="B607" s="32" t="s">
        <v>478</v>
      </c>
      <c r="C607" s="32" t="s">
        <v>4</v>
      </c>
      <c r="D607" s="32">
        <v>125</v>
      </c>
      <c r="E607" s="32">
        <v>132</v>
      </c>
      <c r="F607" s="32">
        <v>46</v>
      </c>
      <c r="G607" s="32">
        <v>77</v>
      </c>
      <c r="H607" s="32">
        <v>62</v>
      </c>
      <c r="I607" s="32">
        <v>16</v>
      </c>
      <c r="J607" s="32">
        <v>77</v>
      </c>
      <c r="K607" s="32">
        <v>52</v>
      </c>
      <c r="L607" s="32">
        <v>45</v>
      </c>
      <c r="M607" s="32">
        <v>35</v>
      </c>
      <c r="N607" s="32">
        <v>30</v>
      </c>
      <c r="O607" s="32">
        <v>25</v>
      </c>
    </row>
    <row r="608" spans="1:15" x14ac:dyDescent="0.35">
      <c r="A608" s="32" t="s">
        <v>477</v>
      </c>
      <c r="B608" s="32" t="s">
        <v>478</v>
      </c>
      <c r="C608" s="32" t="s">
        <v>5</v>
      </c>
      <c r="D608" s="32">
        <v>10</v>
      </c>
      <c r="E608" s="32">
        <v>9</v>
      </c>
      <c r="F608" s="32">
        <v>4</v>
      </c>
      <c r="G608" s="32">
        <v>10</v>
      </c>
      <c r="H608" s="32">
        <v>5</v>
      </c>
      <c r="I608" s="32">
        <v>2</v>
      </c>
      <c r="J608" s="32">
        <v>11</v>
      </c>
      <c r="K608" s="32">
        <v>4</v>
      </c>
      <c r="L608" s="32">
        <v>11</v>
      </c>
      <c r="M608" s="32">
        <v>6</v>
      </c>
      <c r="N608" s="32">
        <v>8</v>
      </c>
      <c r="O608" s="32">
        <v>10</v>
      </c>
    </row>
    <row r="609" spans="1:15" x14ac:dyDescent="0.35">
      <c r="A609" s="32" t="s">
        <v>477</v>
      </c>
      <c r="B609" s="32" t="s">
        <v>478</v>
      </c>
      <c r="C609" s="32" t="s">
        <v>2</v>
      </c>
      <c r="D609" s="32">
        <v>2</v>
      </c>
      <c r="E609" s="32">
        <v>2</v>
      </c>
      <c r="F609" s="32">
        <v>2</v>
      </c>
      <c r="G609" s="32">
        <v>3</v>
      </c>
      <c r="H609" s="32">
        <v>4</v>
      </c>
      <c r="I609" s="32">
        <v>1</v>
      </c>
      <c r="J609" s="32">
        <v>6</v>
      </c>
      <c r="K609" s="32">
        <v>5</v>
      </c>
      <c r="L609" s="32">
        <v>8</v>
      </c>
      <c r="M609" s="32">
        <v>4</v>
      </c>
      <c r="N609" s="32">
        <v>3</v>
      </c>
      <c r="O609" s="32">
        <v>3</v>
      </c>
    </row>
    <row r="610" spans="1:15" x14ac:dyDescent="0.35">
      <c r="A610" s="33" t="s">
        <v>477</v>
      </c>
      <c r="B610" s="33" t="s">
        <v>478</v>
      </c>
      <c r="C610" s="33" t="s">
        <v>3069</v>
      </c>
      <c r="D610" s="33">
        <v>4278</v>
      </c>
      <c r="E610" s="33">
        <v>5817</v>
      </c>
      <c r="F610" s="33">
        <v>3891</v>
      </c>
      <c r="G610" s="33">
        <v>2945</v>
      </c>
      <c r="H610" s="33">
        <v>3053</v>
      </c>
      <c r="I610" s="33">
        <v>1679</v>
      </c>
      <c r="J610" s="33">
        <v>9359</v>
      </c>
      <c r="K610" s="33">
        <v>5139</v>
      </c>
      <c r="L610" s="33">
        <v>4768</v>
      </c>
      <c r="M610" s="33">
        <v>4441</v>
      </c>
      <c r="N610" s="33">
        <v>4089</v>
      </c>
      <c r="O610" s="33">
        <v>5194</v>
      </c>
    </row>
    <row r="611" spans="1:15" x14ac:dyDescent="0.35">
      <c r="A611" s="32" t="s">
        <v>254</v>
      </c>
      <c r="B611" s="32" t="s">
        <v>255</v>
      </c>
      <c r="C611" s="32" t="s">
        <v>0</v>
      </c>
      <c r="D611" s="32">
        <v>0</v>
      </c>
      <c r="E611" s="32">
        <v>732</v>
      </c>
      <c r="F611" s="32">
        <v>0</v>
      </c>
      <c r="G611" s="32">
        <v>0</v>
      </c>
      <c r="H611" s="32">
        <v>0</v>
      </c>
      <c r="I611" s="32">
        <v>0</v>
      </c>
      <c r="J611" s="32">
        <v>0</v>
      </c>
      <c r="K611" s="32">
        <v>759</v>
      </c>
      <c r="L611" s="32">
        <v>1045</v>
      </c>
      <c r="M611" s="32">
        <v>1062</v>
      </c>
      <c r="N611" s="32">
        <v>0</v>
      </c>
      <c r="O611" s="32">
        <v>483</v>
      </c>
    </row>
    <row r="612" spans="1:15" x14ac:dyDescent="0.35">
      <c r="A612" s="32" t="s">
        <v>254</v>
      </c>
      <c r="B612" s="32" t="s">
        <v>255</v>
      </c>
      <c r="C612" s="32" t="s">
        <v>23</v>
      </c>
      <c r="D612" s="32">
        <v>0</v>
      </c>
      <c r="E612" s="32">
        <v>189</v>
      </c>
      <c r="F612" s="32">
        <v>0</v>
      </c>
      <c r="G612" s="32">
        <v>0</v>
      </c>
      <c r="H612" s="32">
        <v>0</v>
      </c>
      <c r="I612" s="32">
        <v>0</v>
      </c>
      <c r="J612" s="32">
        <v>0</v>
      </c>
      <c r="K612" s="32">
        <v>140</v>
      </c>
      <c r="L612" s="32">
        <v>118</v>
      </c>
      <c r="M612" s="32">
        <v>223</v>
      </c>
      <c r="N612" s="32">
        <v>0</v>
      </c>
      <c r="O612" s="32">
        <v>65</v>
      </c>
    </row>
    <row r="613" spans="1:15" x14ac:dyDescent="0.35">
      <c r="A613" s="32" t="s">
        <v>254</v>
      </c>
      <c r="B613" s="32" t="s">
        <v>255</v>
      </c>
      <c r="C613" s="32" t="s">
        <v>4</v>
      </c>
      <c r="D613" s="32">
        <v>0</v>
      </c>
      <c r="E613" s="32">
        <v>25</v>
      </c>
      <c r="F613" s="32">
        <v>0</v>
      </c>
      <c r="G613" s="32">
        <v>0</v>
      </c>
      <c r="H613" s="32">
        <v>0</v>
      </c>
      <c r="I613" s="32">
        <v>0</v>
      </c>
      <c r="J613" s="32">
        <v>0</v>
      </c>
      <c r="K613" s="32">
        <v>11</v>
      </c>
      <c r="L613" s="32">
        <v>25</v>
      </c>
      <c r="M613" s="32">
        <v>36</v>
      </c>
      <c r="N613" s="32">
        <v>0</v>
      </c>
      <c r="O613" s="32">
        <v>7</v>
      </c>
    </row>
    <row r="614" spans="1:15" x14ac:dyDescent="0.35">
      <c r="A614" s="32" t="s">
        <v>254</v>
      </c>
      <c r="B614" s="32" t="s">
        <v>255</v>
      </c>
      <c r="C614" s="32" t="s">
        <v>5</v>
      </c>
      <c r="D614" s="32">
        <v>0</v>
      </c>
      <c r="E614" s="32">
        <v>8</v>
      </c>
      <c r="F614" s="32">
        <v>0</v>
      </c>
      <c r="G614" s="32">
        <v>0</v>
      </c>
      <c r="H614" s="32">
        <v>0</v>
      </c>
      <c r="I614" s="32">
        <v>0</v>
      </c>
      <c r="J614" s="32">
        <v>0</v>
      </c>
      <c r="K614" s="32">
        <v>5</v>
      </c>
      <c r="L614" s="32">
        <v>5</v>
      </c>
      <c r="M614" s="32">
        <v>5</v>
      </c>
      <c r="N614" s="32">
        <v>0</v>
      </c>
      <c r="O614" s="32">
        <v>0</v>
      </c>
    </row>
    <row r="615" spans="1:15" x14ac:dyDescent="0.35">
      <c r="A615" s="32" t="s">
        <v>254</v>
      </c>
      <c r="B615" s="32" t="s">
        <v>255</v>
      </c>
      <c r="C615" s="32" t="s">
        <v>2</v>
      </c>
      <c r="D615" s="32">
        <v>0</v>
      </c>
      <c r="E615" s="32">
        <v>5</v>
      </c>
      <c r="F615" s="32">
        <v>0</v>
      </c>
      <c r="G615" s="32">
        <v>0</v>
      </c>
      <c r="H615" s="32">
        <v>0</v>
      </c>
      <c r="I615" s="32">
        <v>0</v>
      </c>
      <c r="J615" s="32">
        <v>0</v>
      </c>
      <c r="K615" s="32">
        <v>5</v>
      </c>
      <c r="L615" s="32">
        <v>2</v>
      </c>
      <c r="M615" s="32">
        <v>8</v>
      </c>
      <c r="N615" s="32">
        <v>0</v>
      </c>
      <c r="O615" s="32">
        <v>0</v>
      </c>
    </row>
    <row r="616" spans="1:15" x14ac:dyDescent="0.35">
      <c r="A616" s="33" t="s">
        <v>254</v>
      </c>
      <c r="B616" s="33" t="s">
        <v>255</v>
      </c>
      <c r="C616" s="33" t="s">
        <v>3069</v>
      </c>
      <c r="D616" s="33">
        <v>0</v>
      </c>
      <c r="E616" s="33">
        <v>959</v>
      </c>
      <c r="F616" s="33">
        <v>0</v>
      </c>
      <c r="G616" s="33">
        <v>0</v>
      </c>
      <c r="H616" s="33">
        <v>0</v>
      </c>
      <c r="I616" s="33">
        <v>0</v>
      </c>
      <c r="J616" s="33">
        <v>0</v>
      </c>
      <c r="K616" s="33">
        <v>920</v>
      </c>
      <c r="L616" s="33">
        <v>1195</v>
      </c>
      <c r="M616" s="33">
        <v>1334</v>
      </c>
      <c r="N616" s="33">
        <v>0</v>
      </c>
      <c r="O616" s="33">
        <v>555</v>
      </c>
    </row>
    <row r="617" spans="1:15" x14ac:dyDescent="0.35">
      <c r="A617" s="32" t="s">
        <v>331</v>
      </c>
      <c r="B617" s="32" t="s">
        <v>332</v>
      </c>
      <c r="C617" s="32" t="s">
        <v>0</v>
      </c>
      <c r="D617" s="32">
        <v>1400</v>
      </c>
      <c r="E617" s="32">
        <v>674</v>
      </c>
      <c r="F617" s="32">
        <v>1652</v>
      </c>
      <c r="G617" s="32">
        <v>1451</v>
      </c>
      <c r="H617" s="32">
        <v>1358</v>
      </c>
      <c r="I617" s="32">
        <v>827</v>
      </c>
      <c r="J617" s="32">
        <v>1286</v>
      </c>
      <c r="K617" s="32">
        <v>726</v>
      </c>
      <c r="L617" s="32">
        <v>2592</v>
      </c>
      <c r="M617" s="32">
        <v>275</v>
      </c>
      <c r="N617" s="32">
        <v>908</v>
      </c>
      <c r="O617" s="32">
        <v>321</v>
      </c>
    </row>
    <row r="618" spans="1:15" x14ac:dyDescent="0.35">
      <c r="A618" s="32" t="s">
        <v>331</v>
      </c>
      <c r="B618" s="32" t="s">
        <v>332</v>
      </c>
      <c r="C618" s="32" t="s">
        <v>23</v>
      </c>
      <c r="D618" s="32">
        <v>666</v>
      </c>
      <c r="E618" s="32">
        <v>263</v>
      </c>
      <c r="F618" s="32">
        <v>662</v>
      </c>
      <c r="G618" s="32">
        <v>622</v>
      </c>
      <c r="H618" s="32">
        <v>532</v>
      </c>
      <c r="I618" s="32">
        <v>283</v>
      </c>
      <c r="J618" s="32">
        <v>551</v>
      </c>
      <c r="K618" s="32">
        <v>249</v>
      </c>
      <c r="L618" s="32">
        <v>958</v>
      </c>
      <c r="M618" s="32">
        <v>141</v>
      </c>
      <c r="N618" s="32">
        <v>359</v>
      </c>
      <c r="O618" s="32">
        <v>167</v>
      </c>
    </row>
    <row r="619" spans="1:15" x14ac:dyDescent="0.35">
      <c r="A619" s="32" t="s">
        <v>331</v>
      </c>
      <c r="B619" s="32" t="s">
        <v>332</v>
      </c>
      <c r="C619" s="32" t="s">
        <v>4</v>
      </c>
      <c r="D619" s="32">
        <v>87</v>
      </c>
      <c r="E619" s="32">
        <v>55</v>
      </c>
      <c r="F619" s="32">
        <v>90</v>
      </c>
      <c r="G619" s="32">
        <v>88</v>
      </c>
      <c r="H619" s="32">
        <v>70</v>
      </c>
      <c r="I619" s="32">
        <v>46</v>
      </c>
      <c r="J619" s="32">
        <v>55</v>
      </c>
      <c r="K619" s="32">
        <v>40</v>
      </c>
      <c r="L619" s="32">
        <v>134</v>
      </c>
      <c r="M619" s="32">
        <v>10</v>
      </c>
      <c r="N619" s="32">
        <v>43</v>
      </c>
      <c r="O619" s="32">
        <v>15</v>
      </c>
    </row>
    <row r="620" spans="1:15" x14ac:dyDescent="0.35">
      <c r="A620" s="32" t="s">
        <v>331</v>
      </c>
      <c r="B620" s="32" t="s">
        <v>332</v>
      </c>
      <c r="C620" s="32" t="s">
        <v>5</v>
      </c>
      <c r="D620" s="32">
        <v>62</v>
      </c>
      <c r="E620" s="32">
        <v>40</v>
      </c>
      <c r="F620" s="32">
        <v>101</v>
      </c>
      <c r="G620" s="32">
        <v>67</v>
      </c>
      <c r="H620" s="32">
        <v>75</v>
      </c>
      <c r="I620" s="32">
        <v>39</v>
      </c>
      <c r="J620" s="32">
        <v>60</v>
      </c>
      <c r="K620" s="32">
        <v>31</v>
      </c>
      <c r="L620" s="32">
        <v>103</v>
      </c>
      <c r="M620" s="32">
        <v>8</v>
      </c>
      <c r="N620" s="32">
        <v>51</v>
      </c>
      <c r="O620" s="32">
        <v>29</v>
      </c>
    </row>
    <row r="621" spans="1:15" x14ac:dyDescent="0.35">
      <c r="A621" s="32" t="s">
        <v>331</v>
      </c>
      <c r="B621" s="32" t="s">
        <v>332</v>
      </c>
      <c r="C621" s="32" t="s">
        <v>2</v>
      </c>
      <c r="D621" s="32">
        <v>11</v>
      </c>
      <c r="E621" s="32">
        <v>3</v>
      </c>
      <c r="F621" s="32">
        <v>4</v>
      </c>
      <c r="G621" s="32">
        <v>4</v>
      </c>
      <c r="H621" s="32">
        <v>4</v>
      </c>
      <c r="I621" s="32">
        <v>3</v>
      </c>
      <c r="J621" s="32">
        <v>6</v>
      </c>
      <c r="K621" s="32">
        <v>6</v>
      </c>
      <c r="L621" s="32">
        <v>7</v>
      </c>
      <c r="M621" s="32">
        <v>2</v>
      </c>
      <c r="N621" s="32">
        <v>10</v>
      </c>
      <c r="O621" s="32">
        <v>1</v>
      </c>
    </row>
    <row r="622" spans="1:15" x14ac:dyDescent="0.35">
      <c r="A622" s="33" t="s">
        <v>331</v>
      </c>
      <c r="B622" s="33" t="s">
        <v>332</v>
      </c>
      <c r="C622" s="33" t="s">
        <v>3069</v>
      </c>
      <c r="D622" s="33">
        <v>2226</v>
      </c>
      <c r="E622" s="33">
        <v>1035</v>
      </c>
      <c r="F622" s="33">
        <v>2509</v>
      </c>
      <c r="G622" s="33">
        <v>2232</v>
      </c>
      <c r="H622" s="33">
        <v>2039</v>
      </c>
      <c r="I622" s="33">
        <v>1198</v>
      </c>
      <c r="J622" s="33">
        <v>1958</v>
      </c>
      <c r="K622" s="33">
        <v>1052</v>
      </c>
      <c r="L622" s="33">
        <v>3794</v>
      </c>
      <c r="M622" s="33">
        <v>436</v>
      </c>
      <c r="N622" s="33">
        <v>1371</v>
      </c>
      <c r="O622" s="33">
        <v>533</v>
      </c>
    </row>
    <row r="623" spans="1:15" x14ac:dyDescent="0.35">
      <c r="A623" s="32" t="s">
        <v>100</v>
      </c>
      <c r="B623" s="32" t="s">
        <v>479</v>
      </c>
      <c r="C623" s="32" t="s">
        <v>0</v>
      </c>
      <c r="D623" s="32">
        <v>265</v>
      </c>
      <c r="E623" s="32">
        <v>4357</v>
      </c>
      <c r="F623" s="32">
        <v>1385</v>
      </c>
      <c r="G623" s="32">
        <v>651</v>
      </c>
      <c r="H623" s="32">
        <v>1479</v>
      </c>
      <c r="I623" s="32">
        <v>2190</v>
      </c>
      <c r="J623" s="32">
        <v>1432</v>
      </c>
      <c r="K623" s="32">
        <v>1961</v>
      </c>
      <c r="L623" s="32">
        <v>1850</v>
      </c>
      <c r="M623" s="32">
        <v>1003</v>
      </c>
      <c r="N623" s="32">
        <v>444</v>
      </c>
      <c r="O623" s="32">
        <v>3149</v>
      </c>
    </row>
    <row r="624" spans="1:15" x14ac:dyDescent="0.35">
      <c r="A624" s="32" t="s">
        <v>100</v>
      </c>
      <c r="B624" s="32" t="s">
        <v>479</v>
      </c>
      <c r="C624" s="32" t="s">
        <v>23</v>
      </c>
      <c r="D624" s="32">
        <v>74</v>
      </c>
      <c r="E624" s="32">
        <v>2715</v>
      </c>
      <c r="F624" s="32">
        <v>1261</v>
      </c>
      <c r="G624" s="32">
        <v>646</v>
      </c>
      <c r="H624" s="32">
        <v>1240</v>
      </c>
      <c r="I624" s="32">
        <v>1330</v>
      </c>
      <c r="J624" s="32">
        <v>1346</v>
      </c>
      <c r="K624" s="32">
        <v>1654</v>
      </c>
      <c r="L624" s="32">
        <v>1444</v>
      </c>
      <c r="M624" s="32">
        <v>819</v>
      </c>
      <c r="N624" s="32">
        <v>357</v>
      </c>
      <c r="O624" s="32">
        <v>2597</v>
      </c>
    </row>
    <row r="625" spans="1:15" x14ac:dyDescent="0.35">
      <c r="A625" s="32" t="s">
        <v>100</v>
      </c>
      <c r="B625" s="32" t="s">
        <v>479</v>
      </c>
      <c r="C625" s="32" t="s">
        <v>4</v>
      </c>
      <c r="D625" s="32">
        <v>4</v>
      </c>
      <c r="E625" s="32">
        <v>481</v>
      </c>
      <c r="F625" s="32">
        <v>1</v>
      </c>
      <c r="G625" s="32">
        <v>107</v>
      </c>
      <c r="H625" s="32">
        <v>13</v>
      </c>
      <c r="I625" s="32">
        <v>183</v>
      </c>
      <c r="J625" s="32">
        <v>3</v>
      </c>
      <c r="K625" s="32">
        <v>149</v>
      </c>
      <c r="L625" s="32">
        <v>616</v>
      </c>
      <c r="M625" s="32">
        <v>5</v>
      </c>
      <c r="N625" s="32">
        <v>1</v>
      </c>
      <c r="O625" s="32">
        <v>163</v>
      </c>
    </row>
    <row r="626" spans="1:15" x14ac:dyDescent="0.35">
      <c r="A626" s="32" t="s">
        <v>100</v>
      </c>
      <c r="B626" s="32" t="s">
        <v>479</v>
      </c>
      <c r="C626" s="32" t="s">
        <v>5</v>
      </c>
      <c r="D626" s="32">
        <v>2</v>
      </c>
      <c r="E626" s="32">
        <v>57</v>
      </c>
      <c r="F626" s="32">
        <v>0</v>
      </c>
      <c r="G626" s="32">
        <v>13</v>
      </c>
      <c r="H626" s="32">
        <v>3</v>
      </c>
      <c r="I626" s="32">
        <v>20</v>
      </c>
      <c r="J626" s="32">
        <v>0</v>
      </c>
      <c r="K626" s="32">
        <v>34</v>
      </c>
      <c r="L626" s="32">
        <v>18</v>
      </c>
      <c r="M626" s="32">
        <v>0</v>
      </c>
      <c r="N626" s="32">
        <v>1</v>
      </c>
      <c r="O626" s="32">
        <v>42</v>
      </c>
    </row>
    <row r="627" spans="1:15" x14ac:dyDescent="0.35">
      <c r="A627" s="32" t="s">
        <v>100</v>
      </c>
      <c r="B627" s="32" t="s">
        <v>479</v>
      </c>
      <c r="C627" s="32" t="s">
        <v>2</v>
      </c>
      <c r="D627" s="32">
        <v>0</v>
      </c>
      <c r="E627" s="32">
        <v>16</v>
      </c>
      <c r="F627" s="32">
        <v>0</v>
      </c>
      <c r="G627" s="32">
        <v>0</v>
      </c>
      <c r="H627" s="32">
        <v>0</v>
      </c>
      <c r="I627" s="32">
        <v>0</v>
      </c>
      <c r="J627" s="32">
        <v>0</v>
      </c>
      <c r="K627" s="32">
        <v>3</v>
      </c>
      <c r="L627" s="32">
        <v>8</v>
      </c>
      <c r="M627" s="32">
        <v>0</v>
      </c>
      <c r="N627" s="32">
        <v>0</v>
      </c>
      <c r="O627" s="32">
        <v>19</v>
      </c>
    </row>
    <row r="628" spans="1:15" x14ac:dyDescent="0.35">
      <c r="A628" s="33" t="s">
        <v>100</v>
      </c>
      <c r="B628" s="33" t="s">
        <v>479</v>
      </c>
      <c r="C628" s="33" t="s">
        <v>3069</v>
      </c>
      <c r="D628" s="33">
        <v>345</v>
      </c>
      <c r="E628" s="33">
        <v>7626</v>
      </c>
      <c r="F628" s="33">
        <v>2647</v>
      </c>
      <c r="G628" s="33">
        <v>1417</v>
      </c>
      <c r="H628" s="33">
        <v>2735</v>
      </c>
      <c r="I628" s="33">
        <v>3723</v>
      </c>
      <c r="J628" s="33">
        <v>2781</v>
      </c>
      <c r="K628" s="33">
        <v>3801</v>
      </c>
      <c r="L628" s="33">
        <v>3936</v>
      </c>
      <c r="M628" s="33">
        <v>1827</v>
      </c>
      <c r="N628" s="33">
        <v>803</v>
      </c>
      <c r="O628" s="33">
        <v>5970</v>
      </c>
    </row>
    <row r="629" spans="1:15" x14ac:dyDescent="0.35">
      <c r="A629" s="32" t="s">
        <v>124</v>
      </c>
      <c r="B629" s="32" t="s">
        <v>125</v>
      </c>
      <c r="C629" s="32" t="s">
        <v>0</v>
      </c>
      <c r="D629" s="32">
        <v>228</v>
      </c>
      <c r="E629" s="32">
        <v>427</v>
      </c>
      <c r="F629" s="32">
        <v>471</v>
      </c>
      <c r="G629" s="32">
        <v>928</v>
      </c>
      <c r="H629" s="32">
        <v>637</v>
      </c>
      <c r="I629" s="32">
        <v>368</v>
      </c>
      <c r="J629" s="32">
        <v>1629</v>
      </c>
      <c r="K629" s="32">
        <v>1198</v>
      </c>
      <c r="L629" s="32">
        <v>551</v>
      </c>
      <c r="M629" s="32">
        <v>1020</v>
      </c>
      <c r="N629" s="32">
        <v>631</v>
      </c>
      <c r="O629" s="32">
        <v>1078</v>
      </c>
    </row>
    <row r="630" spans="1:15" x14ac:dyDescent="0.35">
      <c r="A630" s="32" t="s">
        <v>124</v>
      </c>
      <c r="B630" s="32" t="s">
        <v>125</v>
      </c>
      <c r="C630" s="32" t="s">
        <v>23</v>
      </c>
      <c r="D630" s="32">
        <v>225</v>
      </c>
      <c r="E630" s="32">
        <v>236</v>
      </c>
      <c r="F630" s="32">
        <v>255</v>
      </c>
      <c r="G630" s="32">
        <v>506</v>
      </c>
      <c r="H630" s="32">
        <v>326</v>
      </c>
      <c r="I630" s="32">
        <v>176</v>
      </c>
      <c r="J630" s="32">
        <v>777</v>
      </c>
      <c r="K630" s="32">
        <v>659</v>
      </c>
      <c r="L630" s="32">
        <v>365</v>
      </c>
      <c r="M630" s="32">
        <v>787</v>
      </c>
      <c r="N630" s="32">
        <v>530</v>
      </c>
      <c r="O630" s="32">
        <v>700</v>
      </c>
    </row>
    <row r="631" spans="1:15" x14ac:dyDescent="0.35">
      <c r="A631" s="32" t="s">
        <v>124</v>
      </c>
      <c r="B631" s="32" t="s">
        <v>125</v>
      </c>
      <c r="C631" s="32" t="s">
        <v>4</v>
      </c>
      <c r="D631" s="32">
        <v>3</v>
      </c>
      <c r="E631" s="32">
        <v>5</v>
      </c>
      <c r="F631" s="32">
        <v>3</v>
      </c>
      <c r="G631" s="32">
        <v>7</v>
      </c>
      <c r="H631" s="32">
        <v>3</v>
      </c>
      <c r="I631" s="32">
        <v>4</v>
      </c>
      <c r="J631" s="32">
        <v>9</v>
      </c>
      <c r="K631" s="32">
        <v>8</v>
      </c>
      <c r="L631" s="32">
        <v>11</v>
      </c>
      <c r="M631" s="32">
        <v>13</v>
      </c>
      <c r="N631" s="32">
        <v>8</v>
      </c>
      <c r="O631" s="32">
        <v>6</v>
      </c>
    </row>
    <row r="632" spans="1:15" x14ac:dyDescent="0.35">
      <c r="A632" s="32" t="s">
        <v>124</v>
      </c>
      <c r="B632" s="32" t="s">
        <v>125</v>
      </c>
      <c r="C632" s="32" t="s">
        <v>5</v>
      </c>
      <c r="D632" s="32">
        <v>0</v>
      </c>
      <c r="E632" s="32">
        <v>2</v>
      </c>
      <c r="F632" s="32">
        <v>2</v>
      </c>
      <c r="G632" s="32">
        <v>1</v>
      </c>
      <c r="H632" s="32">
        <v>2</v>
      </c>
      <c r="I632" s="32">
        <v>2</v>
      </c>
      <c r="J632" s="32">
        <v>6</v>
      </c>
      <c r="K632" s="32">
        <v>2</v>
      </c>
      <c r="L632" s="32">
        <v>4</v>
      </c>
      <c r="M632" s="32">
        <v>1</v>
      </c>
      <c r="N632" s="32">
        <v>1</v>
      </c>
      <c r="O632" s="32">
        <v>0</v>
      </c>
    </row>
    <row r="633" spans="1:15" x14ac:dyDescent="0.35">
      <c r="A633" s="32" t="s">
        <v>124</v>
      </c>
      <c r="B633" s="32" t="s">
        <v>125</v>
      </c>
      <c r="C633" s="32" t="s">
        <v>2</v>
      </c>
      <c r="D633" s="32">
        <v>0</v>
      </c>
      <c r="E633" s="32">
        <v>1</v>
      </c>
      <c r="F633" s="32">
        <v>1</v>
      </c>
      <c r="G633" s="32">
        <v>0</v>
      </c>
      <c r="H633" s="32">
        <v>1</v>
      </c>
      <c r="I633" s="32">
        <v>1</v>
      </c>
      <c r="J633" s="32">
        <v>0</v>
      </c>
      <c r="K633" s="32">
        <v>0</v>
      </c>
      <c r="L633" s="32">
        <v>0</v>
      </c>
      <c r="M633" s="32">
        <v>1</v>
      </c>
      <c r="N633" s="32">
        <v>1</v>
      </c>
      <c r="O633" s="32">
        <v>0</v>
      </c>
    </row>
    <row r="634" spans="1:15" x14ac:dyDescent="0.35">
      <c r="A634" s="33" t="s">
        <v>124</v>
      </c>
      <c r="B634" s="33" t="s">
        <v>125</v>
      </c>
      <c r="C634" s="33" t="s">
        <v>3069</v>
      </c>
      <c r="D634" s="33">
        <v>456</v>
      </c>
      <c r="E634" s="33">
        <v>671</v>
      </c>
      <c r="F634" s="33">
        <v>732</v>
      </c>
      <c r="G634" s="33">
        <v>1442</v>
      </c>
      <c r="H634" s="33">
        <v>969</v>
      </c>
      <c r="I634" s="33">
        <v>551</v>
      </c>
      <c r="J634" s="33">
        <v>2421</v>
      </c>
      <c r="K634" s="33">
        <v>1867</v>
      </c>
      <c r="L634" s="33">
        <v>931</v>
      </c>
      <c r="M634" s="33">
        <v>1822</v>
      </c>
      <c r="N634" s="33">
        <v>1171</v>
      </c>
      <c r="O634" s="33">
        <v>1784</v>
      </c>
    </row>
    <row r="635" spans="1:15" x14ac:dyDescent="0.35">
      <c r="A635" s="32" t="s">
        <v>378</v>
      </c>
      <c r="B635" s="32" t="s">
        <v>379</v>
      </c>
      <c r="C635" s="32" t="s">
        <v>0</v>
      </c>
      <c r="D635" s="32">
        <v>637</v>
      </c>
      <c r="E635" s="32">
        <v>2203</v>
      </c>
      <c r="F635" s="32">
        <v>87</v>
      </c>
      <c r="G635" s="32">
        <v>1396</v>
      </c>
      <c r="H635" s="32">
        <v>1190</v>
      </c>
      <c r="I635" s="32">
        <v>921</v>
      </c>
      <c r="J635" s="32">
        <v>245</v>
      </c>
      <c r="K635" s="32">
        <v>1316</v>
      </c>
      <c r="L635" s="32">
        <v>893</v>
      </c>
      <c r="M635" s="32">
        <v>851</v>
      </c>
      <c r="N635" s="32">
        <v>1146</v>
      </c>
      <c r="O635" s="32">
        <v>848</v>
      </c>
    </row>
    <row r="636" spans="1:15" x14ac:dyDescent="0.35">
      <c r="A636" s="32" t="s">
        <v>378</v>
      </c>
      <c r="B636" s="32" t="s">
        <v>379</v>
      </c>
      <c r="C636" s="32" t="s">
        <v>23</v>
      </c>
      <c r="D636" s="32">
        <v>174</v>
      </c>
      <c r="E636" s="32">
        <v>1193</v>
      </c>
      <c r="F636" s="32">
        <v>82</v>
      </c>
      <c r="G636" s="32">
        <v>572</v>
      </c>
      <c r="H636" s="32">
        <v>475</v>
      </c>
      <c r="I636" s="32">
        <v>336</v>
      </c>
      <c r="J636" s="32">
        <v>104</v>
      </c>
      <c r="K636" s="32">
        <v>581</v>
      </c>
      <c r="L636" s="32">
        <v>387</v>
      </c>
      <c r="M636" s="32">
        <v>462</v>
      </c>
      <c r="N636" s="32">
        <v>495</v>
      </c>
      <c r="O636" s="32">
        <v>438</v>
      </c>
    </row>
    <row r="637" spans="1:15" x14ac:dyDescent="0.35">
      <c r="A637" s="32" t="s">
        <v>378</v>
      </c>
      <c r="B637" s="32" t="s">
        <v>379</v>
      </c>
      <c r="C637" s="32" t="s">
        <v>4</v>
      </c>
      <c r="D637" s="32">
        <v>1</v>
      </c>
      <c r="E637" s="32">
        <v>114</v>
      </c>
      <c r="F637" s="32">
        <v>1</v>
      </c>
      <c r="G637" s="32">
        <v>36</v>
      </c>
      <c r="H637" s="32">
        <v>58</v>
      </c>
      <c r="I637" s="32">
        <v>21</v>
      </c>
      <c r="J637" s="32">
        <v>9</v>
      </c>
      <c r="K637" s="32">
        <v>43</v>
      </c>
      <c r="L637" s="32">
        <v>12</v>
      </c>
      <c r="M637" s="32">
        <v>25</v>
      </c>
      <c r="N637" s="32">
        <v>38</v>
      </c>
      <c r="O637" s="32">
        <v>35</v>
      </c>
    </row>
    <row r="638" spans="1:15" x14ac:dyDescent="0.35">
      <c r="A638" s="32" t="s">
        <v>378</v>
      </c>
      <c r="B638" s="32" t="s">
        <v>379</v>
      </c>
      <c r="C638" s="32" t="s">
        <v>5</v>
      </c>
      <c r="D638" s="32">
        <v>0</v>
      </c>
      <c r="E638" s="32">
        <v>1</v>
      </c>
      <c r="F638" s="32">
        <v>0</v>
      </c>
      <c r="G638" s="32">
        <v>3</v>
      </c>
      <c r="H638" s="32">
        <v>4</v>
      </c>
      <c r="I638" s="32">
        <v>2</v>
      </c>
      <c r="J638" s="32">
        <v>0</v>
      </c>
      <c r="K638" s="32">
        <v>4</v>
      </c>
      <c r="L638" s="32">
        <v>2</v>
      </c>
      <c r="M638" s="32">
        <v>0</v>
      </c>
      <c r="N638" s="32">
        <v>2</v>
      </c>
      <c r="O638" s="32">
        <v>0</v>
      </c>
    </row>
    <row r="639" spans="1:15" x14ac:dyDescent="0.35">
      <c r="A639" s="32" t="s">
        <v>378</v>
      </c>
      <c r="B639" s="32" t="s">
        <v>379</v>
      </c>
      <c r="C639" s="32" t="s">
        <v>2</v>
      </c>
      <c r="D639" s="32">
        <v>0</v>
      </c>
      <c r="E639" s="32">
        <v>15</v>
      </c>
      <c r="F639" s="32">
        <v>0</v>
      </c>
      <c r="G639" s="32">
        <v>4</v>
      </c>
      <c r="H639" s="32">
        <v>5</v>
      </c>
      <c r="I639" s="32">
        <v>2</v>
      </c>
      <c r="J639" s="32">
        <v>0</v>
      </c>
      <c r="K639" s="32">
        <v>6</v>
      </c>
      <c r="L639" s="32">
        <v>6</v>
      </c>
      <c r="M639" s="32">
        <v>3</v>
      </c>
      <c r="N639" s="32">
        <v>6</v>
      </c>
      <c r="O639" s="32">
        <v>4</v>
      </c>
    </row>
    <row r="640" spans="1:15" x14ac:dyDescent="0.35">
      <c r="A640" s="33" t="s">
        <v>378</v>
      </c>
      <c r="B640" s="33" t="s">
        <v>379</v>
      </c>
      <c r="C640" s="33" t="s">
        <v>3069</v>
      </c>
      <c r="D640" s="33">
        <v>812</v>
      </c>
      <c r="E640" s="33">
        <v>3526</v>
      </c>
      <c r="F640" s="33">
        <v>170</v>
      </c>
      <c r="G640" s="33">
        <v>2011</v>
      </c>
      <c r="H640" s="33">
        <v>1732</v>
      </c>
      <c r="I640" s="33">
        <v>1282</v>
      </c>
      <c r="J640" s="33">
        <v>358</v>
      </c>
      <c r="K640" s="33">
        <v>1950</v>
      </c>
      <c r="L640" s="33">
        <v>1300</v>
      </c>
      <c r="M640" s="33">
        <v>1341</v>
      </c>
      <c r="N640" s="33">
        <v>1687</v>
      </c>
      <c r="O640" s="33">
        <v>1325</v>
      </c>
    </row>
    <row r="641" spans="1:15" x14ac:dyDescent="0.35">
      <c r="A641" s="32" t="s">
        <v>276</v>
      </c>
      <c r="B641" s="32" t="s">
        <v>480</v>
      </c>
      <c r="C641" s="32" t="s">
        <v>0</v>
      </c>
      <c r="D641" s="32">
        <v>144</v>
      </c>
      <c r="E641" s="32">
        <v>861</v>
      </c>
      <c r="F641" s="32">
        <v>346</v>
      </c>
      <c r="G641" s="32">
        <v>768</v>
      </c>
      <c r="H641" s="32">
        <v>665</v>
      </c>
      <c r="I641" s="32">
        <v>544</v>
      </c>
      <c r="J641" s="32">
        <v>494</v>
      </c>
      <c r="K641" s="32">
        <v>0</v>
      </c>
      <c r="L641" s="32">
        <v>0</v>
      </c>
      <c r="M641" s="32">
        <v>1267</v>
      </c>
      <c r="N641" s="32">
        <v>0</v>
      </c>
      <c r="O641" s="32">
        <v>1285</v>
      </c>
    </row>
    <row r="642" spans="1:15" x14ac:dyDescent="0.35">
      <c r="A642" s="32" t="s">
        <v>276</v>
      </c>
      <c r="B642" s="32" t="s">
        <v>480</v>
      </c>
      <c r="C642" s="32" t="s">
        <v>23</v>
      </c>
      <c r="D642" s="32">
        <v>323</v>
      </c>
      <c r="E642" s="32">
        <v>1866</v>
      </c>
      <c r="F642" s="32">
        <v>767</v>
      </c>
      <c r="G642" s="32">
        <v>1370</v>
      </c>
      <c r="H642" s="32">
        <v>1085</v>
      </c>
      <c r="I642" s="32">
        <v>1033</v>
      </c>
      <c r="J642" s="32">
        <v>942</v>
      </c>
      <c r="K642" s="32">
        <v>0</v>
      </c>
      <c r="L642" s="32">
        <v>0</v>
      </c>
      <c r="M642" s="32">
        <v>3140</v>
      </c>
      <c r="N642" s="32">
        <v>0</v>
      </c>
      <c r="O642" s="32">
        <v>2312</v>
      </c>
    </row>
    <row r="643" spans="1:15" x14ac:dyDescent="0.35">
      <c r="A643" s="32" t="s">
        <v>276</v>
      </c>
      <c r="B643" s="32" t="s">
        <v>480</v>
      </c>
      <c r="C643" s="32" t="s">
        <v>4</v>
      </c>
      <c r="D643" s="32">
        <v>31</v>
      </c>
      <c r="E643" s="32">
        <v>152</v>
      </c>
      <c r="F643" s="32">
        <v>56</v>
      </c>
      <c r="G643" s="32">
        <v>95</v>
      </c>
      <c r="H643" s="32">
        <v>61</v>
      </c>
      <c r="I643" s="32">
        <v>59</v>
      </c>
      <c r="J643" s="32">
        <v>67</v>
      </c>
      <c r="K643" s="32">
        <v>0</v>
      </c>
      <c r="L643" s="32">
        <v>0</v>
      </c>
      <c r="M643" s="32">
        <v>209</v>
      </c>
      <c r="N643" s="32">
        <v>0</v>
      </c>
      <c r="O643" s="32">
        <v>192</v>
      </c>
    </row>
    <row r="644" spans="1:15" x14ac:dyDescent="0.35">
      <c r="A644" s="32" t="s">
        <v>276</v>
      </c>
      <c r="B644" s="32" t="s">
        <v>480</v>
      </c>
      <c r="C644" s="32" t="s">
        <v>5</v>
      </c>
      <c r="D644" s="32">
        <v>0</v>
      </c>
      <c r="E644" s="32">
        <v>0</v>
      </c>
      <c r="F644" s="32">
        <v>0</v>
      </c>
      <c r="G644" s="32">
        <v>0</v>
      </c>
      <c r="H644" s="32">
        <v>0</v>
      </c>
      <c r="I644" s="32">
        <v>0</v>
      </c>
      <c r="J644" s="32">
        <v>0</v>
      </c>
      <c r="K644" s="32">
        <v>0</v>
      </c>
      <c r="L644" s="32">
        <v>0</v>
      </c>
      <c r="M644" s="32">
        <v>0</v>
      </c>
      <c r="N644" s="32">
        <v>0</v>
      </c>
      <c r="O644" s="32">
        <v>0</v>
      </c>
    </row>
    <row r="645" spans="1:15" x14ac:dyDescent="0.35">
      <c r="A645" s="32" t="s">
        <v>276</v>
      </c>
      <c r="B645" s="32" t="s">
        <v>480</v>
      </c>
      <c r="C645" s="32" t="s">
        <v>2</v>
      </c>
      <c r="D645" s="32">
        <v>0</v>
      </c>
      <c r="E645" s="32">
        <v>0</v>
      </c>
      <c r="F645" s="32">
        <v>0</v>
      </c>
      <c r="G645" s="32">
        <v>0</v>
      </c>
      <c r="H645" s="32">
        <v>0</v>
      </c>
      <c r="I645" s="32">
        <v>0</v>
      </c>
      <c r="J645" s="32">
        <v>0</v>
      </c>
      <c r="K645" s="32">
        <v>0</v>
      </c>
      <c r="L645" s="32">
        <v>0</v>
      </c>
      <c r="M645" s="32">
        <v>0</v>
      </c>
      <c r="N645" s="32">
        <v>0</v>
      </c>
      <c r="O645" s="32">
        <v>0</v>
      </c>
    </row>
    <row r="646" spans="1:15" x14ac:dyDescent="0.35">
      <c r="A646" s="33" t="s">
        <v>276</v>
      </c>
      <c r="B646" s="33" t="s">
        <v>480</v>
      </c>
      <c r="C646" s="33" t="s">
        <v>3069</v>
      </c>
      <c r="D646" s="33">
        <v>498</v>
      </c>
      <c r="E646" s="33">
        <v>2879</v>
      </c>
      <c r="F646" s="33">
        <v>1169</v>
      </c>
      <c r="G646" s="33">
        <v>2233</v>
      </c>
      <c r="H646" s="33">
        <v>1811</v>
      </c>
      <c r="I646" s="33">
        <v>1636</v>
      </c>
      <c r="J646" s="33">
        <v>1503</v>
      </c>
      <c r="K646" s="33">
        <v>0</v>
      </c>
      <c r="L646" s="33">
        <v>0</v>
      </c>
      <c r="M646" s="33">
        <v>4616</v>
      </c>
      <c r="N646" s="33">
        <v>0</v>
      </c>
      <c r="O646" s="33">
        <v>3789</v>
      </c>
    </row>
    <row r="647" spans="1:15" x14ac:dyDescent="0.35">
      <c r="A647" s="32" t="s">
        <v>250</v>
      </c>
      <c r="B647" s="32" t="s">
        <v>251</v>
      </c>
      <c r="C647" s="32" t="s">
        <v>0</v>
      </c>
      <c r="D647" s="32">
        <v>329</v>
      </c>
      <c r="E647" s="32">
        <v>317</v>
      </c>
      <c r="F647" s="32">
        <v>211</v>
      </c>
      <c r="G647" s="32">
        <v>420</v>
      </c>
      <c r="H647" s="32">
        <v>217</v>
      </c>
      <c r="I647" s="32">
        <v>288</v>
      </c>
      <c r="J647" s="32">
        <v>288</v>
      </c>
      <c r="K647" s="32">
        <v>129</v>
      </c>
      <c r="L647" s="32">
        <v>328</v>
      </c>
      <c r="M647" s="32">
        <v>165</v>
      </c>
      <c r="N647" s="32">
        <v>365</v>
      </c>
      <c r="O647" s="32">
        <v>0</v>
      </c>
    </row>
    <row r="648" spans="1:15" x14ac:dyDescent="0.35">
      <c r="A648" s="32" t="s">
        <v>250</v>
      </c>
      <c r="B648" s="32" t="s">
        <v>251</v>
      </c>
      <c r="C648" s="32" t="s">
        <v>23</v>
      </c>
      <c r="D648" s="32">
        <v>45</v>
      </c>
      <c r="E648" s="32">
        <v>52</v>
      </c>
      <c r="F648" s="32">
        <v>17</v>
      </c>
      <c r="G648" s="32">
        <v>48</v>
      </c>
      <c r="H648" s="32">
        <v>25</v>
      </c>
      <c r="I648" s="32">
        <v>66</v>
      </c>
      <c r="J648" s="32">
        <v>39</v>
      </c>
      <c r="K648" s="32">
        <v>17</v>
      </c>
      <c r="L648" s="32">
        <v>57</v>
      </c>
      <c r="M648" s="32">
        <v>25</v>
      </c>
      <c r="N648" s="32">
        <v>68</v>
      </c>
      <c r="O648" s="32">
        <v>0</v>
      </c>
    </row>
    <row r="649" spans="1:15" x14ac:dyDescent="0.35">
      <c r="A649" s="32" t="s">
        <v>250</v>
      </c>
      <c r="B649" s="32" t="s">
        <v>251</v>
      </c>
      <c r="C649" s="32" t="s">
        <v>4</v>
      </c>
      <c r="D649" s="32">
        <v>10</v>
      </c>
      <c r="E649" s="32">
        <v>11</v>
      </c>
      <c r="F649" s="32">
        <v>7</v>
      </c>
      <c r="G649" s="32">
        <v>10</v>
      </c>
      <c r="H649" s="32">
        <v>7</v>
      </c>
      <c r="I649" s="32">
        <v>7</v>
      </c>
      <c r="J649" s="32">
        <v>10</v>
      </c>
      <c r="K649" s="32">
        <v>2</v>
      </c>
      <c r="L649" s="32">
        <v>12</v>
      </c>
      <c r="M649" s="32">
        <v>5</v>
      </c>
      <c r="N649" s="32">
        <v>17</v>
      </c>
      <c r="O649" s="32">
        <v>0</v>
      </c>
    </row>
    <row r="650" spans="1:15" x14ac:dyDescent="0.35">
      <c r="A650" s="32" t="s">
        <v>250</v>
      </c>
      <c r="B650" s="32" t="s">
        <v>251</v>
      </c>
      <c r="C650" s="32" t="s">
        <v>5</v>
      </c>
      <c r="D650" s="32">
        <v>4</v>
      </c>
      <c r="E650" s="32">
        <v>1</v>
      </c>
      <c r="F650" s="32">
        <v>0</v>
      </c>
      <c r="G650" s="32">
        <v>1</v>
      </c>
      <c r="H650" s="32">
        <v>0</v>
      </c>
      <c r="I650" s="32">
        <v>1</v>
      </c>
      <c r="J650" s="32">
        <v>2</v>
      </c>
      <c r="K650" s="32">
        <v>0</v>
      </c>
      <c r="L650" s="32">
        <v>1</v>
      </c>
      <c r="M650" s="32">
        <v>0</v>
      </c>
      <c r="N650" s="32">
        <v>2</v>
      </c>
      <c r="O650" s="32">
        <v>0</v>
      </c>
    </row>
    <row r="651" spans="1:15" x14ac:dyDescent="0.35">
      <c r="A651" s="32" t="s">
        <v>250</v>
      </c>
      <c r="B651" s="32" t="s">
        <v>251</v>
      </c>
      <c r="C651" s="32" t="s">
        <v>2</v>
      </c>
      <c r="D651" s="32">
        <v>0</v>
      </c>
      <c r="E651" s="32">
        <v>0</v>
      </c>
      <c r="F651" s="32">
        <v>0</v>
      </c>
      <c r="G651" s="32">
        <v>0</v>
      </c>
      <c r="H651" s="32">
        <v>0</v>
      </c>
      <c r="I651" s="32">
        <v>0</v>
      </c>
      <c r="J651" s="32">
        <v>0</v>
      </c>
      <c r="K651" s="32">
        <v>0</v>
      </c>
      <c r="L651" s="32">
        <v>1</v>
      </c>
      <c r="M651" s="32">
        <v>0</v>
      </c>
      <c r="N651" s="32">
        <v>0</v>
      </c>
      <c r="O651" s="32">
        <v>0</v>
      </c>
    </row>
    <row r="652" spans="1:15" x14ac:dyDescent="0.35">
      <c r="A652" s="33" t="s">
        <v>250</v>
      </c>
      <c r="B652" s="33" t="s">
        <v>251</v>
      </c>
      <c r="C652" s="33" t="s">
        <v>3069</v>
      </c>
      <c r="D652" s="33">
        <v>388</v>
      </c>
      <c r="E652" s="33">
        <v>381</v>
      </c>
      <c r="F652" s="33">
        <v>235</v>
      </c>
      <c r="G652" s="33">
        <v>479</v>
      </c>
      <c r="H652" s="33">
        <v>249</v>
      </c>
      <c r="I652" s="33">
        <v>362</v>
      </c>
      <c r="J652" s="33">
        <v>339</v>
      </c>
      <c r="K652" s="33">
        <v>148</v>
      </c>
      <c r="L652" s="33">
        <v>399</v>
      </c>
      <c r="M652" s="33">
        <v>195</v>
      </c>
      <c r="N652" s="33">
        <v>452</v>
      </c>
      <c r="O652" s="33">
        <v>0</v>
      </c>
    </row>
    <row r="653" spans="1:15" x14ac:dyDescent="0.35">
      <c r="A653" s="32" t="s">
        <v>77</v>
      </c>
      <c r="B653" s="32" t="s">
        <v>78</v>
      </c>
      <c r="C653" s="32" t="s">
        <v>0</v>
      </c>
      <c r="D653" s="32">
        <v>30</v>
      </c>
      <c r="E653" s="32">
        <v>56</v>
      </c>
      <c r="F653" s="32">
        <v>26</v>
      </c>
      <c r="G653" s="32">
        <v>23</v>
      </c>
      <c r="H653" s="32">
        <v>35</v>
      </c>
      <c r="I653" s="32">
        <v>64</v>
      </c>
      <c r="J653" s="32">
        <v>39</v>
      </c>
      <c r="K653" s="32">
        <v>34</v>
      </c>
      <c r="L653" s="32">
        <v>35</v>
      </c>
      <c r="M653" s="32">
        <v>83</v>
      </c>
      <c r="N653" s="32">
        <v>1</v>
      </c>
      <c r="O653" s="32">
        <v>23</v>
      </c>
    </row>
    <row r="654" spans="1:15" x14ac:dyDescent="0.35">
      <c r="A654" s="32" t="s">
        <v>77</v>
      </c>
      <c r="B654" s="32" t="s">
        <v>78</v>
      </c>
      <c r="C654" s="32" t="s">
        <v>23</v>
      </c>
      <c r="D654" s="32">
        <v>6</v>
      </c>
      <c r="E654" s="32">
        <v>20</v>
      </c>
      <c r="F654" s="32">
        <v>25</v>
      </c>
      <c r="G654" s="32">
        <v>13</v>
      </c>
      <c r="H654" s="32">
        <v>26</v>
      </c>
      <c r="I654" s="32">
        <v>34</v>
      </c>
      <c r="J654" s="32">
        <v>18</v>
      </c>
      <c r="K654" s="32">
        <v>20</v>
      </c>
      <c r="L654" s="32">
        <v>6</v>
      </c>
      <c r="M654" s="32">
        <v>19</v>
      </c>
      <c r="N654" s="32">
        <v>0</v>
      </c>
      <c r="O654" s="32">
        <v>16</v>
      </c>
    </row>
    <row r="655" spans="1:15" x14ac:dyDescent="0.35">
      <c r="A655" s="32" t="s">
        <v>77</v>
      </c>
      <c r="B655" s="32" t="s">
        <v>78</v>
      </c>
      <c r="C655" s="32" t="s">
        <v>4</v>
      </c>
      <c r="D655" s="32">
        <v>0</v>
      </c>
      <c r="E655" s="32">
        <v>2</v>
      </c>
      <c r="F655" s="32">
        <v>5</v>
      </c>
      <c r="G655" s="32">
        <v>3</v>
      </c>
      <c r="H655" s="32">
        <v>4</v>
      </c>
      <c r="I655" s="32">
        <v>11</v>
      </c>
      <c r="J655" s="32">
        <v>6</v>
      </c>
      <c r="K655" s="32">
        <v>2</v>
      </c>
      <c r="L655" s="32">
        <v>2</v>
      </c>
      <c r="M655" s="32">
        <v>6</v>
      </c>
      <c r="N655" s="32">
        <v>0</v>
      </c>
      <c r="O655" s="32">
        <v>3</v>
      </c>
    </row>
    <row r="656" spans="1:15" x14ac:dyDescent="0.35">
      <c r="A656" s="32" t="s">
        <v>77</v>
      </c>
      <c r="B656" s="32" t="s">
        <v>78</v>
      </c>
      <c r="C656" s="32" t="s">
        <v>5</v>
      </c>
      <c r="D656" s="32">
        <v>0</v>
      </c>
      <c r="E656" s="32">
        <v>0</v>
      </c>
      <c r="F656" s="32">
        <v>0</v>
      </c>
      <c r="G656" s="32">
        <v>0</v>
      </c>
      <c r="H656" s="32">
        <v>0</v>
      </c>
      <c r="I656" s="32">
        <v>1</v>
      </c>
      <c r="J656" s="32">
        <v>0</v>
      </c>
      <c r="K656" s="32">
        <v>0</v>
      </c>
      <c r="L656" s="32">
        <v>0</v>
      </c>
      <c r="M656" s="32">
        <v>0</v>
      </c>
      <c r="N656" s="32">
        <v>0</v>
      </c>
      <c r="O656" s="32">
        <v>2</v>
      </c>
    </row>
    <row r="657" spans="1:15" x14ac:dyDescent="0.35">
      <c r="A657" s="32" t="s">
        <v>77</v>
      </c>
      <c r="B657" s="32" t="s">
        <v>78</v>
      </c>
      <c r="C657" s="32" t="s">
        <v>2</v>
      </c>
      <c r="D657" s="32">
        <v>1</v>
      </c>
      <c r="E657" s="32">
        <v>1</v>
      </c>
      <c r="F657" s="32">
        <v>0</v>
      </c>
      <c r="G657" s="32">
        <v>2</v>
      </c>
      <c r="H657" s="32">
        <v>0</v>
      </c>
      <c r="I657" s="32">
        <v>0</v>
      </c>
      <c r="J657" s="32">
        <v>0</v>
      </c>
      <c r="K657" s="32">
        <v>0</v>
      </c>
      <c r="L657" s="32">
        <v>0</v>
      </c>
      <c r="M657" s="32">
        <v>0</v>
      </c>
      <c r="N657" s="32">
        <v>0</v>
      </c>
      <c r="O657" s="32">
        <v>0</v>
      </c>
    </row>
    <row r="658" spans="1:15" x14ac:dyDescent="0.35">
      <c r="A658" s="33" t="s">
        <v>77</v>
      </c>
      <c r="B658" s="33" t="s">
        <v>78</v>
      </c>
      <c r="C658" s="33" t="s">
        <v>3069</v>
      </c>
      <c r="D658" s="33">
        <v>37</v>
      </c>
      <c r="E658" s="33">
        <v>79</v>
      </c>
      <c r="F658" s="33">
        <v>56</v>
      </c>
      <c r="G658" s="33">
        <v>41</v>
      </c>
      <c r="H658" s="33">
        <v>65</v>
      </c>
      <c r="I658" s="33">
        <v>110</v>
      </c>
      <c r="J658" s="33">
        <v>63</v>
      </c>
      <c r="K658" s="33">
        <v>56</v>
      </c>
      <c r="L658" s="33">
        <v>43</v>
      </c>
      <c r="M658" s="33">
        <v>108</v>
      </c>
      <c r="N658" s="33">
        <v>1</v>
      </c>
      <c r="O658" s="33">
        <v>44</v>
      </c>
    </row>
    <row r="659" spans="1:15" x14ac:dyDescent="0.35">
      <c r="A659" s="32" t="s">
        <v>219</v>
      </c>
      <c r="B659" s="32" t="s">
        <v>220</v>
      </c>
      <c r="C659" s="32" t="s">
        <v>0</v>
      </c>
      <c r="D659" s="32">
        <v>692</v>
      </c>
      <c r="E659" s="32">
        <v>1278</v>
      </c>
      <c r="F659" s="32">
        <v>829</v>
      </c>
      <c r="G659" s="32">
        <v>509</v>
      </c>
      <c r="H659" s="32">
        <v>709</v>
      </c>
      <c r="I659" s="32">
        <v>1564</v>
      </c>
      <c r="J659" s="32">
        <v>133</v>
      </c>
      <c r="K659" s="32">
        <v>1481</v>
      </c>
      <c r="L659" s="32">
        <v>576</v>
      </c>
      <c r="M659" s="32">
        <v>1150</v>
      </c>
      <c r="N659" s="32">
        <v>927</v>
      </c>
      <c r="O659" s="32">
        <v>669</v>
      </c>
    </row>
    <row r="660" spans="1:15" x14ac:dyDescent="0.35">
      <c r="A660" s="32" t="s">
        <v>219</v>
      </c>
      <c r="B660" s="32" t="s">
        <v>220</v>
      </c>
      <c r="C660" s="32" t="s">
        <v>23</v>
      </c>
      <c r="D660" s="32">
        <v>444</v>
      </c>
      <c r="E660" s="32">
        <v>797</v>
      </c>
      <c r="F660" s="32">
        <v>484</v>
      </c>
      <c r="G660" s="32">
        <v>392</v>
      </c>
      <c r="H660" s="32">
        <v>516</v>
      </c>
      <c r="I660" s="32">
        <v>1028</v>
      </c>
      <c r="J660" s="32">
        <v>80</v>
      </c>
      <c r="K660" s="32">
        <v>1108</v>
      </c>
      <c r="L660" s="32">
        <v>436</v>
      </c>
      <c r="M660" s="32">
        <v>909</v>
      </c>
      <c r="N660" s="32">
        <v>590</v>
      </c>
      <c r="O660" s="32">
        <v>427</v>
      </c>
    </row>
    <row r="661" spans="1:15" x14ac:dyDescent="0.35">
      <c r="A661" s="32" t="s">
        <v>219</v>
      </c>
      <c r="B661" s="32" t="s">
        <v>220</v>
      </c>
      <c r="C661" s="32" t="s">
        <v>4</v>
      </c>
      <c r="D661" s="32">
        <v>18</v>
      </c>
      <c r="E661" s="32">
        <v>35</v>
      </c>
      <c r="F661" s="32">
        <v>16</v>
      </c>
      <c r="G661" s="32">
        <v>21</v>
      </c>
      <c r="H661" s="32">
        <v>29</v>
      </c>
      <c r="I661" s="32">
        <v>60</v>
      </c>
      <c r="J661" s="32">
        <v>2</v>
      </c>
      <c r="K661" s="32">
        <v>49</v>
      </c>
      <c r="L661" s="32">
        <v>19</v>
      </c>
      <c r="M661" s="32">
        <v>32</v>
      </c>
      <c r="N661" s="32">
        <v>33</v>
      </c>
      <c r="O661" s="32">
        <v>39</v>
      </c>
    </row>
    <row r="662" spans="1:15" x14ac:dyDescent="0.35">
      <c r="A662" s="32" t="s">
        <v>219</v>
      </c>
      <c r="B662" s="32" t="s">
        <v>220</v>
      </c>
      <c r="C662" s="32" t="s">
        <v>5</v>
      </c>
      <c r="D662" s="32">
        <v>9</v>
      </c>
      <c r="E662" s="32">
        <v>2</v>
      </c>
      <c r="F662" s="32">
        <v>10</v>
      </c>
      <c r="G662" s="32">
        <v>3</v>
      </c>
      <c r="H662" s="32">
        <v>4</v>
      </c>
      <c r="I662" s="32">
        <v>8</v>
      </c>
      <c r="J662" s="32">
        <v>0</v>
      </c>
      <c r="K662" s="32">
        <v>10</v>
      </c>
      <c r="L662" s="32">
        <v>5</v>
      </c>
      <c r="M662" s="32">
        <v>7</v>
      </c>
      <c r="N662" s="32">
        <v>7</v>
      </c>
      <c r="O662" s="32">
        <v>3</v>
      </c>
    </row>
    <row r="663" spans="1:15" x14ac:dyDescent="0.35">
      <c r="A663" s="32" t="s">
        <v>219</v>
      </c>
      <c r="B663" s="32" t="s">
        <v>220</v>
      </c>
      <c r="C663" s="32" t="s">
        <v>2</v>
      </c>
      <c r="D663" s="32">
        <v>0</v>
      </c>
      <c r="E663" s="32">
        <v>1</v>
      </c>
      <c r="F663" s="32">
        <v>4</v>
      </c>
      <c r="G663" s="32">
        <v>2</v>
      </c>
      <c r="H663" s="32">
        <v>1</v>
      </c>
      <c r="I663" s="32">
        <v>7</v>
      </c>
      <c r="J663" s="32">
        <v>0</v>
      </c>
      <c r="K663" s="32">
        <v>7</v>
      </c>
      <c r="L663" s="32">
        <v>3</v>
      </c>
      <c r="M663" s="32">
        <v>7</v>
      </c>
      <c r="N663" s="32">
        <v>3</v>
      </c>
      <c r="O663" s="32">
        <v>5</v>
      </c>
    </row>
    <row r="664" spans="1:15" x14ac:dyDescent="0.35">
      <c r="A664" s="33" t="s">
        <v>219</v>
      </c>
      <c r="B664" s="33" t="s">
        <v>220</v>
      </c>
      <c r="C664" s="33" t="s">
        <v>3069</v>
      </c>
      <c r="D664" s="33">
        <v>1163</v>
      </c>
      <c r="E664" s="33">
        <v>2113</v>
      </c>
      <c r="F664" s="33">
        <v>1343</v>
      </c>
      <c r="G664" s="33">
        <v>927</v>
      </c>
      <c r="H664" s="33">
        <v>1259</v>
      </c>
      <c r="I664" s="33">
        <v>2667</v>
      </c>
      <c r="J664" s="33">
        <v>215</v>
      </c>
      <c r="K664" s="33">
        <v>2655</v>
      </c>
      <c r="L664" s="33">
        <v>1039</v>
      </c>
      <c r="M664" s="33">
        <v>2105</v>
      </c>
      <c r="N664" s="33">
        <v>1560</v>
      </c>
      <c r="O664" s="33">
        <v>1143</v>
      </c>
    </row>
    <row r="665" spans="1:15" x14ac:dyDescent="0.35">
      <c r="A665" s="32" t="s">
        <v>226</v>
      </c>
      <c r="B665" s="32" t="s">
        <v>227</v>
      </c>
      <c r="C665" s="32" t="s">
        <v>0</v>
      </c>
      <c r="D665" s="32">
        <v>2083</v>
      </c>
      <c r="E665" s="32">
        <v>1818</v>
      </c>
      <c r="F665" s="32">
        <v>0</v>
      </c>
      <c r="G665" s="32">
        <v>0</v>
      </c>
      <c r="H665" s="32">
        <v>1430</v>
      </c>
      <c r="I665" s="32">
        <v>1139</v>
      </c>
      <c r="J665" s="32">
        <v>1358</v>
      </c>
      <c r="K665" s="32">
        <v>1133</v>
      </c>
      <c r="L665" s="32">
        <v>0</v>
      </c>
      <c r="M665" s="32">
        <v>0</v>
      </c>
      <c r="N665" s="32">
        <v>0</v>
      </c>
      <c r="O665" s="32">
        <v>3269</v>
      </c>
    </row>
    <row r="666" spans="1:15" x14ac:dyDescent="0.35">
      <c r="A666" s="32" t="s">
        <v>226</v>
      </c>
      <c r="B666" s="32" t="s">
        <v>227</v>
      </c>
      <c r="C666" s="32" t="s">
        <v>23</v>
      </c>
      <c r="D666" s="32">
        <v>684</v>
      </c>
      <c r="E666" s="32">
        <v>464</v>
      </c>
      <c r="F666" s="32">
        <v>0</v>
      </c>
      <c r="G666" s="32">
        <v>0</v>
      </c>
      <c r="H666" s="32">
        <v>493</v>
      </c>
      <c r="I666" s="32">
        <v>417</v>
      </c>
      <c r="J666" s="32">
        <v>734</v>
      </c>
      <c r="K666" s="32">
        <v>510</v>
      </c>
      <c r="L666" s="32">
        <v>0</v>
      </c>
      <c r="M666" s="32">
        <v>0</v>
      </c>
      <c r="N666" s="32">
        <v>0</v>
      </c>
      <c r="O666" s="32">
        <v>1095</v>
      </c>
    </row>
    <row r="667" spans="1:15" x14ac:dyDescent="0.35">
      <c r="A667" s="32" t="s">
        <v>226</v>
      </c>
      <c r="B667" s="32" t="s">
        <v>227</v>
      </c>
      <c r="C667" s="32" t="s">
        <v>4</v>
      </c>
      <c r="D667" s="32">
        <v>4</v>
      </c>
      <c r="E667" s="32">
        <v>12</v>
      </c>
      <c r="F667" s="32">
        <v>0</v>
      </c>
      <c r="G667" s="32">
        <v>0</v>
      </c>
      <c r="H667" s="32">
        <v>4</v>
      </c>
      <c r="I667" s="32">
        <v>0</v>
      </c>
      <c r="J667" s="32">
        <v>2</v>
      </c>
      <c r="K667" s="32">
        <v>21</v>
      </c>
      <c r="L667" s="32">
        <v>0</v>
      </c>
      <c r="M667" s="32">
        <v>0</v>
      </c>
      <c r="N667" s="32">
        <v>0</v>
      </c>
      <c r="O667" s="32">
        <v>2</v>
      </c>
    </row>
    <row r="668" spans="1:15" x14ac:dyDescent="0.35">
      <c r="A668" s="32" t="s">
        <v>226</v>
      </c>
      <c r="B668" s="32" t="s">
        <v>227</v>
      </c>
      <c r="C668" s="32" t="s">
        <v>5</v>
      </c>
      <c r="D668" s="32">
        <v>0</v>
      </c>
      <c r="E668" s="32">
        <v>1</v>
      </c>
      <c r="F668" s="32">
        <v>0</v>
      </c>
      <c r="G668" s="32">
        <v>0</v>
      </c>
      <c r="H668" s="32">
        <v>0</v>
      </c>
      <c r="I668" s="32">
        <v>0</v>
      </c>
      <c r="J668" s="32">
        <v>0</v>
      </c>
      <c r="K668" s="32">
        <v>0</v>
      </c>
      <c r="L668" s="32">
        <v>0</v>
      </c>
      <c r="M668" s="32">
        <v>0</v>
      </c>
      <c r="N668" s="32">
        <v>0</v>
      </c>
      <c r="O668" s="32">
        <v>0</v>
      </c>
    </row>
    <row r="669" spans="1:15" x14ac:dyDescent="0.35">
      <c r="A669" s="32" t="s">
        <v>226</v>
      </c>
      <c r="B669" s="32" t="s">
        <v>227</v>
      </c>
      <c r="C669" s="32" t="s">
        <v>2</v>
      </c>
      <c r="D669" s="32">
        <v>12</v>
      </c>
      <c r="E669" s="32">
        <v>10</v>
      </c>
      <c r="F669" s="32">
        <v>0</v>
      </c>
      <c r="G669" s="32">
        <v>0</v>
      </c>
      <c r="H669" s="32">
        <v>7</v>
      </c>
      <c r="I669" s="32">
        <v>6</v>
      </c>
      <c r="J669" s="32">
        <v>23</v>
      </c>
      <c r="K669" s="32">
        <v>3</v>
      </c>
      <c r="L669" s="32">
        <v>0</v>
      </c>
      <c r="M669" s="32">
        <v>0</v>
      </c>
      <c r="N669" s="32">
        <v>0</v>
      </c>
      <c r="O669" s="32">
        <v>10</v>
      </c>
    </row>
    <row r="670" spans="1:15" x14ac:dyDescent="0.35">
      <c r="A670" s="33" t="s">
        <v>226</v>
      </c>
      <c r="B670" s="33" t="s">
        <v>227</v>
      </c>
      <c r="C670" s="33" t="s">
        <v>3069</v>
      </c>
      <c r="D670" s="33">
        <v>2783</v>
      </c>
      <c r="E670" s="33">
        <v>2305</v>
      </c>
      <c r="F670" s="33">
        <v>0</v>
      </c>
      <c r="G670" s="33">
        <v>0</v>
      </c>
      <c r="H670" s="33">
        <v>1934</v>
      </c>
      <c r="I670" s="33">
        <v>1562</v>
      </c>
      <c r="J670" s="33">
        <v>2117</v>
      </c>
      <c r="K670" s="33">
        <v>1667</v>
      </c>
      <c r="L670" s="33">
        <v>0</v>
      </c>
      <c r="M670" s="33">
        <v>0</v>
      </c>
      <c r="N670" s="33">
        <v>0</v>
      </c>
      <c r="O670" s="33">
        <v>4376</v>
      </c>
    </row>
    <row r="671" spans="1:15" x14ac:dyDescent="0.35">
      <c r="A671" s="32" t="s">
        <v>407</v>
      </c>
      <c r="B671" s="32" t="s">
        <v>408</v>
      </c>
      <c r="C671" s="32" t="s">
        <v>0</v>
      </c>
      <c r="D671" s="32">
        <v>133</v>
      </c>
      <c r="E671" s="32">
        <v>76</v>
      </c>
      <c r="F671" s="32">
        <v>161</v>
      </c>
      <c r="G671" s="32">
        <v>153</v>
      </c>
      <c r="H671" s="32">
        <v>139</v>
      </c>
      <c r="I671" s="32">
        <v>81</v>
      </c>
      <c r="J671" s="32">
        <v>161</v>
      </c>
      <c r="K671" s="32">
        <v>197</v>
      </c>
      <c r="L671" s="32">
        <v>92</v>
      </c>
      <c r="M671" s="32">
        <v>132</v>
      </c>
      <c r="N671" s="32">
        <v>106</v>
      </c>
      <c r="O671" s="32">
        <v>105</v>
      </c>
    </row>
    <row r="672" spans="1:15" x14ac:dyDescent="0.35">
      <c r="A672" s="32" t="s">
        <v>407</v>
      </c>
      <c r="B672" s="32" t="s">
        <v>408</v>
      </c>
      <c r="C672" s="32" t="s">
        <v>23</v>
      </c>
      <c r="D672" s="32">
        <v>195</v>
      </c>
      <c r="E672" s="32">
        <v>113</v>
      </c>
      <c r="F672" s="32">
        <v>305</v>
      </c>
      <c r="G672" s="32">
        <v>268</v>
      </c>
      <c r="H672" s="32">
        <v>252</v>
      </c>
      <c r="I672" s="32">
        <v>123</v>
      </c>
      <c r="J672" s="32">
        <v>242</v>
      </c>
      <c r="K672" s="32">
        <v>285</v>
      </c>
      <c r="L672" s="32">
        <v>199</v>
      </c>
      <c r="M672" s="32">
        <v>236</v>
      </c>
      <c r="N672" s="32">
        <v>179</v>
      </c>
      <c r="O672" s="32">
        <v>170</v>
      </c>
    </row>
    <row r="673" spans="1:15" x14ac:dyDescent="0.35">
      <c r="A673" s="32" t="s">
        <v>407</v>
      </c>
      <c r="B673" s="32" t="s">
        <v>408</v>
      </c>
      <c r="C673" s="32" t="s">
        <v>4</v>
      </c>
      <c r="D673" s="32">
        <v>52</v>
      </c>
      <c r="E673" s="32">
        <v>51</v>
      </c>
      <c r="F673" s="32">
        <v>103</v>
      </c>
      <c r="G673" s="32">
        <v>65</v>
      </c>
      <c r="H673" s="32">
        <v>63</v>
      </c>
      <c r="I673" s="32">
        <v>42</v>
      </c>
      <c r="J673" s="32">
        <v>62</v>
      </c>
      <c r="K673" s="32">
        <v>68</v>
      </c>
      <c r="L673" s="32">
        <v>43</v>
      </c>
      <c r="M673" s="32">
        <v>43</v>
      </c>
      <c r="N673" s="32">
        <v>34</v>
      </c>
      <c r="O673" s="32">
        <v>36</v>
      </c>
    </row>
    <row r="674" spans="1:15" x14ac:dyDescent="0.35">
      <c r="A674" s="32" t="s">
        <v>407</v>
      </c>
      <c r="B674" s="32" t="s">
        <v>408</v>
      </c>
      <c r="C674" s="32" t="s">
        <v>5</v>
      </c>
      <c r="D674" s="32">
        <v>8</v>
      </c>
      <c r="E674" s="32">
        <v>10</v>
      </c>
      <c r="F674" s="32">
        <v>5</v>
      </c>
      <c r="G674" s="32">
        <v>6</v>
      </c>
      <c r="H674" s="32">
        <v>10</v>
      </c>
      <c r="I674" s="32">
        <v>2</v>
      </c>
      <c r="J674" s="32">
        <v>7</v>
      </c>
      <c r="K674" s="32">
        <v>11</v>
      </c>
      <c r="L674" s="32">
        <v>3</v>
      </c>
      <c r="M674" s="32">
        <v>6</v>
      </c>
      <c r="N674" s="32">
        <v>5</v>
      </c>
      <c r="O674" s="32">
        <v>1</v>
      </c>
    </row>
    <row r="675" spans="1:15" x14ac:dyDescent="0.35">
      <c r="A675" s="32" t="s">
        <v>407</v>
      </c>
      <c r="B675" s="32" t="s">
        <v>408</v>
      </c>
      <c r="C675" s="32" t="s">
        <v>2</v>
      </c>
      <c r="D675" s="32">
        <v>1</v>
      </c>
      <c r="E675" s="32">
        <v>0</v>
      </c>
      <c r="F675" s="32">
        <v>0</v>
      </c>
      <c r="G675" s="32">
        <v>0</v>
      </c>
      <c r="H675" s="32">
        <v>0</v>
      </c>
      <c r="I675" s="32">
        <v>0</v>
      </c>
      <c r="J675" s="32">
        <v>1</v>
      </c>
      <c r="K675" s="32">
        <v>1</v>
      </c>
      <c r="L675" s="32">
        <v>0</v>
      </c>
      <c r="M675" s="32">
        <v>0</v>
      </c>
      <c r="N675" s="32">
        <v>3</v>
      </c>
      <c r="O675" s="32">
        <v>0</v>
      </c>
    </row>
    <row r="676" spans="1:15" x14ac:dyDescent="0.35">
      <c r="A676" s="33" t="s">
        <v>407</v>
      </c>
      <c r="B676" s="33" t="s">
        <v>408</v>
      </c>
      <c r="C676" s="33" t="s">
        <v>3069</v>
      </c>
      <c r="D676" s="33">
        <v>389</v>
      </c>
      <c r="E676" s="33">
        <v>250</v>
      </c>
      <c r="F676" s="33">
        <v>574</v>
      </c>
      <c r="G676" s="33">
        <v>492</v>
      </c>
      <c r="H676" s="33">
        <v>464</v>
      </c>
      <c r="I676" s="33">
        <v>248</v>
      </c>
      <c r="J676" s="33">
        <v>473</v>
      </c>
      <c r="K676" s="33">
        <v>562</v>
      </c>
      <c r="L676" s="33">
        <v>337</v>
      </c>
      <c r="M676" s="33">
        <v>417</v>
      </c>
      <c r="N676" s="33">
        <v>327</v>
      </c>
      <c r="O676" s="33">
        <v>312</v>
      </c>
    </row>
    <row r="677" spans="1:15" x14ac:dyDescent="0.35">
      <c r="A677" s="32" t="s">
        <v>317</v>
      </c>
      <c r="B677" s="32" t="s">
        <v>318</v>
      </c>
      <c r="C677" s="32" t="s">
        <v>0</v>
      </c>
      <c r="D677" s="32">
        <v>1783</v>
      </c>
      <c r="E677" s="32">
        <v>3701</v>
      </c>
      <c r="F677" s="32">
        <v>536</v>
      </c>
      <c r="G677" s="32">
        <v>949</v>
      </c>
      <c r="H677" s="32">
        <v>139</v>
      </c>
      <c r="I677" s="32">
        <v>881</v>
      </c>
      <c r="J677" s="32">
        <v>822</v>
      </c>
      <c r="K677" s="32">
        <v>2720</v>
      </c>
      <c r="L677" s="32">
        <v>812</v>
      </c>
      <c r="M677" s="32">
        <v>734</v>
      </c>
      <c r="N677" s="32">
        <v>818</v>
      </c>
      <c r="O677" s="32">
        <v>752</v>
      </c>
    </row>
    <row r="678" spans="1:15" x14ac:dyDescent="0.35">
      <c r="A678" s="32" t="s">
        <v>317</v>
      </c>
      <c r="B678" s="32" t="s">
        <v>318</v>
      </c>
      <c r="C678" s="32" t="s">
        <v>23</v>
      </c>
      <c r="D678" s="32">
        <v>485</v>
      </c>
      <c r="E678" s="32">
        <v>1098</v>
      </c>
      <c r="F678" s="32">
        <v>152</v>
      </c>
      <c r="G678" s="32">
        <v>270</v>
      </c>
      <c r="H678" s="32">
        <v>37</v>
      </c>
      <c r="I678" s="32">
        <v>217</v>
      </c>
      <c r="J678" s="32">
        <v>258</v>
      </c>
      <c r="K678" s="32">
        <v>781</v>
      </c>
      <c r="L678" s="32">
        <v>159</v>
      </c>
      <c r="M678" s="32">
        <v>208</v>
      </c>
      <c r="N678" s="32">
        <v>223</v>
      </c>
      <c r="O678" s="32">
        <v>222</v>
      </c>
    </row>
    <row r="679" spans="1:15" x14ac:dyDescent="0.35">
      <c r="A679" s="32" t="s">
        <v>317</v>
      </c>
      <c r="B679" s="32" t="s">
        <v>318</v>
      </c>
      <c r="C679" s="32" t="s">
        <v>4</v>
      </c>
      <c r="D679" s="32">
        <v>56</v>
      </c>
      <c r="E679" s="32">
        <v>560</v>
      </c>
      <c r="F679" s="32">
        <v>19</v>
      </c>
      <c r="G679" s="32">
        <v>24</v>
      </c>
      <c r="H679" s="32">
        <v>11</v>
      </c>
      <c r="I679" s="32">
        <v>18</v>
      </c>
      <c r="J679" s="32">
        <v>23</v>
      </c>
      <c r="K679" s="32">
        <v>196</v>
      </c>
      <c r="L679" s="32">
        <v>28</v>
      </c>
      <c r="M679" s="32">
        <v>32</v>
      </c>
      <c r="N679" s="32">
        <v>24</v>
      </c>
      <c r="O679" s="32">
        <v>14</v>
      </c>
    </row>
    <row r="680" spans="1:15" x14ac:dyDescent="0.35">
      <c r="A680" s="32" t="s">
        <v>317</v>
      </c>
      <c r="B680" s="32" t="s">
        <v>318</v>
      </c>
      <c r="C680" s="32" t="s">
        <v>5</v>
      </c>
      <c r="D680" s="32">
        <v>25</v>
      </c>
      <c r="E680" s="32">
        <v>36</v>
      </c>
      <c r="F680" s="32">
        <v>0</v>
      </c>
      <c r="G680" s="32">
        <v>1</v>
      </c>
      <c r="H680" s="32">
        <v>2</v>
      </c>
      <c r="I680" s="32">
        <v>0</v>
      </c>
      <c r="J680" s="32">
        <v>0</v>
      </c>
      <c r="K680" s="32">
        <v>29</v>
      </c>
      <c r="L680" s="32">
        <v>0</v>
      </c>
      <c r="M680" s="32">
        <v>0</v>
      </c>
      <c r="N680" s="32">
        <v>0</v>
      </c>
      <c r="O680" s="32">
        <v>0</v>
      </c>
    </row>
    <row r="681" spans="1:15" x14ac:dyDescent="0.35">
      <c r="A681" s="32" t="s">
        <v>317</v>
      </c>
      <c r="B681" s="32" t="s">
        <v>318</v>
      </c>
      <c r="C681" s="32" t="s">
        <v>2</v>
      </c>
      <c r="D681" s="32">
        <v>1</v>
      </c>
      <c r="E681" s="32">
        <v>0</v>
      </c>
      <c r="F681" s="32">
        <v>0</v>
      </c>
      <c r="G681" s="32">
        <v>0</v>
      </c>
      <c r="H681" s="32">
        <v>0</v>
      </c>
      <c r="I681" s="32">
        <v>0</v>
      </c>
      <c r="J681" s="32">
        <v>0</v>
      </c>
      <c r="K681" s="32">
        <v>2</v>
      </c>
      <c r="L681" s="32">
        <v>0</v>
      </c>
      <c r="M681" s="32">
        <v>0</v>
      </c>
      <c r="N681" s="32">
        <v>0</v>
      </c>
      <c r="O681" s="32">
        <v>0</v>
      </c>
    </row>
    <row r="682" spans="1:15" x14ac:dyDescent="0.35">
      <c r="A682" s="33" t="s">
        <v>317</v>
      </c>
      <c r="B682" s="33" t="s">
        <v>318</v>
      </c>
      <c r="C682" s="33" t="s">
        <v>3069</v>
      </c>
      <c r="D682" s="33">
        <v>2350</v>
      </c>
      <c r="E682" s="33">
        <v>5395</v>
      </c>
      <c r="F682" s="33">
        <v>707</v>
      </c>
      <c r="G682" s="33">
        <v>1244</v>
      </c>
      <c r="H682" s="33">
        <v>189</v>
      </c>
      <c r="I682" s="33">
        <v>1116</v>
      </c>
      <c r="J682" s="33">
        <v>1103</v>
      </c>
      <c r="K682" s="33">
        <v>3728</v>
      </c>
      <c r="L682" s="33">
        <v>999</v>
      </c>
      <c r="M682" s="33">
        <v>974</v>
      </c>
      <c r="N682" s="33">
        <v>1065</v>
      </c>
      <c r="O682" s="33">
        <v>988</v>
      </c>
    </row>
    <row r="683" spans="1:15" x14ac:dyDescent="0.35">
      <c r="A683" s="32" t="s">
        <v>236</v>
      </c>
      <c r="B683" s="32" t="s">
        <v>481</v>
      </c>
      <c r="C683" s="32" t="s">
        <v>0</v>
      </c>
      <c r="D683" s="32">
        <v>788</v>
      </c>
      <c r="E683" s="32">
        <v>705</v>
      </c>
      <c r="F683" s="32">
        <v>620</v>
      </c>
      <c r="G683" s="32">
        <v>839</v>
      </c>
      <c r="H683" s="32">
        <v>592</v>
      </c>
      <c r="I683" s="32">
        <v>977</v>
      </c>
      <c r="J683" s="32">
        <v>485</v>
      </c>
      <c r="K683" s="32">
        <v>1052</v>
      </c>
      <c r="L683" s="32">
        <v>655</v>
      </c>
      <c r="M683" s="32">
        <v>897</v>
      </c>
      <c r="N683" s="32">
        <v>732</v>
      </c>
      <c r="O683" s="32">
        <v>811</v>
      </c>
    </row>
    <row r="684" spans="1:15" x14ac:dyDescent="0.35">
      <c r="A684" s="32" t="s">
        <v>236</v>
      </c>
      <c r="B684" s="32" t="s">
        <v>481</v>
      </c>
      <c r="C684" s="32" t="s">
        <v>23</v>
      </c>
      <c r="D684" s="32">
        <v>404</v>
      </c>
      <c r="E684" s="32">
        <v>576</v>
      </c>
      <c r="F684" s="32">
        <v>381</v>
      </c>
      <c r="G684" s="32">
        <v>446</v>
      </c>
      <c r="H684" s="32">
        <v>337</v>
      </c>
      <c r="I684" s="32">
        <v>529</v>
      </c>
      <c r="J684" s="32">
        <v>271</v>
      </c>
      <c r="K684" s="32">
        <v>592</v>
      </c>
      <c r="L684" s="32">
        <v>421</v>
      </c>
      <c r="M684" s="32">
        <v>642</v>
      </c>
      <c r="N684" s="32">
        <v>481</v>
      </c>
      <c r="O684" s="32">
        <v>568</v>
      </c>
    </row>
    <row r="685" spans="1:15" x14ac:dyDescent="0.35">
      <c r="A685" s="32" t="s">
        <v>236</v>
      </c>
      <c r="B685" s="32" t="s">
        <v>481</v>
      </c>
      <c r="C685" s="32" t="s">
        <v>4</v>
      </c>
      <c r="D685" s="32">
        <v>17</v>
      </c>
      <c r="E685" s="32">
        <v>25</v>
      </c>
      <c r="F685" s="32">
        <v>16</v>
      </c>
      <c r="G685" s="32">
        <v>26</v>
      </c>
      <c r="H685" s="32">
        <v>18</v>
      </c>
      <c r="I685" s="32">
        <v>18</v>
      </c>
      <c r="J685" s="32">
        <v>15</v>
      </c>
      <c r="K685" s="32">
        <v>28</v>
      </c>
      <c r="L685" s="32">
        <v>12</v>
      </c>
      <c r="M685" s="32">
        <v>24</v>
      </c>
      <c r="N685" s="32">
        <v>19</v>
      </c>
      <c r="O685" s="32">
        <v>18</v>
      </c>
    </row>
    <row r="686" spans="1:15" x14ac:dyDescent="0.35">
      <c r="A686" s="32" t="s">
        <v>236</v>
      </c>
      <c r="B686" s="32" t="s">
        <v>481</v>
      </c>
      <c r="C686" s="32" t="s">
        <v>5</v>
      </c>
      <c r="D686" s="32">
        <v>1</v>
      </c>
      <c r="E686" s="32">
        <v>3</v>
      </c>
      <c r="F686" s="32">
        <v>0</v>
      </c>
      <c r="G686" s="32">
        <v>1</v>
      </c>
      <c r="H686" s="32">
        <v>3</v>
      </c>
      <c r="I686" s="32">
        <v>3</v>
      </c>
      <c r="J686" s="32">
        <v>3</v>
      </c>
      <c r="K686" s="32">
        <v>2</v>
      </c>
      <c r="L686" s="32">
        <v>3</v>
      </c>
      <c r="M686" s="32">
        <v>3</v>
      </c>
      <c r="N686" s="32">
        <v>2</v>
      </c>
      <c r="O686" s="32">
        <v>0</v>
      </c>
    </row>
    <row r="687" spans="1:15" x14ac:dyDescent="0.35">
      <c r="A687" s="32" t="s">
        <v>236</v>
      </c>
      <c r="B687" s="32" t="s">
        <v>481</v>
      </c>
      <c r="C687" s="32" t="s">
        <v>2</v>
      </c>
      <c r="D687" s="32">
        <v>1</v>
      </c>
      <c r="E687" s="32">
        <v>0</v>
      </c>
      <c r="F687" s="32">
        <v>1</v>
      </c>
      <c r="G687" s="32">
        <v>0</v>
      </c>
      <c r="H687" s="32">
        <v>5</v>
      </c>
      <c r="I687" s="32">
        <v>3</v>
      </c>
      <c r="J687" s="32">
        <v>4</v>
      </c>
      <c r="K687" s="32">
        <v>1</v>
      </c>
      <c r="L687" s="32">
        <v>0</v>
      </c>
      <c r="M687" s="32">
        <v>4</v>
      </c>
      <c r="N687" s="32">
        <v>0</v>
      </c>
      <c r="O687" s="32">
        <v>0</v>
      </c>
    </row>
    <row r="688" spans="1:15" x14ac:dyDescent="0.35">
      <c r="A688" s="33" t="s">
        <v>236</v>
      </c>
      <c r="B688" s="33" t="s">
        <v>481</v>
      </c>
      <c r="C688" s="33" t="s">
        <v>3069</v>
      </c>
      <c r="D688" s="33">
        <v>1211</v>
      </c>
      <c r="E688" s="33">
        <v>1309</v>
      </c>
      <c r="F688" s="33">
        <v>1018</v>
      </c>
      <c r="G688" s="33">
        <v>1312</v>
      </c>
      <c r="H688" s="33">
        <v>955</v>
      </c>
      <c r="I688" s="33">
        <v>1530</v>
      </c>
      <c r="J688" s="33">
        <v>778</v>
      </c>
      <c r="K688" s="33">
        <v>1675</v>
      </c>
      <c r="L688" s="33">
        <v>1091</v>
      </c>
      <c r="M688" s="33">
        <v>1570</v>
      </c>
      <c r="N688" s="33">
        <v>1234</v>
      </c>
      <c r="O688" s="33">
        <v>1397</v>
      </c>
    </row>
    <row r="689" spans="1:15" x14ac:dyDescent="0.35">
      <c r="A689" s="32" t="s">
        <v>366</v>
      </c>
      <c r="B689" s="32" t="s">
        <v>482</v>
      </c>
      <c r="C689" s="32" t="s">
        <v>0</v>
      </c>
      <c r="D689" s="32">
        <v>302</v>
      </c>
      <c r="E689" s="32">
        <v>0</v>
      </c>
      <c r="F689" s="32">
        <v>222</v>
      </c>
      <c r="G689" s="32">
        <v>0</v>
      </c>
      <c r="H689" s="32">
        <v>0</v>
      </c>
      <c r="I689" s="32">
        <v>818</v>
      </c>
      <c r="J689" s="32">
        <v>322</v>
      </c>
      <c r="K689" s="32">
        <v>346</v>
      </c>
      <c r="L689" s="32">
        <v>251</v>
      </c>
      <c r="M689" s="32">
        <v>225</v>
      </c>
      <c r="N689" s="32">
        <v>116</v>
      </c>
      <c r="O689" s="32">
        <v>126</v>
      </c>
    </row>
    <row r="690" spans="1:15" x14ac:dyDescent="0.35">
      <c r="A690" s="32" t="s">
        <v>366</v>
      </c>
      <c r="B690" s="32" t="s">
        <v>482</v>
      </c>
      <c r="C690" s="32" t="s">
        <v>23</v>
      </c>
      <c r="D690" s="32">
        <v>89</v>
      </c>
      <c r="E690" s="32">
        <v>0</v>
      </c>
      <c r="F690" s="32">
        <v>77</v>
      </c>
      <c r="G690" s="32">
        <v>0</v>
      </c>
      <c r="H690" s="32">
        <v>0</v>
      </c>
      <c r="I690" s="32">
        <v>174</v>
      </c>
      <c r="J690" s="32">
        <v>71</v>
      </c>
      <c r="K690" s="32">
        <v>51</v>
      </c>
      <c r="L690" s="32">
        <v>62</v>
      </c>
      <c r="M690" s="32">
        <v>56</v>
      </c>
      <c r="N690" s="32">
        <v>36</v>
      </c>
      <c r="O690" s="32">
        <v>41</v>
      </c>
    </row>
    <row r="691" spans="1:15" x14ac:dyDescent="0.35">
      <c r="A691" s="32" t="s">
        <v>366</v>
      </c>
      <c r="B691" s="32" t="s">
        <v>482</v>
      </c>
      <c r="C691" s="32" t="s">
        <v>4</v>
      </c>
      <c r="D691" s="32">
        <v>14</v>
      </c>
      <c r="E691" s="32">
        <v>0</v>
      </c>
      <c r="F691" s="32">
        <v>5</v>
      </c>
      <c r="G691" s="32">
        <v>0</v>
      </c>
      <c r="H691" s="32">
        <v>0</v>
      </c>
      <c r="I691" s="32">
        <v>41</v>
      </c>
      <c r="J691" s="32">
        <v>9</v>
      </c>
      <c r="K691" s="32">
        <v>18</v>
      </c>
      <c r="L691" s="32">
        <v>60</v>
      </c>
      <c r="M691" s="32">
        <v>32</v>
      </c>
      <c r="N691" s="32">
        <v>19</v>
      </c>
      <c r="O691" s="32">
        <v>41</v>
      </c>
    </row>
    <row r="692" spans="1:15" x14ac:dyDescent="0.35">
      <c r="A692" s="32" t="s">
        <v>366</v>
      </c>
      <c r="B692" s="32" t="s">
        <v>482</v>
      </c>
      <c r="C692" s="32" t="s">
        <v>5</v>
      </c>
      <c r="D692" s="32">
        <v>0</v>
      </c>
      <c r="E692" s="32">
        <v>0</v>
      </c>
      <c r="F692" s="32">
        <v>3</v>
      </c>
      <c r="G692" s="32">
        <v>0</v>
      </c>
      <c r="H692" s="32">
        <v>0</v>
      </c>
      <c r="I692" s="32">
        <v>15</v>
      </c>
      <c r="J692" s="32">
        <v>6</v>
      </c>
      <c r="K692" s="32">
        <v>10</v>
      </c>
      <c r="L692" s="32">
        <v>13</v>
      </c>
      <c r="M692" s="32">
        <v>6</v>
      </c>
      <c r="N692" s="32">
        <v>6</v>
      </c>
      <c r="O692" s="32">
        <v>7</v>
      </c>
    </row>
    <row r="693" spans="1:15" x14ac:dyDescent="0.35">
      <c r="A693" s="32" t="s">
        <v>366</v>
      </c>
      <c r="B693" s="32" t="s">
        <v>482</v>
      </c>
      <c r="C693" s="32" t="s">
        <v>2</v>
      </c>
      <c r="D693" s="32">
        <v>1</v>
      </c>
      <c r="E693" s="32">
        <v>0</v>
      </c>
      <c r="F693" s="32">
        <v>0</v>
      </c>
      <c r="G693" s="32">
        <v>0</v>
      </c>
      <c r="H693" s="32">
        <v>0</v>
      </c>
      <c r="I693" s="32">
        <v>0</v>
      </c>
      <c r="J693" s="32">
        <v>0</v>
      </c>
      <c r="K693" s="32">
        <v>2</v>
      </c>
      <c r="L693" s="32">
        <v>4</v>
      </c>
      <c r="M693" s="32">
        <v>2</v>
      </c>
      <c r="N693" s="32">
        <v>1</v>
      </c>
      <c r="O693" s="32">
        <v>2</v>
      </c>
    </row>
    <row r="694" spans="1:15" x14ac:dyDescent="0.35">
      <c r="A694" s="33" t="s">
        <v>366</v>
      </c>
      <c r="B694" s="33" t="s">
        <v>482</v>
      </c>
      <c r="C694" s="33" t="s">
        <v>3069</v>
      </c>
      <c r="D694" s="33">
        <v>406</v>
      </c>
      <c r="E694" s="33">
        <v>0</v>
      </c>
      <c r="F694" s="33">
        <v>307</v>
      </c>
      <c r="G694" s="33">
        <v>0</v>
      </c>
      <c r="H694" s="33">
        <v>0</v>
      </c>
      <c r="I694" s="33">
        <v>1048</v>
      </c>
      <c r="J694" s="33">
        <v>408</v>
      </c>
      <c r="K694" s="33">
        <v>427</v>
      </c>
      <c r="L694" s="33">
        <v>390</v>
      </c>
      <c r="M694" s="33">
        <v>321</v>
      </c>
      <c r="N694" s="33">
        <v>178</v>
      </c>
      <c r="O694" s="33">
        <v>217</v>
      </c>
    </row>
    <row r="695" spans="1:15" x14ac:dyDescent="0.35">
      <c r="A695" s="32" t="s">
        <v>109</v>
      </c>
      <c r="B695" s="32" t="s">
        <v>110</v>
      </c>
      <c r="C695" s="32" t="s">
        <v>0</v>
      </c>
      <c r="D695" s="32">
        <v>496</v>
      </c>
      <c r="E695" s="32">
        <v>528</v>
      </c>
      <c r="F695" s="32">
        <v>560</v>
      </c>
      <c r="G695" s="32">
        <v>478</v>
      </c>
      <c r="H695" s="32">
        <v>663</v>
      </c>
      <c r="I695" s="32">
        <v>369</v>
      </c>
      <c r="J695" s="32">
        <v>649</v>
      </c>
      <c r="K695" s="32">
        <v>626</v>
      </c>
      <c r="L695" s="32">
        <v>459</v>
      </c>
      <c r="M695" s="32">
        <v>712</v>
      </c>
      <c r="N695" s="32">
        <v>471</v>
      </c>
      <c r="O695" s="32">
        <v>508</v>
      </c>
    </row>
    <row r="696" spans="1:15" x14ac:dyDescent="0.35">
      <c r="A696" s="32" t="s">
        <v>109</v>
      </c>
      <c r="B696" s="32" t="s">
        <v>110</v>
      </c>
      <c r="C696" s="32" t="s">
        <v>23</v>
      </c>
      <c r="D696" s="32">
        <v>408</v>
      </c>
      <c r="E696" s="32">
        <v>450</v>
      </c>
      <c r="F696" s="32">
        <v>455</v>
      </c>
      <c r="G696" s="32">
        <v>272</v>
      </c>
      <c r="H696" s="32">
        <v>520</v>
      </c>
      <c r="I696" s="32">
        <v>349</v>
      </c>
      <c r="J696" s="32">
        <v>435</v>
      </c>
      <c r="K696" s="32">
        <v>454</v>
      </c>
      <c r="L696" s="32">
        <v>272</v>
      </c>
      <c r="M696" s="32">
        <v>530</v>
      </c>
      <c r="N696" s="32">
        <v>349</v>
      </c>
      <c r="O696" s="32">
        <v>357</v>
      </c>
    </row>
    <row r="697" spans="1:15" x14ac:dyDescent="0.35">
      <c r="A697" s="32" t="s">
        <v>109</v>
      </c>
      <c r="B697" s="32" t="s">
        <v>110</v>
      </c>
      <c r="C697" s="32" t="s">
        <v>4</v>
      </c>
      <c r="D697" s="32">
        <v>182</v>
      </c>
      <c r="E697" s="32">
        <v>191</v>
      </c>
      <c r="F697" s="32">
        <v>211</v>
      </c>
      <c r="G697" s="32">
        <v>150</v>
      </c>
      <c r="H697" s="32">
        <v>242</v>
      </c>
      <c r="I697" s="32">
        <v>150</v>
      </c>
      <c r="J697" s="32">
        <v>223</v>
      </c>
      <c r="K697" s="32">
        <v>163</v>
      </c>
      <c r="L697" s="32">
        <v>137</v>
      </c>
      <c r="M697" s="32">
        <v>228</v>
      </c>
      <c r="N697" s="32">
        <v>198</v>
      </c>
      <c r="O697" s="32">
        <v>156</v>
      </c>
    </row>
    <row r="698" spans="1:15" x14ac:dyDescent="0.35">
      <c r="A698" s="32" t="s">
        <v>109</v>
      </c>
      <c r="B698" s="32" t="s">
        <v>110</v>
      </c>
      <c r="C698" s="32" t="s">
        <v>5</v>
      </c>
      <c r="D698" s="32">
        <v>0</v>
      </c>
      <c r="E698" s="32">
        <v>5</v>
      </c>
      <c r="F698" s="32">
        <v>0</v>
      </c>
      <c r="G698" s="32">
        <v>3</v>
      </c>
      <c r="H698" s="32">
        <v>3</v>
      </c>
      <c r="I698" s="32">
        <v>1</v>
      </c>
      <c r="J698" s="32">
        <v>1</v>
      </c>
      <c r="K698" s="32">
        <v>2</v>
      </c>
      <c r="L698" s="32">
        <v>0</v>
      </c>
      <c r="M698" s="32">
        <v>0</v>
      </c>
      <c r="N698" s="32">
        <v>3</v>
      </c>
      <c r="O698" s="32">
        <v>3</v>
      </c>
    </row>
    <row r="699" spans="1:15" x14ac:dyDescent="0.35">
      <c r="A699" s="32" t="s">
        <v>109</v>
      </c>
      <c r="B699" s="32" t="s">
        <v>110</v>
      </c>
      <c r="C699" s="32" t="s">
        <v>2</v>
      </c>
      <c r="D699" s="32">
        <v>0</v>
      </c>
      <c r="E699" s="32">
        <v>0</v>
      </c>
      <c r="F699" s="32">
        <v>0</v>
      </c>
      <c r="G699" s="32">
        <v>0</v>
      </c>
      <c r="H699" s="32">
        <v>1</v>
      </c>
      <c r="I699" s="32">
        <v>1</v>
      </c>
      <c r="J699" s="32">
        <v>0</v>
      </c>
      <c r="K699" s="32">
        <v>0</v>
      </c>
      <c r="L699" s="32">
        <v>1</v>
      </c>
      <c r="M699" s="32">
        <v>0</v>
      </c>
      <c r="N699" s="32">
        <v>2</v>
      </c>
      <c r="O699" s="32">
        <v>0</v>
      </c>
    </row>
    <row r="700" spans="1:15" x14ac:dyDescent="0.35">
      <c r="A700" s="33" t="s">
        <v>109</v>
      </c>
      <c r="B700" s="33" t="s">
        <v>110</v>
      </c>
      <c r="C700" s="33" t="s">
        <v>3069</v>
      </c>
      <c r="D700" s="33">
        <v>1086</v>
      </c>
      <c r="E700" s="33">
        <v>1174</v>
      </c>
      <c r="F700" s="33">
        <v>1226</v>
      </c>
      <c r="G700" s="33">
        <v>903</v>
      </c>
      <c r="H700" s="33">
        <v>1429</v>
      </c>
      <c r="I700" s="33">
        <v>870</v>
      </c>
      <c r="J700" s="33">
        <v>1308</v>
      </c>
      <c r="K700" s="33">
        <v>1245</v>
      </c>
      <c r="L700" s="33">
        <v>869</v>
      </c>
      <c r="M700" s="33">
        <v>1470</v>
      </c>
      <c r="N700" s="33">
        <v>1023</v>
      </c>
      <c r="O700" s="33">
        <v>1024</v>
      </c>
    </row>
    <row r="701" spans="1:15" x14ac:dyDescent="0.35">
      <c r="A701" s="32" t="s">
        <v>105</v>
      </c>
      <c r="B701" s="32" t="s">
        <v>106</v>
      </c>
      <c r="C701" s="32" t="s">
        <v>0</v>
      </c>
      <c r="D701" s="32">
        <v>572</v>
      </c>
      <c r="E701" s="32">
        <v>623</v>
      </c>
      <c r="F701" s="32">
        <v>599</v>
      </c>
      <c r="G701" s="32">
        <v>612</v>
      </c>
      <c r="H701" s="32">
        <v>630</v>
      </c>
      <c r="I701" s="32">
        <v>423</v>
      </c>
      <c r="J701" s="32">
        <v>0</v>
      </c>
      <c r="K701" s="32">
        <v>0</v>
      </c>
      <c r="L701" s="32">
        <v>1846</v>
      </c>
      <c r="M701" s="32">
        <v>855</v>
      </c>
      <c r="N701" s="32">
        <v>562</v>
      </c>
      <c r="O701" s="32">
        <v>0</v>
      </c>
    </row>
    <row r="702" spans="1:15" x14ac:dyDescent="0.35">
      <c r="A702" s="32" t="s">
        <v>105</v>
      </c>
      <c r="B702" s="32" t="s">
        <v>106</v>
      </c>
      <c r="C702" s="32" t="s">
        <v>23</v>
      </c>
      <c r="D702" s="32">
        <v>220</v>
      </c>
      <c r="E702" s="32">
        <v>159</v>
      </c>
      <c r="F702" s="32">
        <v>161</v>
      </c>
      <c r="G702" s="32">
        <v>180</v>
      </c>
      <c r="H702" s="32">
        <v>179</v>
      </c>
      <c r="I702" s="32">
        <v>128</v>
      </c>
      <c r="J702" s="32">
        <v>0</v>
      </c>
      <c r="K702" s="32">
        <v>0</v>
      </c>
      <c r="L702" s="32">
        <v>652</v>
      </c>
      <c r="M702" s="32">
        <v>282</v>
      </c>
      <c r="N702" s="32">
        <v>140</v>
      </c>
      <c r="O702" s="32">
        <v>0</v>
      </c>
    </row>
    <row r="703" spans="1:15" x14ac:dyDescent="0.35">
      <c r="A703" s="32" t="s">
        <v>105</v>
      </c>
      <c r="B703" s="32" t="s">
        <v>106</v>
      </c>
      <c r="C703" s="32" t="s">
        <v>4</v>
      </c>
      <c r="D703" s="32">
        <v>24</v>
      </c>
      <c r="E703" s="32">
        <v>22</v>
      </c>
      <c r="F703" s="32">
        <v>25</v>
      </c>
      <c r="G703" s="32">
        <v>21</v>
      </c>
      <c r="H703" s="32">
        <v>27</v>
      </c>
      <c r="I703" s="32">
        <v>24</v>
      </c>
      <c r="J703" s="32">
        <v>0</v>
      </c>
      <c r="K703" s="32">
        <v>0</v>
      </c>
      <c r="L703" s="32">
        <v>113</v>
      </c>
      <c r="M703" s="32">
        <v>57</v>
      </c>
      <c r="N703" s="32">
        <v>26</v>
      </c>
      <c r="O703" s="32">
        <v>0</v>
      </c>
    </row>
    <row r="704" spans="1:15" x14ac:dyDescent="0.35">
      <c r="A704" s="32" t="s">
        <v>105</v>
      </c>
      <c r="B704" s="32" t="s">
        <v>106</v>
      </c>
      <c r="C704" s="32" t="s">
        <v>5</v>
      </c>
      <c r="D704" s="32">
        <v>10</v>
      </c>
      <c r="E704" s="32">
        <v>11</v>
      </c>
      <c r="F704" s="32">
        <v>10</v>
      </c>
      <c r="G704" s="32">
        <v>3</v>
      </c>
      <c r="H704" s="32">
        <v>12</v>
      </c>
      <c r="I704" s="32">
        <v>6</v>
      </c>
      <c r="J704" s="32">
        <v>0</v>
      </c>
      <c r="K704" s="32">
        <v>0</v>
      </c>
      <c r="L704" s="32">
        <v>22</v>
      </c>
      <c r="M704" s="32">
        <v>6</v>
      </c>
      <c r="N704" s="32">
        <v>2</v>
      </c>
      <c r="O704" s="32">
        <v>0</v>
      </c>
    </row>
    <row r="705" spans="1:15" x14ac:dyDescent="0.35">
      <c r="A705" s="32" t="s">
        <v>105</v>
      </c>
      <c r="B705" s="32" t="s">
        <v>106</v>
      </c>
      <c r="C705" s="32" t="s">
        <v>2</v>
      </c>
      <c r="D705" s="32">
        <v>1</v>
      </c>
      <c r="E705" s="32">
        <v>3</v>
      </c>
      <c r="F705" s="32">
        <v>1</v>
      </c>
      <c r="G705" s="32">
        <v>3</v>
      </c>
      <c r="H705" s="32">
        <v>1</v>
      </c>
      <c r="I705" s="32">
        <v>0</v>
      </c>
      <c r="J705" s="32">
        <v>0</v>
      </c>
      <c r="K705" s="32">
        <v>0</v>
      </c>
      <c r="L705" s="32">
        <v>6</v>
      </c>
      <c r="M705" s="32">
        <v>3</v>
      </c>
      <c r="N705" s="32">
        <v>3</v>
      </c>
      <c r="O705" s="32">
        <v>0</v>
      </c>
    </row>
    <row r="706" spans="1:15" x14ac:dyDescent="0.35">
      <c r="A706" s="33" t="s">
        <v>105</v>
      </c>
      <c r="B706" s="33" t="s">
        <v>106</v>
      </c>
      <c r="C706" s="33" t="s">
        <v>3069</v>
      </c>
      <c r="D706" s="33">
        <v>827</v>
      </c>
      <c r="E706" s="33">
        <v>818</v>
      </c>
      <c r="F706" s="33">
        <v>796</v>
      </c>
      <c r="G706" s="33">
        <v>819</v>
      </c>
      <c r="H706" s="33">
        <v>849</v>
      </c>
      <c r="I706" s="33">
        <v>581</v>
      </c>
      <c r="J706" s="33">
        <v>0</v>
      </c>
      <c r="K706" s="33">
        <v>0</v>
      </c>
      <c r="L706" s="33">
        <v>2639</v>
      </c>
      <c r="M706" s="33">
        <v>1203</v>
      </c>
      <c r="N706" s="33">
        <v>733</v>
      </c>
      <c r="O706" s="33">
        <v>0</v>
      </c>
    </row>
    <row r="707" spans="1:15" x14ac:dyDescent="0.35">
      <c r="A707" s="32" t="s">
        <v>217</v>
      </c>
      <c r="B707" s="32" t="s">
        <v>218</v>
      </c>
      <c r="C707" s="32" t="s">
        <v>0</v>
      </c>
      <c r="D707" s="32">
        <v>192</v>
      </c>
      <c r="E707" s="32">
        <v>239</v>
      </c>
      <c r="F707" s="32">
        <v>190</v>
      </c>
      <c r="G707" s="32">
        <v>297</v>
      </c>
      <c r="H707" s="32">
        <v>127</v>
      </c>
      <c r="I707" s="32">
        <v>104</v>
      </c>
      <c r="J707" s="32">
        <v>164</v>
      </c>
      <c r="K707" s="32">
        <v>189</v>
      </c>
      <c r="L707" s="32">
        <v>124</v>
      </c>
      <c r="M707" s="32">
        <v>289</v>
      </c>
      <c r="N707" s="32">
        <v>163</v>
      </c>
      <c r="O707" s="32">
        <v>189</v>
      </c>
    </row>
    <row r="708" spans="1:15" x14ac:dyDescent="0.35">
      <c r="A708" s="32" t="s">
        <v>217</v>
      </c>
      <c r="B708" s="32" t="s">
        <v>218</v>
      </c>
      <c r="C708" s="32" t="s">
        <v>23</v>
      </c>
      <c r="D708" s="32">
        <v>63</v>
      </c>
      <c r="E708" s="32">
        <v>57</v>
      </c>
      <c r="F708" s="32">
        <v>55</v>
      </c>
      <c r="G708" s="32">
        <v>84</v>
      </c>
      <c r="H708" s="32">
        <v>62</v>
      </c>
      <c r="I708" s="32">
        <v>48</v>
      </c>
      <c r="J708" s="32">
        <v>76</v>
      </c>
      <c r="K708" s="32">
        <v>49</v>
      </c>
      <c r="L708" s="32">
        <v>23</v>
      </c>
      <c r="M708" s="32">
        <v>108</v>
      </c>
      <c r="N708" s="32">
        <v>55</v>
      </c>
      <c r="O708" s="32">
        <v>49</v>
      </c>
    </row>
    <row r="709" spans="1:15" x14ac:dyDescent="0.35">
      <c r="A709" s="32" t="s">
        <v>217</v>
      </c>
      <c r="B709" s="32" t="s">
        <v>218</v>
      </c>
      <c r="C709" s="32" t="s">
        <v>4</v>
      </c>
      <c r="D709" s="32">
        <v>2</v>
      </c>
      <c r="E709" s="32">
        <v>4</v>
      </c>
      <c r="F709" s="32">
        <v>0</v>
      </c>
      <c r="G709" s="32">
        <v>2</v>
      </c>
      <c r="H709" s="32">
        <v>0</v>
      </c>
      <c r="I709" s="32">
        <v>0</v>
      </c>
      <c r="J709" s="32">
        <v>4</v>
      </c>
      <c r="K709" s="32">
        <v>1</v>
      </c>
      <c r="L709" s="32">
        <v>3</v>
      </c>
      <c r="M709" s="32">
        <v>4</v>
      </c>
      <c r="N709" s="32">
        <v>6</v>
      </c>
      <c r="O709" s="32">
        <v>3</v>
      </c>
    </row>
    <row r="710" spans="1:15" x14ac:dyDescent="0.35">
      <c r="A710" s="32" t="s">
        <v>217</v>
      </c>
      <c r="B710" s="32" t="s">
        <v>218</v>
      </c>
      <c r="C710" s="32" t="s">
        <v>5</v>
      </c>
      <c r="D710" s="32">
        <v>0</v>
      </c>
      <c r="E710" s="32">
        <v>3</v>
      </c>
      <c r="F710" s="32">
        <v>1</v>
      </c>
      <c r="G710" s="32">
        <v>0</v>
      </c>
      <c r="H710" s="32">
        <v>1</v>
      </c>
      <c r="I710" s="32">
        <v>0</v>
      </c>
      <c r="J710" s="32">
        <v>1</v>
      </c>
      <c r="K710" s="32">
        <v>2</v>
      </c>
      <c r="L710" s="32">
        <v>0</v>
      </c>
      <c r="M710" s="32">
        <v>1</v>
      </c>
      <c r="N710" s="32">
        <v>1</v>
      </c>
      <c r="O710" s="32">
        <v>1</v>
      </c>
    </row>
    <row r="711" spans="1:15" x14ac:dyDescent="0.35">
      <c r="A711" s="32" t="s">
        <v>217</v>
      </c>
      <c r="B711" s="32" t="s">
        <v>218</v>
      </c>
      <c r="C711" s="32" t="s">
        <v>2</v>
      </c>
      <c r="D711" s="32">
        <v>5</v>
      </c>
      <c r="E711" s="32">
        <v>4</v>
      </c>
      <c r="F711" s="32">
        <v>1</v>
      </c>
      <c r="G711" s="32">
        <v>2</v>
      </c>
      <c r="H711" s="32">
        <v>2</v>
      </c>
      <c r="I711" s="32">
        <v>0</v>
      </c>
      <c r="J711" s="32">
        <v>2</v>
      </c>
      <c r="K711" s="32">
        <v>2</v>
      </c>
      <c r="L711" s="32">
        <v>0</v>
      </c>
      <c r="M711" s="32">
        <v>31</v>
      </c>
      <c r="N711" s="32">
        <v>19</v>
      </c>
      <c r="O711" s="32">
        <v>2</v>
      </c>
    </row>
    <row r="712" spans="1:15" x14ac:dyDescent="0.35">
      <c r="A712" s="33" t="s">
        <v>217</v>
      </c>
      <c r="B712" s="33" t="s">
        <v>218</v>
      </c>
      <c r="C712" s="33" t="s">
        <v>3069</v>
      </c>
      <c r="D712" s="33">
        <v>262</v>
      </c>
      <c r="E712" s="33">
        <v>307</v>
      </c>
      <c r="F712" s="33">
        <v>247</v>
      </c>
      <c r="G712" s="33">
        <v>385</v>
      </c>
      <c r="H712" s="33">
        <v>192</v>
      </c>
      <c r="I712" s="33">
        <v>152</v>
      </c>
      <c r="J712" s="33">
        <v>247</v>
      </c>
      <c r="K712" s="33">
        <v>243</v>
      </c>
      <c r="L712" s="33">
        <v>150</v>
      </c>
      <c r="M712" s="33">
        <v>433</v>
      </c>
      <c r="N712" s="33">
        <v>244</v>
      </c>
      <c r="O712" s="33">
        <v>244</v>
      </c>
    </row>
    <row r="713" spans="1:15" x14ac:dyDescent="0.35">
      <c r="A713" s="32" t="s">
        <v>325</v>
      </c>
      <c r="B713" s="32" t="s">
        <v>326</v>
      </c>
      <c r="C713" s="32" t="s">
        <v>0</v>
      </c>
      <c r="D713" s="32">
        <v>319</v>
      </c>
      <c r="E713" s="32">
        <v>416</v>
      </c>
      <c r="F713" s="32">
        <v>357</v>
      </c>
      <c r="G713" s="32">
        <v>241</v>
      </c>
      <c r="H713" s="32">
        <v>649</v>
      </c>
      <c r="I713" s="32">
        <v>301</v>
      </c>
      <c r="J713" s="32">
        <v>568</v>
      </c>
      <c r="K713" s="32">
        <v>796</v>
      </c>
      <c r="L713" s="32">
        <v>156</v>
      </c>
      <c r="M713" s="32">
        <v>854</v>
      </c>
      <c r="N713" s="32">
        <v>213</v>
      </c>
      <c r="O713" s="32">
        <v>283</v>
      </c>
    </row>
    <row r="714" spans="1:15" x14ac:dyDescent="0.35">
      <c r="A714" s="32" t="s">
        <v>325</v>
      </c>
      <c r="B714" s="32" t="s">
        <v>326</v>
      </c>
      <c r="C714" s="32" t="s">
        <v>23</v>
      </c>
      <c r="D714" s="32">
        <v>232</v>
      </c>
      <c r="E714" s="32">
        <v>299</v>
      </c>
      <c r="F714" s="32">
        <v>245</v>
      </c>
      <c r="G714" s="32">
        <v>217</v>
      </c>
      <c r="H714" s="32">
        <v>404</v>
      </c>
      <c r="I714" s="32">
        <v>210</v>
      </c>
      <c r="J714" s="32">
        <v>359</v>
      </c>
      <c r="K714" s="32">
        <v>477</v>
      </c>
      <c r="L714" s="32">
        <v>111</v>
      </c>
      <c r="M714" s="32">
        <v>652</v>
      </c>
      <c r="N714" s="32">
        <v>187</v>
      </c>
      <c r="O714" s="32">
        <v>205</v>
      </c>
    </row>
    <row r="715" spans="1:15" x14ac:dyDescent="0.35">
      <c r="A715" s="32" t="s">
        <v>325</v>
      </c>
      <c r="B715" s="32" t="s">
        <v>326</v>
      </c>
      <c r="C715" s="32" t="s">
        <v>4</v>
      </c>
      <c r="D715" s="32">
        <v>4</v>
      </c>
      <c r="E715" s="32">
        <v>9</v>
      </c>
      <c r="F715" s="32">
        <v>25</v>
      </c>
      <c r="G715" s="32">
        <v>11</v>
      </c>
      <c r="H715" s="32">
        <v>27</v>
      </c>
      <c r="I715" s="32">
        <v>6</v>
      </c>
      <c r="J715" s="32">
        <v>21</v>
      </c>
      <c r="K715" s="32">
        <v>43</v>
      </c>
      <c r="L715" s="32">
        <v>19</v>
      </c>
      <c r="M715" s="32">
        <v>26</v>
      </c>
      <c r="N715" s="32">
        <v>9</v>
      </c>
      <c r="O715" s="32">
        <v>44</v>
      </c>
    </row>
    <row r="716" spans="1:15" x14ac:dyDescent="0.35">
      <c r="A716" s="32" t="s">
        <v>325</v>
      </c>
      <c r="B716" s="32" t="s">
        <v>326</v>
      </c>
      <c r="C716" s="32" t="s">
        <v>5</v>
      </c>
      <c r="D716" s="32">
        <v>0</v>
      </c>
      <c r="E716" s="32">
        <v>0</v>
      </c>
      <c r="F716" s="32">
        <v>6</v>
      </c>
      <c r="G716" s="32">
        <v>1</v>
      </c>
      <c r="H716" s="32">
        <v>7</v>
      </c>
      <c r="I716" s="32">
        <v>2</v>
      </c>
      <c r="J716" s="32">
        <v>5</v>
      </c>
      <c r="K716" s="32">
        <v>9</v>
      </c>
      <c r="L716" s="32">
        <v>5</v>
      </c>
      <c r="M716" s="32">
        <v>7</v>
      </c>
      <c r="N716" s="32">
        <v>3</v>
      </c>
      <c r="O716" s="32">
        <v>6</v>
      </c>
    </row>
    <row r="717" spans="1:15" x14ac:dyDescent="0.35">
      <c r="A717" s="32" t="s">
        <v>325</v>
      </c>
      <c r="B717" s="32" t="s">
        <v>326</v>
      </c>
      <c r="C717" s="32" t="s">
        <v>2</v>
      </c>
      <c r="D717" s="32">
        <v>0</v>
      </c>
      <c r="E717" s="32">
        <v>0</v>
      </c>
      <c r="F717" s="32">
        <v>1</v>
      </c>
      <c r="G717" s="32">
        <v>0</v>
      </c>
      <c r="H717" s="32">
        <v>0</v>
      </c>
      <c r="I717" s="32">
        <v>2</v>
      </c>
      <c r="J717" s="32">
        <v>0</v>
      </c>
      <c r="K717" s="32">
        <v>2</v>
      </c>
      <c r="L717" s="32">
        <v>2</v>
      </c>
      <c r="M717" s="32">
        <v>4</v>
      </c>
      <c r="N717" s="32">
        <v>1</v>
      </c>
      <c r="O717" s="32">
        <v>1</v>
      </c>
    </row>
    <row r="718" spans="1:15" x14ac:dyDescent="0.35">
      <c r="A718" s="33" t="s">
        <v>325</v>
      </c>
      <c r="B718" s="33" t="s">
        <v>326</v>
      </c>
      <c r="C718" s="33" t="s">
        <v>3069</v>
      </c>
      <c r="D718" s="33">
        <v>555</v>
      </c>
      <c r="E718" s="33">
        <v>724</v>
      </c>
      <c r="F718" s="33">
        <v>634</v>
      </c>
      <c r="G718" s="33">
        <v>470</v>
      </c>
      <c r="H718" s="33">
        <v>1087</v>
      </c>
      <c r="I718" s="33">
        <v>521</v>
      </c>
      <c r="J718" s="33">
        <v>953</v>
      </c>
      <c r="K718" s="33">
        <v>1327</v>
      </c>
      <c r="L718" s="33">
        <v>293</v>
      </c>
      <c r="M718" s="33">
        <v>1543</v>
      </c>
      <c r="N718" s="33">
        <v>413</v>
      </c>
      <c r="O718" s="33">
        <v>539</v>
      </c>
    </row>
    <row r="719" spans="1:15" x14ac:dyDescent="0.35">
      <c r="A719" s="32" t="s">
        <v>367</v>
      </c>
      <c r="B719" s="32" t="s">
        <v>368</v>
      </c>
      <c r="C719" s="32" t="s">
        <v>0</v>
      </c>
      <c r="D719" s="32">
        <v>1</v>
      </c>
      <c r="E719" s="32">
        <v>8</v>
      </c>
      <c r="F719" s="32">
        <v>3</v>
      </c>
      <c r="G719" s="32">
        <v>8</v>
      </c>
      <c r="H719" s="32">
        <v>2</v>
      </c>
      <c r="I719" s="32">
        <v>3</v>
      </c>
      <c r="J719" s="32">
        <v>1</v>
      </c>
      <c r="K719" s="32">
        <v>0</v>
      </c>
      <c r="L719" s="32">
        <v>0</v>
      </c>
      <c r="M719" s="32">
        <v>0</v>
      </c>
      <c r="N719" s="32">
        <v>0</v>
      </c>
      <c r="O719" s="32">
        <v>1415</v>
      </c>
    </row>
    <row r="720" spans="1:15" x14ac:dyDescent="0.35">
      <c r="A720" s="32" t="s">
        <v>367</v>
      </c>
      <c r="B720" s="32" t="s">
        <v>368</v>
      </c>
      <c r="C720" s="32" t="s">
        <v>23</v>
      </c>
      <c r="D720" s="32">
        <v>5</v>
      </c>
      <c r="E720" s="32">
        <v>9</v>
      </c>
      <c r="F720" s="32">
        <v>6</v>
      </c>
      <c r="G720" s="32">
        <v>12</v>
      </c>
      <c r="H720" s="32">
        <v>5</v>
      </c>
      <c r="I720" s="32">
        <v>12</v>
      </c>
      <c r="J720" s="32">
        <v>2</v>
      </c>
      <c r="K720" s="32">
        <v>0</v>
      </c>
      <c r="L720" s="32">
        <v>0</v>
      </c>
      <c r="M720" s="32">
        <v>0</v>
      </c>
      <c r="N720" s="32">
        <v>0</v>
      </c>
      <c r="O720" s="32">
        <v>307</v>
      </c>
    </row>
    <row r="721" spans="1:15" x14ac:dyDescent="0.35">
      <c r="A721" s="32" t="s">
        <v>367</v>
      </c>
      <c r="B721" s="32" t="s">
        <v>368</v>
      </c>
      <c r="C721" s="32" t="s">
        <v>4</v>
      </c>
      <c r="D721" s="32">
        <v>2</v>
      </c>
      <c r="E721" s="32">
        <v>8</v>
      </c>
      <c r="F721" s="32">
        <v>4</v>
      </c>
      <c r="G721" s="32">
        <v>5</v>
      </c>
      <c r="H721" s="32">
        <v>1</v>
      </c>
      <c r="I721" s="32">
        <v>3</v>
      </c>
      <c r="J721" s="32">
        <v>1</v>
      </c>
      <c r="K721" s="32">
        <v>0</v>
      </c>
      <c r="L721" s="32">
        <v>0</v>
      </c>
      <c r="M721" s="32">
        <v>0</v>
      </c>
      <c r="N721" s="32">
        <v>0</v>
      </c>
      <c r="O721" s="32">
        <v>157</v>
      </c>
    </row>
    <row r="722" spans="1:15" x14ac:dyDescent="0.35">
      <c r="A722" s="32" t="s">
        <v>367</v>
      </c>
      <c r="B722" s="32" t="s">
        <v>368</v>
      </c>
      <c r="C722" s="32" t="s">
        <v>5</v>
      </c>
      <c r="D722" s="32">
        <v>2</v>
      </c>
      <c r="E722" s="32">
        <v>1</v>
      </c>
      <c r="F722" s="32">
        <v>3</v>
      </c>
      <c r="G722" s="32">
        <v>1</v>
      </c>
      <c r="H722" s="32">
        <v>3</v>
      </c>
      <c r="I722" s="32">
        <v>0</v>
      </c>
      <c r="J722" s="32">
        <v>0</v>
      </c>
      <c r="K722" s="32">
        <v>0</v>
      </c>
      <c r="L722" s="32">
        <v>0</v>
      </c>
      <c r="M722" s="32">
        <v>0</v>
      </c>
      <c r="N722" s="32">
        <v>0</v>
      </c>
      <c r="O722" s="32">
        <v>47</v>
      </c>
    </row>
    <row r="723" spans="1:15" x14ac:dyDescent="0.35">
      <c r="A723" s="32" t="s">
        <v>367</v>
      </c>
      <c r="B723" s="32" t="s">
        <v>368</v>
      </c>
      <c r="C723" s="32" t="s">
        <v>2</v>
      </c>
      <c r="D723" s="32">
        <v>5</v>
      </c>
      <c r="E723" s="32">
        <v>16</v>
      </c>
      <c r="F723" s="32">
        <v>0</v>
      </c>
      <c r="G723" s="32">
        <v>8</v>
      </c>
      <c r="H723" s="32">
        <v>0</v>
      </c>
      <c r="I723" s="32">
        <v>2</v>
      </c>
      <c r="J723" s="32">
        <v>1</v>
      </c>
      <c r="K723" s="32">
        <v>0</v>
      </c>
      <c r="L723" s="32">
        <v>0</v>
      </c>
      <c r="M723" s="32">
        <v>0</v>
      </c>
      <c r="N723" s="32">
        <v>0</v>
      </c>
      <c r="O723" s="32">
        <v>46</v>
      </c>
    </row>
    <row r="724" spans="1:15" x14ac:dyDescent="0.35">
      <c r="A724" s="33" t="s">
        <v>367</v>
      </c>
      <c r="B724" s="33" t="s">
        <v>368</v>
      </c>
      <c r="C724" s="33" t="s">
        <v>3069</v>
      </c>
      <c r="D724" s="33">
        <v>15</v>
      </c>
      <c r="E724" s="33">
        <v>42</v>
      </c>
      <c r="F724" s="33">
        <v>16</v>
      </c>
      <c r="G724" s="33">
        <v>34</v>
      </c>
      <c r="H724" s="33">
        <v>11</v>
      </c>
      <c r="I724" s="33">
        <v>20</v>
      </c>
      <c r="J724" s="33">
        <v>5</v>
      </c>
      <c r="K724" s="33">
        <v>0</v>
      </c>
      <c r="L724" s="33">
        <v>0</v>
      </c>
      <c r="M724" s="33">
        <v>0</v>
      </c>
      <c r="N724" s="33">
        <v>0</v>
      </c>
      <c r="O724" s="33">
        <v>1972</v>
      </c>
    </row>
    <row r="725" spans="1:15" x14ac:dyDescent="0.35">
      <c r="A725" s="32" t="s">
        <v>165</v>
      </c>
      <c r="B725" s="32" t="s">
        <v>166</v>
      </c>
      <c r="C725" s="32" t="s">
        <v>0</v>
      </c>
      <c r="D725" s="32">
        <v>1472</v>
      </c>
      <c r="E725" s="32">
        <v>1057</v>
      </c>
      <c r="F725" s="32">
        <v>1098</v>
      </c>
      <c r="G725" s="32">
        <v>1439</v>
      </c>
      <c r="H725" s="32">
        <v>1216</v>
      </c>
      <c r="I725" s="32">
        <v>1137</v>
      </c>
      <c r="J725" s="32">
        <v>1039</v>
      </c>
      <c r="K725" s="32">
        <v>1007</v>
      </c>
      <c r="L725" s="32">
        <v>1448</v>
      </c>
      <c r="M725" s="32">
        <v>917</v>
      </c>
      <c r="N725" s="32">
        <v>1053</v>
      </c>
      <c r="O725" s="32">
        <v>1349</v>
      </c>
    </row>
    <row r="726" spans="1:15" x14ac:dyDescent="0.35">
      <c r="A726" s="32" t="s">
        <v>165</v>
      </c>
      <c r="B726" s="32" t="s">
        <v>166</v>
      </c>
      <c r="C726" s="32" t="s">
        <v>23</v>
      </c>
      <c r="D726" s="32">
        <v>628</v>
      </c>
      <c r="E726" s="32">
        <v>515</v>
      </c>
      <c r="F726" s="32">
        <v>473</v>
      </c>
      <c r="G726" s="32">
        <v>607</v>
      </c>
      <c r="H726" s="32">
        <v>477</v>
      </c>
      <c r="I726" s="32">
        <v>475</v>
      </c>
      <c r="J726" s="32">
        <v>508</v>
      </c>
      <c r="K726" s="32">
        <v>428</v>
      </c>
      <c r="L726" s="32">
        <v>648</v>
      </c>
      <c r="M726" s="32">
        <v>553</v>
      </c>
      <c r="N726" s="32">
        <v>553</v>
      </c>
      <c r="O726" s="32">
        <v>687</v>
      </c>
    </row>
    <row r="727" spans="1:15" x14ac:dyDescent="0.35">
      <c r="A727" s="32" t="s">
        <v>165</v>
      </c>
      <c r="B727" s="32" t="s">
        <v>166</v>
      </c>
      <c r="C727" s="32" t="s">
        <v>4</v>
      </c>
      <c r="D727" s="32">
        <v>20</v>
      </c>
      <c r="E727" s="32">
        <v>12</v>
      </c>
      <c r="F727" s="32">
        <v>11</v>
      </c>
      <c r="G727" s="32">
        <v>18</v>
      </c>
      <c r="H727" s="32">
        <v>16</v>
      </c>
      <c r="I727" s="32">
        <v>13</v>
      </c>
      <c r="J727" s="32">
        <v>18</v>
      </c>
      <c r="K727" s="32">
        <v>18</v>
      </c>
      <c r="L727" s="32">
        <v>26</v>
      </c>
      <c r="M727" s="32">
        <v>13</v>
      </c>
      <c r="N727" s="32">
        <v>22</v>
      </c>
      <c r="O727" s="32">
        <v>25</v>
      </c>
    </row>
    <row r="728" spans="1:15" x14ac:dyDescent="0.35">
      <c r="A728" s="32" t="s">
        <v>165</v>
      </c>
      <c r="B728" s="32" t="s">
        <v>166</v>
      </c>
      <c r="C728" s="32" t="s">
        <v>5</v>
      </c>
      <c r="D728" s="32">
        <v>2</v>
      </c>
      <c r="E728" s="32">
        <v>3</v>
      </c>
      <c r="F728" s="32">
        <v>7</v>
      </c>
      <c r="G728" s="32">
        <v>7</v>
      </c>
      <c r="H728" s="32">
        <v>4</v>
      </c>
      <c r="I728" s="32">
        <v>1</v>
      </c>
      <c r="J728" s="32">
        <v>8</v>
      </c>
      <c r="K728" s="32">
        <v>5</v>
      </c>
      <c r="L728" s="32">
        <v>8</v>
      </c>
      <c r="M728" s="32">
        <v>7</v>
      </c>
      <c r="N728" s="32">
        <v>9</v>
      </c>
      <c r="O728" s="32">
        <v>5</v>
      </c>
    </row>
    <row r="729" spans="1:15" x14ac:dyDescent="0.35">
      <c r="A729" s="32" t="s">
        <v>165</v>
      </c>
      <c r="B729" s="32" t="s">
        <v>166</v>
      </c>
      <c r="C729" s="32" t="s">
        <v>2</v>
      </c>
      <c r="D729" s="32">
        <v>8</v>
      </c>
      <c r="E729" s="32">
        <v>3</v>
      </c>
      <c r="F729" s="32">
        <v>3</v>
      </c>
      <c r="G729" s="32">
        <v>4</v>
      </c>
      <c r="H729" s="32">
        <v>4</v>
      </c>
      <c r="I729" s="32">
        <v>5</v>
      </c>
      <c r="J729" s="32">
        <v>5</v>
      </c>
      <c r="K729" s="32">
        <v>6</v>
      </c>
      <c r="L729" s="32">
        <v>5</v>
      </c>
      <c r="M729" s="32">
        <v>7</v>
      </c>
      <c r="N729" s="32">
        <v>2</v>
      </c>
      <c r="O729" s="32">
        <v>13</v>
      </c>
    </row>
    <row r="730" spans="1:15" x14ac:dyDescent="0.35">
      <c r="A730" s="33" t="s">
        <v>165</v>
      </c>
      <c r="B730" s="33" t="s">
        <v>166</v>
      </c>
      <c r="C730" s="33" t="s">
        <v>3069</v>
      </c>
      <c r="D730" s="33">
        <v>2130</v>
      </c>
      <c r="E730" s="33">
        <v>1590</v>
      </c>
      <c r="F730" s="33">
        <v>1592</v>
      </c>
      <c r="G730" s="33">
        <v>2075</v>
      </c>
      <c r="H730" s="33">
        <v>1717</v>
      </c>
      <c r="I730" s="33">
        <v>1631</v>
      </c>
      <c r="J730" s="33">
        <v>1578</v>
      </c>
      <c r="K730" s="33">
        <v>1464</v>
      </c>
      <c r="L730" s="33">
        <v>2135</v>
      </c>
      <c r="M730" s="33">
        <v>1497</v>
      </c>
      <c r="N730" s="33">
        <v>1639</v>
      </c>
      <c r="O730" s="33">
        <v>2079</v>
      </c>
    </row>
    <row r="731" spans="1:15" x14ac:dyDescent="0.35">
      <c r="A731" s="32" t="s">
        <v>239</v>
      </c>
      <c r="B731" s="32" t="s">
        <v>240</v>
      </c>
      <c r="C731" s="32" t="s">
        <v>0</v>
      </c>
      <c r="D731" s="32">
        <v>984</v>
      </c>
      <c r="E731" s="32">
        <v>568</v>
      </c>
      <c r="F731" s="32">
        <v>503</v>
      </c>
      <c r="G731" s="32">
        <v>670</v>
      </c>
      <c r="H731" s="32">
        <v>511</v>
      </c>
      <c r="I731" s="32">
        <v>604</v>
      </c>
      <c r="J731" s="32">
        <v>590</v>
      </c>
      <c r="K731" s="32">
        <v>55</v>
      </c>
      <c r="L731" s="32">
        <v>1098</v>
      </c>
      <c r="M731" s="32">
        <v>562</v>
      </c>
      <c r="N731" s="32">
        <v>663</v>
      </c>
      <c r="O731" s="32">
        <v>518</v>
      </c>
    </row>
    <row r="732" spans="1:15" x14ac:dyDescent="0.35">
      <c r="A732" s="32" t="s">
        <v>239</v>
      </c>
      <c r="B732" s="32" t="s">
        <v>240</v>
      </c>
      <c r="C732" s="32" t="s">
        <v>23</v>
      </c>
      <c r="D732" s="32">
        <v>371</v>
      </c>
      <c r="E732" s="32">
        <v>221</v>
      </c>
      <c r="F732" s="32">
        <v>221</v>
      </c>
      <c r="G732" s="32">
        <v>272</v>
      </c>
      <c r="H732" s="32">
        <v>273</v>
      </c>
      <c r="I732" s="32">
        <v>270</v>
      </c>
      <c r="J732" s="32">
        <v>257</v>
      </c>
      <c r="K732" s="32">
        <v>38</v>
      </c>
      <c r="L732" s="32">
        <v>337</v>
      </c>
      <c r="M732" s="32">
        <v>301</v>
      </c>
      <c r="N732" s="32">
        <v>235</v>
      </c>
      <c r="O732" s="32">
        <v>219</v>
      </c>
    </row>
    <row r="733" spans="1:15" x14ac:dyDescent="0.35">
      <c r="A733" s="32" t="s">
        <v>239</v>
      </c>
      <c r="B733" s="32" t="s">
        <v>240</v>
      </c>
      <c r="C733" s="32" t="s">
        <v>4</v>
      </c>
      <c r="D733" s="32">
        <v>52</v>
      </c>
      <c r="E733" s="32">
        <v>41</v>
      </c>
      <c r="F733" s="32">
        <v>33</v>
      </c>
      <c r="G733" s="32">
        <v>38</v>
      </c>
      <c r="H733" s="32">
        <v>36</v>
      </c>
      <c r="I733" s="32">
        <v>26</v>
      </c>
      <c r="J733" s="32">
        <v>26</v>
      </c>
      <c r="K733" s="32">
        <v>3</v>
      </c>
      <c r="L733" s="32">
        <v>58</v>
      </c>
      <c r="M733" s="32">
        <v>37</v>
      </c>
      <c r="N733" s="32">
        <v>36</v>
      </c>
      <c r="O733" s="32">
        <v>26</v>
      </c>
    </row>
    <row r="734" spans="1:15" x14ac:dyDescent="0.35">
      <c r="A734" s="32" t="s">
        <v>239</v>
      </c>
      <c r="B734" s="32" t="s">
        <v>240</v>
      </c>
      <c r="C734" s="32" t="s">
        <v>5</v>
      </c>
      <c r="D734" s="32">
        <v>14</v>
      </c>
      <c r="E734" s="32">
        <v>4</v>
      </c>
      <c r="F734" s="32">
        <v>3</v>
      </c>
      <c r="G734" s="32">
        <v>2</v>
      </c>
      <c r="H734" s="32">
        <v>7</v>
      </c>
      <c r="I734" s="32">
        <v>6</v>
      </c>
      <c r="J734" s="32">
        <v>9</v>
      </c>
      <c r="K734" s="32">
        <v>0</v>
      </c>
      <c r="L734" s="32">
        <v>12</v>
      </c>
      <c r="M734" s="32">
        <v>9</v>
      </c>
      <c r="N734" s="32">
        <v>4</v>
      </c>
      <c r="O734" s="32">
        <v>14</v>
      </c>
    </row>
    <row r="735" spans="1:15" x14ac:dyDescent="0.35">
      <c r="A735" s="32" t="s">
        <v>239</v>
      </c>
      <c r="B735" s="32" t="s">
        <v>240</v>
      </c>
      <c r="C735" s="32" t="s">
        <v>2</v>
      </c>
      <c r="D735" s="32">
        <v>8</v>
      </c>
      <c r="E735" s="32">
        <v>1</v>
      </c>
      <c r="F735" s="32">
        <v>0</v>
      </c>
      <c r="G735" s="32">
        <v>3</v>
      </c>
      <c r="H735" s="32">
        <v>4</v>
      </c>
      <c r="I735" s="32">
        <v>4</v>
      </c>
      <c r="J735" s="32">
        <v>3</v>
      </c>
      <c r="K735" s="32">
        <v>0</v>
      </c>
      <c r="L735" s="32">
        <v>7</v>
      </c>
      <c r="M735" s="32">
        <v>6</v>
      </c>
      <c r="N735" s="32">
        <v>2</v>
      </c>
      <c r="O735" s="32">
        <v>1</v>
      </c>
    </row>
    <row r="736" spans="1:15" x14ac:dyDescent="0.35">
      <c r="A736" s="33" t="s">
        <v>239</v>
      </c>
      <c r="B736" s="33" t="s">
        <v>240</v>
      </c>
      <c r="C736" s="33" t="s">
        <v>3069</v>
      </c>
      <c r="D736" s="33">
        <v>1429</v>
      </c>
      <c r="E736" s="33">
        <v>835</v>
      </c>
      <c r="F736" s="33">
        <v>760</v>
      </c>
      <c r="G736" s="33">
        <v>985</v>
      </c>
      <c r="H736" s="33">
        <v>831</v>
      </c>
      <c r="I736" s="33">
        <v>910</v>
      </c>
      <c r="J736" s="33">
        <v>885</v>
      </c>
      <c r="K736" s="33">
        <v>96</v>
      </c>
      <c r="L736" s="33">
        <v>1512</v>
      </c>
      <c r="M736" s="33">
        <v>915</v>
      </c>
      <c r="N736" s="33">
        <v>940</v>
      </c>
      <c r="O736" s="33">
        <v>778</v>
      </c>
    </row>
    <row r="737" spans="1:15" x14ac:dyDescent="0.35">
      <c r="A737" s="32" t="s">
        <v>245</v>
      </c>
      <c r="B737" s="32" t="s">
        <v>246</v>
      </c>
      <c r="C737" s="32" t="s">
        <v>0</v>
      </c>
      <c r="D737" s="32">
        <v>760</v>
      </c>
      <c r="E737" s="32">
        <v>594</v>
      </c>
      <c r="F737" s="32">
        <v>601</v>
      </c>
      <c r="G737" s="32">
        <v>372</v>
      </c>
      <c r="H737" s="32">
        <v>617</v>
      </c>
      <c r="I737" s="32">
        <v>351</v>
      </c>
      <c r="J737" s="32">
        <v>616</v>
      </c>
      <c r="K737" s="32">
        <v>526</v>
      </c>
      <c r="L737" s="32">
        <v>485</v>
      </c>
      <c r="M737" s="32">
        <v>548</v>
      </c>
      <c r="N737" s="32">
        <v>459</v>
      </c>
      <c r="O737" s="32">
        <v>751</v>
      </c>
    </row>
    <row r="738" spans="1:15" x14ac:dyDescent="0.35">
      <c r="A738" s="32" t="s">
        <v>245</v>
      </c>
      <c r="B738" s="32" t="s">
        <v>246</v>
      </c>
      <c r="C738" s="32" t="s">
        <v>23</v>
      </c>
      <c r="D738" s="32">
        <v>142</v>
      </c>
      <c r="E738" s="32">
        <v>120</v>
      </c>
      <c r="F738" s="32">
        <v>139</v>
      </c>
      <c r="G738" s="32">
        <v>76</v>
      </c>
      <c r="H738" s="32">
        <v>197</v>
      </c>
      <c r="I738" s="32">
        <v>104</v>
      </c>
      <c r="J738" s="32">
        <v>155</v>
      </c>
      <c r="K738" s="32">
        <v>139</v>
      </c>
      <c r="L738" s="32">
        <v>115</v>
      </c>
      <c r="M738" s="32">
        <v>95</v>
      </c>
      <c r="N738" s="32">
        <v>105</v>
      </c>
      <c r="O738" s="32">
        <v>151</v>
      </c>
    </row>
    <row r="739" spans="1:15" x14ac:dyDescent="0.35">
      <c r="A739" s="32" t="s">
        <v>245</v>
      </c>
      <c r="B739" s="32" t="s">
        <v>246</v>
      </c>
      <c r="C739" s="32" t="s">
        <v>4</v>
      </c>
      <c r="D739" s="32">
        <v>16</v>
      </c>
      <c r="E739" s="32">
        <v>20</v>
      </c>
      <c r="F739" s="32">
        <v>15</v>
      </c>
      <c r="G739" s="32">
        <v>14</v>
      </c>
      <c r="H739" s="32">
        <v>17</v>
      </c>
      <c r="I739" s="32">
        <v>9</v>
      </c>
      <c r="J739" s="32">
        <v>20</v>
      </c>
      <c r="K739" s="32">
        <v>20</v>
      </c>
      <c r="L739" s="32">
        <v>15</v>
      </c>
      <c r="M739" s="32">
        <v>10</v>
      </c>
      <c r="N739" s="32">
        <v>15</v>
      </c>
      <c r="O739" s="32">
        <v>27</v>
      </c>
    </row>
    <row r="740" spans="1:15" x14ac:dyDescent="0.35">
      <c r="A740" s="32" t="s">
        <v>245</v>
      </c>
      <c r="B740" s="32" t="s">
        <v>246</v>
      </c>
      <c r="C740" s="32" t="s">
        <v>5</v>
      </c>
      <c r="D740" s="32">
        <v>1</v>
      </c>
      <c r="E740" s="32">
        <v>2</v>
      </c>
      <c r="F740" s="32">
        <v>2</v>
      </c>
      <c r="G740" s="32">
        <v>2</v>
      </c>
      <c r="H740" s="32">
        <v>5</v>
      </c>
      <c r="I740" s="32">
        <v>0</v>
      </c>
      <c r="J740" s="32">
        <v>1</v>
      </c>
      <c r="K740" s="32">
        <v>1</v>
      </c>
      <c r="L740" s="32">
        <v>0</v>
      </c>
      <c r="M740" s="32">
        <v>2</v>
      </c>
      <c r="N740" s="32">
        <v>2</v>
      </c>
      <c r="O740" s="32">
        <v>2</v>
      </c>
    </row>
    <row r="741" spans="1:15" x14ac:dyDescent="0.35">
      <c r="A741" s="32" t="s">
        <v>245</v>
      </c>
      <c r="B741" s="32" t="s">
        <v>246</v>
      </c>
      <c r="C741" s="32" t="s">
        <v>2</v>
      </c>
      <c r="D741" s="32">
        <v>2</v>
      </c>
      <c r="E741" s="32">
        <v>0</v>
      </c>
      <c r="F741" s="32">
        <v>2</v>
      </c>
      <c r="G741" s="32">
        <v>3</v>
      </c>
      <c r="H741" s="32">
        <v>3</v>
      </c>
      <c r="I741" s="32">
        <v>0</v>
      </c>
      <c r="J741" s="32">
        <v>2</v>
      </c>
      <c r="K741" s="32">
        <v>1</v>
      </c>
      <c r="L741" s="32">
        <v>0</v>
      </c>
      <c r="M741" s="32">
        <v>0</v>
      </c>
      <c r="N741" s="32">
        <v>3</v>
      </c>
      <c r="O741" s="32">
        <v>1</v>
      </c>
    </row>
    <row r="742" spans="1:15" x14ac:dyDescent="0.35">
      <c r="A742" s="33" t="s">
        <v>245</v>
      </c>
      <c r="B742" s="33" t="s">
        <v>246</v>
      </c>
      <c r="C742" s="33" t="s">
        <v>3069</v>
      </c>
      <c r="D742" s="33">
        <v>921</v>
      </c>
      <c r="E742" s="33">
        <v>736</v>
      </c>
      <c r="F742" s="33">
        <v>759</v>
      </c>
      <c r="G742" s="33">
        <v>467</v>
      </c>
      <c r="H742" s="33">
        <v>839</v>
      </c>
      <c r="I742" s="33">
        <v>464</v>
      </c>
      <c r="J742" s="33">
        <v>794</v>
      </c>
      <c r="K742" s="33">
        <v>687</v>
      </c>
      <c r="L742" s="33">
        <v>615</v>
      </c>
      <c r="M742" s="33">
        <v>655</v>
      </c>
      <c r="N742" s="33">
        <v>584</v>
      </c>
      <c r="O742" s="33">
        <v>932</v>
      </c>
    </row>
    <row r="743" spans="1:15" x14ac:dyDescent="0.35">
      <c r="A743" s="32" t="s">
        <v>221</v>
      </c>
      <c r="B743" s="32" t="s">
        <v>483</v>
      </c>
      <c r="C743" s="32" t="s">
        <v>0</v>
      </c>
      <c r="D743" s="32">
        <v>2878</v>
      </c>
      <c r="E743" s="32">
        <v>2417</v>
      </c>
      <c r="F743" s="32">
        <v>2852</v>
      </c>
      <c r="G743" s="32">
        <v>2489</v>
      </c>
      <c r="H743" s="32">
        <v>2888</v>
      </c>
      <c r="I743" s="32">
        <v>2759</v>
      </c>
      <c r="J743" s="32">
        <v>3021</v>
      </c>
      <c r="K743" s="32">
        <v>86</v>
      </c>
      <c r="L743" s="32">
        <v>0</v>
      </c>
      <c r="M743" s="32">
        <v>8238</v>
      </c>
      <c r="N743" s="32">
        <v>3375</v>
      </c>
      <c r="O743" s="32">
        <v>2523</v>
      </c>
    </row>
    <row r="744" spans="1:15" x14ac:dyDescent="0.35">
      <c r="A744" s="32" t="s">
        <v>221</v>
      </c>
      <c r="B744" s="32" t="s">
        <v>483</v>
      </c>
      <c r="C744" s="32" t="s">
        <v>23</v>
      </c>
      <c r="D744" s="32">
        <v>592</v>
      </c>
      <c r="E744" s="32">
        <v>539</v>
      </c>
      <c r="F744" s="32">
        <v>676</v>
      </c>
      <c r="G744" s="32">
        <v>642</v>
      </c>
      <c r="H744" s="32">
        <v>657</v>
      </c>
      <c r="I744" s="32">
        <v>622</v>
      </c>
      <c r="J744" s="32">
        <v>643</v>
      </c>
      <c r="K744" s="32">
        <v>51</v>
      </c>
      <c r="L744" s="32">
        <v>0</v>
      </c>
      <c r="M744" s="32">
        <v>1700</v>
      </c>
      <c r="N744" s="32">
        <v>580</v>
      </c>
      <c r="O744" s="32">
        <v>315</v>
      </c>
    </row>
    <row r="745" spans="1:15" x14ac:dyDescent="0.35">
      <c r="A745" s="32" t="s">
        <v>221</v>
      </c>
      <c r="B745" s="32" t="s">
        <v>483</v>
      </c>
      <c r="C745" s="32" t="s">
        <v>4</v>
      </c>
      <c r="D745" s="32">
        <v>38</v>
      </c>
      <c r="E745" s="32">
        <v>36</v>
      </c>
      <c r="F745" s="32">
        <v>43</v>
      </c>
      <c r="G745" s="32">
        <v>40</v>
      </c>
      <c r="H745" s="32">
        <v>58</v>
      </c>
      <c r="I745" s="32">
        <v>48</v>
      </c>
      <c r="J745" s="32">
        <v>30</v>
      </c>
      <c r="K745" s="32">
        <v>5</v>
      </c>
      <c r="L745" s="32">
        <v>0</v>
      </c>
      <c r="M745" s="32">
        <v>105</v>
      </c>
      <c r="N745" s="32">
        <v>47</v>
      </c>
      <c r="O745" s="32">
        <v>21</v>
      </c>
    </row>
    <row r="746" spans="1:15" x14ac:dyDescent="0.35">
      <c r="A746" s="32" t="s">
        <v>221</v>
      </c>
      <c r="B746" s="32" t="s">
        <v>483</v>
      </c>
      <c r="C746" s="32" t="s">
        <v>5</v>
      </c>
      <c r="D746" s="32">
        <v>12</v>
      </c>
      <c r="E746" s="32">
        <v>10</v>
      </c>
      <c r="F746" s="32">
        <v>19</v>
      </c>
      <c r="G746" s="32">
        <v>8</v>
      </c>
      <c r="H746" s="32">
        <v>14</v>
      </c>
      <c r="I746" s="32">
        <v>10</v>
      </c>
      <c r="J746" s="32">
        <v>9</v>
      </c>
      <c r="K746" s="32">
        <v>0</v>
      </c>
      <c r="L746" s="32">
        <v>0</v>
      </c>
      <c r="M746" s="32">
        <v>21</v>
      </c>
      <c r="N746" s="32">
        <v>8</v>
      </c>
      <c r="O746" s="32">
        <v>4</v>
      </c>
    </row>
    <row r="747" spans="1:15" x14ac:dyDescent="0.35">
      <c r="A747" s="32" t="s">
        <v>221</v>
      </c>
      <c r="B747" s="32" t="s">
        <v>483</v>
      </c>
      <c r="C747" s="32" t="s">
        <v>2</v>
      </c>
      <c r="D747" s="32">
        <v>4</v>
      </c>
      <c r="E747" s="32">
        <v>3</v>
      </c>
      <c r="F747" s="32">
        <v>6</v>
      </c>
      <c r="G747" s="32">
        <v>6</v>
      </c>
      <c r="H747" s="32">
        <v>4</v>
      </c>
      <c r="I747" s="32">
        <v>6</v>
      </c>
      <c r="J747" s="32">
        <v>6</v>
      </c>
      <c r="K747" s="32">
        <v>0</v>
      </c>
      <c r="L747" s="32">
        <v>0</v>
      </c>
      <c r="M747" s="32">
        <v>14</v>
      </c>
      <c r="N747" s="32">
        <v>5</v>
      </c>
      <c r="O747" s="32">
        <v>5</v>
      </c>
    </row>
    <row r="748" spans="1:15" x14ac:dyDescent="0.35">
      <c r="A748" s="33" t="s">
        <v>221</v>
      </c>
      <c r="B748" s="33" t="s">
        <v>483</v>
      </c>
      <c r="C748" s="33" t="s">
        <v>3069</v>
      </c>
      <c r="D748" s="33">
        <v>3524</v>
      </c>
      <c r="E748" s="33">
        <v>3005</v>
      </c>
      <c r="F748" s="33">
        <v>3596</v>
      </c>
      <c r="G748" s="33">
        <v>3185</v>
      </c>
      <c r="H748" s="33">
        <v>3621</v>
      </c>
      <c r="I748" s="33">
        <v>3445</v>
      </c>
      <c r="J748" s="33">
        <v>3709</v>
      </c>
      <c r="K748" s="33">
        <v>142</v>
      </c>
      <c r="L748" s="33">
        <v>0</v>
      </c>
      <c r="M748" s="33">
        <v>10078</v>
      </c>
      <c r="N748" s="33">
        <v>4015</v>
      </c>
      <c r="O748" s="33">
        <v>2868</v>
      </c>
    </row>
    <row r="749" spans="1:15" x14ac:dyDescent="0.35">
      <c r="A749" s="32" t="s">
        <v>195</v>
      </c>
      <c r="B749" s="32" t="s">
        <v>196</v>
      </c>
      <c r="C749" s="32" t="s">
        <v>0</v>
      </c>
      <c r="D749" s="32">
        <v>931</v>
      </c>
      <c r="E749" s="32">
        <v>795</v>
      </c>
      <c r="F749" s="32">
        <v>1533</v>
      </c>
      <c r="G749" s="32">
        <v>1317</v>
      </c>
      <c r="H749" s="32">
        <v>1442</v>
      </c>
      <c r="I749" s="32">
        <v>1875</v>
      </c>
      <c r="J749" s="32">
        <v>1204</v>
      </c>
      <c r="K749" s="32">
        <v>1135</v>
      </c>
      <c r="L749" s="32">
        <v>1157</v>
      </c>
      <c r="M749" s="32">
        <v>1074</v>
      </c>
      <c r="N749" s="32">
        <v>911</v>
      </c>
      <c r="O749" s="32">
        <v>1546</v>
      </c>
    </row>
    <row r="750" spans="1:15" x14ac:dyDescent="0.35">
      <c r="A750" s="32" t="s">
        <v>195</v>
      </c>
      <c r="B750" s="32" t="s">
        <v>196</v>
      </c>
      <c r="C750" s="32" t="s">
        <v>23</v>
      </c>
      <c r="D750" s="32">
        <v>413</v>
      </c>
      <c r="E750" s="32">
        <v>1503</v>
      </c>
      <c r="F750" s="32">
        <v>324</v>
      </c>
      <c r="G750" s="32">
        <v>324</v>
      </c>
      <c r="H750" s="32">
        <v>308</v>
      </c>
      <c r="I750" s="32">
        <v>433</v>
      </c>
      <c r="J750" s="32">
        <v>580</v>
      </c>
      <c r="K750" s="32">
        <v>355</v>
      </c>
      <c r="L750" s="32">
        <v>355</v>
      </c>
      <c r="M750" s="32">
        <v>435</v>
      </c>
      <c r="N750" s="32">
        <v>356</v>
      </c>
      <c r="O750" s="32">
        <v>594</v>
      </c>
    </row>
    <row r="751" spans="1:15" x14ac:dyDescent="0.35">
      <c r="A751" s="32" t="s">
        <v>195</v>
      </c>
      <c r="B751" s="32" t="s">
        <v>196</v>
      </c>
      <c r="C751" s="32" t="s">
        <v>4</v>
      </c>
      <c r="D751" s="32">
        <v>12</v>
      </c>
      <c r="E751" s="32">
        <v>46</v>
      </c>
      <c r="F751" s="32">
        <v>33</v>
      </c>
      <c r="G751" s="32">
        <v>25</v>
      </c>
      <c r="H751" s="32">
        <v>22</v>
      </c>
      <c r="I751" s="32">
        <v>38</v>
      </c>
      <c r="J751" s="32">
        <v>52</v>
      </c>
      <c r="K751" s="32">
        <v>76</v>
      </c>
      <c r="L751" s="32">
        <v>41</v>
      </c>
      <c r="M751" s="32">
        <v>42</v>
      </c>
      <c r="N751" s="32">
        <v>23</v>
      </c>
      <c r="O751" s="32">
        <v>50</v>
      </c>
    </row>
    <row r="752" spans="1:15" x14ac:dyDescent="0.35">
      <c r="A752" s="32" t="s">
        <v>195</v>
      </c>
      <c r="B752" s="32" t="s">
        <v>196</v>
      </c>
      <c r="C752" s="32" t="s">
        <v>5</v>
      </c>
      <c r="D752" s="32">
        <v>2</v>
      </c>
      <c r="E752" s="32">
        <v>0</v>
      </c>
      <c r="F752" s="32">
        <v>0</v>
      </c>
      <c r="G752" s="32">
        <v>2</v>
      </c>
      <c r="H752" s="32">
        <v>1</v>
      </c>
      <c r="I752" s="32">
        <v>1</v>
      </c>
      <c r="J752" s="32">
        <v>3</v>
      </c>
      <c r="K752" s="32">
        <v>0</v>
      </c>
      <c r="L752" s="32">
        <v>0</v>
      </c>
      <c r="M752" s="32">
        <v>2</v>
      </c>
      <c r="N752" s="32">
        <v>3</v>
      </c>
      <c r="O752" s="32">
        <v>3</v>
      </c>
    </row>
    <row r="753" spans="1:15" x14ac:dyDescent="0.35">
      <c r="A753" s="32" t="s">
        <v>195</v>
      </c>
      <c r="B753" s="32" t="s">
        <v>196</v>
      </c>
      <c r="C753" s="32" t="s">
        <v>2</v>
      </c>
      <c r="D753" s="32">
        <v>0</v>
      </c>
      <c r="E753" s="32">
        <v>0</v>
      </c>
      <c r="F753" s="32">
        <v>0</v>
      </c>
      <c r="G753" s="32">
        <v>0</v>
      </c>
      <c r="H753" s="32">
        <v>0</v>
      </c>
      <c r="I753" s="32">
        <v>0</v>
      </c>
      <c r="J753" s="32">
        <v>0</v>
      </c>
      <c r="K753" s="32">
        <v>1</v>
      </c>
      <c r="L753" s="32">
        <v>0</v>
      </c>
      <c r="M753" s="32">
        <v>0</v>
      </c>
      <c r="N753" s="32">
        <v>0</v>
      </c>
      <c r="O753" s="32">
        <v>1</v>
      </c>
    </row>
    <row r="754" spans="1:15" x14ac:dyDescent="0.35">
      <c r="A754" s="33" t="s">
        <v>195</v>
      </c>
      <c r="B754" s="33" t="s">
        <v>196</v>
      </c>
      <c r="C754" s="33" t="s">
        <v>3069</v>
      </c>
      <c r="D754" s="33">
        <v>1358</v>
      </c>
      <c r="E754" s="33">
        <v>2344</v>
      </c>
      <c r="F754" s="33">
        <v>1890</v>
      </c>
      <c r="G754" s="33">
        <v>1668</v>
      </c>
      <c r="H754" s="33">
        <v>1773</v>
      </c>
      <c r="I754" s="33">
        <v>2347</v>
      </c>
      <c r="J754" s="33">
        <v>1839</v>
      </c>
      <c r="K754" s="33">
        <v>1567</v>
      </c>
      <c r="L754" s="33">
        <v>1553</v>
      </c>
      <c r="M754" s="33">
        <v>1553</v>
      </c>
      <c r="N754" s="33">
        <v>1293</v>
      </c>
      <c r="O754" s="33">
        <v>2194</v>
      </c>
    </row>
    <row r="755" spans="1:15" x14ac:dyDescent="0.35">
      <c r="A755" s="32" t="s">
        <v>299</v>
      </c>
      <c r="B755" s="32" t="s">
        <v>300</v>
      </c>
      <c r="C755" s="32" t="s">
        <v>0</v>
      </c>
      <c r="D755" s="32">
        <v>1225</v>
      </c>
      <c r="E755" s="32">
        <v>771</v>
      </c>
      <c r="F755" s="32">
        <v>1182</v>
      </c>
      <c r="G755" s="32">
        <v>922</v>
      </c>
      <c r="H755" s="32">
        <v>1183</v>
      </c>
      <c r="I755" s="32">
        <v>1044</v>
      </c>
      <c r="J755" s="32">
        <v>1229</v>
      </c>
      <c r="K755" s="32">
        <v>1050</v>
      </c>
      <c r="L755" s="32">
        <v>1068</v>
      </c>
      <c r="M755" s="32">
        <v>1116</v>
      </c>
      <c r="N755" s="32">
        <v>982</v>
      </c>
      <c r="O755" s="32">
        <v>1155</v>
      </c>
    </row>
    <row r="756" spans="1:15" x14ac:dyDescent="0.35">
      <c r="A756" s="32" t="s">
        <v>299</v>
      </c>
      <c r="B756" s="32" t="s">
        <v>300</v>
      </c>
      <c r="C756" s="32" t="s">
        <v>23</v>
      </c>
      <c r="D756" s="32">
        <v>370</v>
      </c>
      <c r="E756" s="32">
        <v>210</v>
      </c>
      <c r="F756" s="32">
        <v>367</v>
      </c>
      <c r="G756" s="32">
        <v>264</v>
      </c>
      <c r="H756" s="32">
        <v>348</v>
      </c>
      <c r="I756" s="32">
        <v>376</v>
      </c>
      <c r="J756" s="32">
        <v>408</v>
      </c>
      <c r="K756" s="32">
        <v>434</v>
      </c>
      <c r="L756" s="32">
        <v>391</v>
      </c>
      <c r="M756" s="32">
        <v>496</v>
      </c>
      <c r="N756" s="32">
        <v>401</v>
      </c>
      <c r="O756" s="32">
        <v>502</v>
      </c>
    </row>
    <row r="757" spans="1:15" x14ac:dyDescent="0.35">
      <c r="A757" s="32" t="s">
        <v>299</v>
      </c>
      <c r="B757" s="32" t="s">
        <v>300</v>
      </c>
      <c r="C757" s="32" t="s">
        <v>4</v>
      </c>
      <c r="D757" s="32">
        <v>92</v>
      </c>
      <c r="E757" s="32">
        <v>22</v>
      </c>
      <c r="F757" s="32">
        <v>75</v>
      </c>
      <c r="G757" s="32">
        <v>79</v>
      </c>
      <c r="H757" s="32">
        <v>107</v>
      </c>
      <c r="I757" s="32">
        <v>79</v>
      </c>
      <c r="J757" s="32">
        <v>101</v>
      </c>
      <c r="K757" s="32">
        <v>96</v>
      </c>
      <c r="L757" s="32">
        <v>101</v>
      </c>
      <c r="M757" s="32">
        <v>110</v>
      </c>
      <c r="N757" s="32">
        <v>120</v>
      </c>
      <c r="O757" s="32">
        <v>133</v>
      </c>
    </row>
    <row r="758" spans="1:15" x14ac:dyDescent="0.35">
      <c r="A758" s="32" t="s">
        <v>299</v>
      </c>
      <c r="B758" s="32" t="s">
        <v>300</v>
      </c>
      <c r="C758" s="32" t="s">
        <v>5</v>
      </c>
      <c r="D758" s="32">
        <v>9</v>
      </c>
      <c r="E758" s="32">
        <v>4</v>
      </c>
      <c r="F758" s="32">
        <v>3</v>
      </c>
      <c r="G758" s="32">
        <v>1</v>
      </c>
      <c r="H758" s="32">
        <v>4</v>
      </c>
      <c r="I758" s="32">
        <v>7</v>
      </c>
      <c r="J758" s="32">
        <v>12</v>
      </c>
      <c r="K758" s="32">
        <v>4</v>
      </c>
      <c r="L758" s="32">
        <v>7</v>
      </c>
      <c r="M758" s="32">
        <v>11</v>
      </c>
      <c r="N758" s="32">
        <v>9</v>
      </c>
      <c r="O758" s="32">
        <v>7</v>
      </c>
    </row>
    <row r="759" spans="1:15" x14ac:dyDescent="0.35">
      <c r="A759" s="32" t="s">
        <v>299</v>
      </c>
      <c r="B759" s="32" t="s">
        <v>300</v>
      </c>
      <c r="C759" s="32" t="s">
        <v>2</v>
      </c>
      <c r="D759" s="32">
        <v>1</v>
      </c>
      <c r="E759" s="32">
        <v>0</v>
      </c>
      <c r="F759" s="32">
        <v>0</v>
      </c>
      <c r="G759" s="32">
        <v>0</v>
      </c>
      <c r="H759" s="32">
        <v>0</v>
      </c>
      <c r="I759" s="32">
        <v>1</v>
      </c>
      <c r="J759" s="32">
        <v>1</v>
      </c>
      <c r="K759" s="32">
        <v>2</v>
      </c>
      <c r="L759" s="32">
        <v>2</v>
      </c>
      <c r="M759" s="32">
        <v>0</v>
      </c>
      <c r="N759" s="32">
        <v>0</v>
      </c>
      <c r="O759" s="32">
        <v>0</v>
      </c>
    </row>
    <row r="760" spans="1:15" x14ac:dyDescent="0.35">
      <c r="A760" s="33" t="s">
        <v>299</v>
      </c>
      <c r="B760" s="33" t="s">
        <v>300</v>
      </c>
      <c r="C760" s="33" t="s">
        <v>3069</v>
      </c>
      <c r="D760" s="33">
        <v>1697</v>
      </c>
      <c r="E760" s="33">
        <v>1007</v>
      </c>
      <c r="F760" s="33">
        <v>1627</v>
      </c>
      <c r="G760" s="33">
        <v>1266</v>
      </c>
      <c r="H760" s="33">
        <v>1642</v>
      </c>
      <c r="I760" s="33">
        <v>1507</v>
      </c>
      <c r="J760" s="33">
        <v>1751</v>
      </c>
      <c r="K760" s="33">
        <v>1586</v>
      </c>
      <c r="L760" s="33">
        <v>1569</v>
      </c>
      <c r="M760" s="33">
        <v>1733</v>
      </c>
      <c r="N760" s="33">
        <v>1512</v>
      </c>
      <c r="O760" s="33">
        <v>1797</v>
      </c>
    </row>
    <row r="761" spans="1:15" x14ac:dyDescent="0.35">
      <c r="A761" s="32" t="s">
        <v>359</v>
      </c>
      <c r="B761" s="32" t="s">
        <v>360</v>
      </c>
      <c r="C761" s="32" t="s">
        <v>0</v>
      </c>
      <c r="D761" s="32">
        <v>2596</v>
      </c>
      <c r="E761" s="32">
        <v>2849</v>
      </c>
      <c r="F761" s="32">
        <v>2076</v>
      </c>
      <c r="G761" s="32">
        <v>2325</v>
      </c>
      <c r="H761" s="32">
        <v>2770</v>
      </c>
      <c r="I761" s="32">
        <v>1645</v>
      </c>
      <c r="J761" s="32">
        <v>3351</v>
      </c>
      <c r="K761" s="32">
        <v>2319</v>
      </c>
      <c r="L761" s="32">
        <v>1656</v>
      </c>
      <c r="M761" s="32">
        <v>3099</v>
      </c>
      <c r="N761" s="32">
        <v>2037</v>
      </c>
      <c r="O761" s="32">
        <v>1523</v>
      </c>
    </row>
    <row r="762" spans="1:15" x14ac:dyDescent="0.35">
      <c r="A762" s="32" t="s">
        <v>359</v>
      </c>
      <c r="B762" s="32" t="s">
        <v>360</v>
      </c>
      <c r="C762" s="32" t="s">
        <v>23</v>
      </c>
      <c r="D762" s="32">
        <v>608</v>
      </c>
      <c r="E762" s="32">
        <v>654</v>
      </c>
      <c r="F762" s="32">
        <v>494</v>
      </c>
      <c r="G762" s="32">
        <v>526</v>
      </c>
      <c r="H762" s="32">
        <v>625</v>
      </c>
      <c r="I762" s="32">
        <v>349</v>
      </c>
      <c r="J762" s="32">
        <v>797</v>
      </c>
      <c r="K762" s="32">
        <v>543</v>
      </c>
      <c r="L762" s="32">
        <v>345</v>
      </c>
      <c r="M762" s="32">
        <v>800</v>
      </c>
      <c r="N762" s="32">
        <v>520</v>
      </c>
      <c r="O762" s="32">
        <v>360</v>
      </c>
    </row>
    <row r="763" spans="1:15" x14ac:dyDescent="0.35">
      <c r="A763" s="32" t="s">
        <v>359</v>
      </c>
      <c r="B763" s="32" t="s">
        <v>360</v>
      </c>
      <c r="C763" s="32" t="s">
        <v>4</v>
      </c>
      <c r="D763" s="32">
        <v>76</v>
      </c>
      <c r="E763" s="32">
        <v>52</v>
      </c>
      <c r="F763" s="32">
        <v>55</v>
      </c>
      <c r="G763" s="32">
        <v>57</v>
      </c>
      <c r="H763" s="32">
        <v>55</v>
      </c>
      <c r="I763" s="32">
        <v>53</v>
      </c>
      <c r="J763" s="32">
        <v>66</v>
      </c>
      <c r="K763" s="32">
        <v>46</v>
      </c>
      <c r="L763" s="32">
        <v>28</v>
      </c>
      <c r="M763" s="32">
        <v>57</v>
      </c>
      <c r="N763" s="32">
        <v>51</v>
      </c>
      <c r="O763" s="32">
        <v>39</v>
      </c>
    </row>
    <row r="764" spans="1:15" x14ac:dyDescent="0.35">
      <c r="A764" s="32" t="s">
        <v>359</v>
      </c>
      <c r="B764" s="32" t="s">
        <v>360</v>
      </c>
      <c r="C764" s="32" t="s">
        <v>5</v>
      </c>
      <c r="D764" s="32">
        <v>13</v>
      </c>
      <c r="E764" s="32">
        <v>8</v>
      </c>
      <c r="F764" s="32">
        <v>6</v>
      </c>
      <c r="G764" s="32">
        <v>4</v>
      </c>
      <c r="H764" s="32">
        <v>7</v>
      </c>
      <c r="I764" s="32">
        <v>1</v>
      </c>
      <c r="J764" s="32">
        <v>16</v>
      </c>
      <c r="K764" s="32">
        <v>6</v>
      </c>
      <c r="L764" s="32">
        <v>4</v>
      </c>
      <c r="M764" s="32">
        <v>11</v>
      </c>
      <c r="N764" s="32">
        <v>3</v>
      </c>
      <c r="O764" s="32">
        <v>5</v>
      </c>
    </row>
    <row r="765" spans="1:15" x14ac:dyDescent="0.35">
      <c r="A765" s="32" t="s">
        <v>359</v>
      </c>
      <c r="B765" s="32" t="s">
        <v>360</v>
      </c>
      <c r="C765" s="32" t="s">
        <v>2</v>
      </c>
      <c r="D765" s="32">
        <v>6</v>
      </c>
      <c r="E765" s="32">
        <v>9</v>
      </c>
      <c r="F765" s="32">
        <v>1</v>
      </c>
      <c r="G765" s="32">
        <v>5</v>
      </c>
      <c r="H765" s="32">
        <v>10</v>
      </c>
      <c r="I765" s="32">
        <v>7</v>
      </c>
      <c r="J765" s="32">
        <v>4</v>
      </c>
      <c r="K765" s="32">
        <v>6</v>
      </c>
      <c r="L765" s="32">
        <v>4</v>
      </c>
      <c r="M765" s="32">
        <v>8</v>
      </c>
      <c r="N765" s="32">
        <v>7</v>
      </c>
      <c r="O765" s="32">
        <v>11</v>
      </c>
    </row>
    <row r="766" spans="1:15" x14ac:dyDescent="0.35">
      <c r="A766" s="33" t="s">
        <v>359</v>
      </c>
      <c r="B766" s="33" t="s">
        <v>360</v>
      </c>
      <c r="C766" s="33" t="s">
        <v>3069</v>
      </c>
      <c r="D766" s="33">
        <v>3299</v>
      </c>
      <c r="E766" s="33">
        <v>3572</v>
      </c>
      <c r="F766" s="33">
        <v>2632</v>
      </c>
      <c r="G766" s="33">
        <v>2917</v>
      </c>
      <c r="H766" s="33">
        <v>3467</v>
      </c>
      <c r="I766" s="33">
        <v>2055</v>
      </c>
      <c r="J766" s="33">
        <v>4234</v>
      </c>
      <c r="K766" s="33">
        <v>2920</v>
      </c>
      <c r="L766" s="33">
        <v>2037</v>
      </c>
      <c r="M766" s="33">
        <v>3975</v>
      </c>
      <c r="N766" s="33">
        <v>2618</v>
      </c>
      <c r="O766" s="33">
        <v>1938</v>
      </c>
    </row>
    <row r="767" spans="1:15" x14ac:dyDescent="0.35">
      <c r="A767" s="32" t="s">
        <v>176</v>
      </c>
      <c r="B767" s="32" t="s">
        <v>177</v>
      </c>
      <c r="C767" s="32" t="s">
        <v>0</v>
      </c>
      <c r="D767" s="32">
        <v>841</v>
      </c>
      <c r="E767" s="32">
        <v>624</v>
      </c>
      <c r="F767" s="32">
        <v>955</v>
      </c>
      <c r="G767" s="32">
        <v>553</v>
      </c>
      <c r="H767" s="32">
        <v>648</v>
      </c>
      <c r="I767" s="32">
        <v>775</v>
      </c>
      <c r="J767" s="32">
        <v>764</v>
      </c>
      <c r="K767" s="32">
        <v>568</v>
      </c>
      <c r="L767" s="32">
        <v>640</v>
      </c>
      <c r="M767" s="32">
        <v>761</v>
      </c>
      <c r="N767" s="32">
        <v>772</v>
      </c>
      <c r="O767" s="32">
        <v>857</v>
      </c>
    </row>
    <row r="768" spans="1:15" x14ac:dyDescent="0.35">
      <c r="A768" s="32" t="s">
        <v>176</v>
      </c>
      <c r="B768" s="32" t="s">
        <v>177</v>
      </c>
      <c r="C768" s="32" t="s">
        <v>23</v>
      </c>
      <c r="D768" s="32">
        <v>879</v>
      </c>
      <c r="E768" s="32">
        <v>747</v>
      </c>
      <c r="F768" s="32">
        <v>923</v>
      </c>
      <c r="G768" s="32">
        <v>615</v>
      </c>
      <c r="H768" s="32">
        <v>774</v>
      </c>
      <c r="I768" s="32">
        <v>1190</v>
      </c>
      <c r="J768" s="32">
        <v>922</v>
      </c>
      <c r="K768" s="32">
        <v>668</v>
      </c>
      <c r="L768" s="32">
        <v>819</v>
      </c>
      <c r="M768" s="32">
        <v>812</v>
      </c>
      <c r="N768" s="32">
        <v>830</v>
      </c>
      <c r="O768" s="32">
        <v>863</v>
      </c>
    </row>
    <row r="769" spans="1:15" x14ac:dyDescent="0.35">
      <c r="A769" s="32" t="s">
        <v>176</v>
      </c>
      <c r="B769" s="32" t="s">
        <v>177</v>
      </c>
      <c r="C769" s="32" t="s">
        <v>4</v>
      </c>
      <c r="D769" s="32">
        <v>55</v>
      </c>
      <c r="E769" s="32">
        <v>55</v>
      </c>
      <c r="F769" s="32">
        <v>67</v>
      </c>
      <c r="G769" s="32">
        <v>58</v>
      </c>
      <c r="H769" s="32">
        <v>87</v>
      </c>
      <c r="I769" s="32">
        <v>60</v>
      </c>
      <c r="J769" s="32">
        <v>44</v>
      </c>
      <c r="K769" s="32">
        <v>58</v>
      </c>
      <c r="L769" s="32">
        <v>53</v>
      </c>
      <c r="M769" s="32">
        <v>55</v>
      </c>
      <c r="N769" s="32">
        <v>64</v>
      </c>
      <c r="O769" s="32">
        <v>64</v>
      </c>
    </row>
    <row r="770" spans="1:15" x14ac:dyDescent="0.35">
      <c r="A770" s="32" t="s">
        <v>176</v>
      </c>
      <c r="B770" s="32" t="s">
        <v>177</v>
      </c>
      <c r="C770" s="32" t="s">
        <v>5</v>
      </c>
      <c r="D770" s="32">
        <v>1</v>
      </c>
      <c r="E770" s="32">
        <v>0</v>
      </c>
      <c r="F770" s="32">
        <v>1</v>
      </c>
      <c r="G770" s="32">
        <v>1</v>
      </c>
      <c r="H770" s="32">
        <v>0</v>
      </c>
      <c r="I770" s="32">
        <v>0</v>
      </c>
      <c r="J770" s="32">
        <v>0</v>
      </c>
      <c r="K770" s="32">
        <v>2</v>
      </c>
      <c r="L770" s="32">
        <v>0</v>
      </c>
      <c r="M770" s="32">
        <v>1</v>
      </c>
      <c r="N770" s="32">
        <v>0</v>
      </c>
      <c r="O770" s="32">
        <v>0</v>
      </c>
    </row>
    <row r="771" spans="1:15" x14ac:dyDescent="0.35">
      <c r="A771" s="32" t="s">
        <v>176</v>
      </c>
      <c r="B771" s="32" t="s">
        <v>177</v>
      </c>
      <c r="C771" s="32" t="s">
        <v>2</v>
      </c>
      <c r="D771" s="32">
        <v>11</v>
      </c>
      <c r="E771" s="32">
        <v>8</v>
      </c>
      <c r="F771" s="32">
        <v>7</v>
      </c>
      <c r="G771" s="32">
        <v>2</v>
      </c>
      <c r="H771" s="32">
        <v>4</v>
      </c>
      <c r="I771" s="32">
        <v>5</v>
      </c>
      <c r="J771" s="32">
        <v>10</v>
      </c>
      <c r="K771" s="32">
        <v>3</v>
      </c>
      <c r="L771" s="32">
        <v>5</v>
      </c>
      <c r="M771" s="32">
        <v>6</v>
      </c>
      <c r="N771" s="32">
        <v>8</v>
      </c>
      <c r="O771" s="32">
        <v>5</v>
      </c>
    </row>
    <row r="772" spans="1:15" x14ac:dyDescent="0.35">
      <c r="A772" s="33" t="s">
        <v>176</v>
      </c>
      <c r="B772" s="33" t="s">
        <v>177</v>
      </c>
      <c r="C772" s="33" t="s">
        <v>3069</v>
      </c>
      <c r="D772" s="33">
        <v>1787</v>
      </c>
      <c r="E772" s="33">
        <v>1434</v>
      </c>
      <c r="F772" s="33">
        <v>1953</v>
      </c>
      <c r="G772" s="33">
        <v>1229</v>
      </c>
      <c r="H772" s="33">
        <v>1513</v>
      </c>
      <c r="I772" s="33">
        <v>2030</v>
      </c>
      <c r="J772" s="33">
        <v>1740</v>
      </c>
      <c r="K772" s="33">
        <v>1299</v>
      </c>
      <c r="L772" s="33">
        <v>1517</v>
      </c>
      <c r="M772" s="33">
        <v>1635</v>
      </c>
      <c r="N772" s="33">
        <v>1674</v>
      </c>
      <c r="O772" s="33">
        <v>1789</v>
      </c>
    </row>
    <row r="773" spans="1:15" x14ac:dyDescent="0.35">
      <c r="A773" s="32" t="s">
        <v>241</v>
      </c>
      <c r="B773" s="32" t="s">
        <v>242</v>
      </c>
      <c r="C773" s="32" t="s">
        <v>0</v>
      </c>
      <c r="D773" s="32">
        <v>381</v>
      </c>
      <c r="E773" s="32">
        <v>601</v>
      </c>
      <c r="F773" s="32">
        <v>622</v>
      </c>
      <c r="G773" s="32">
        <v>451</v>
      </c>
      <c r="H773" s="32">
        <v>484</v>
      </c>
      <c r="I773" s="32">
        <v>321</v>
      </c>
      <c r="J773" s="32">
        <v>377</v>
      </c>
      <c r="K773" s="32">
        <v>482</v>
      </c>
      <c r="L773" s="32">
        <v>461</v>
      </c>
      <c r="M773" s="32">
        <v>559</v>
      </c>
      <c r="N773" s="32">
        <v>409</v>
      </c>
      <c r="O773" s="32">
        <v>551</v>
      </c>
    </row>
    <row r="774" spans="1:15" x14ac:dyDescent="0.35">
      <c r="A774" s="32" t="s">
        <v>241</v>
      </c>
      <c r="B774" s="32" t="s">
        <v>242</v>
      </c>
      <c r="C774" s="32" t="s">
        <v>23</v>
      </c>
      <c r="D774" s="32">
        <v>250</v>
      </c>
      <c r="E774" s="32">
        <v>347</v>
      </c>
      <c r="F774" s="32">
        <v>382</v>
      </c>
      <c r="G774" s="32">
        <v>263</v>
      </c>
      <c r="H774" s="32">
        <v>264</v>
      </c>
      <c r="I774" s="32">
        <v>251</v>
      </c>
      <c r="J774" s="32">
        <v>215</v>
      </c>
      <c r="K774" s="32">
        <v>262</v>
      </c>
      <c r="L774" s="32">
        <v>288</v>
      </c>
      <c r="M774" s="32">
        <v>323</v>
      </c>
      <c r="N774" s="32">
        <v>260</v>
      </c>
      <c r="O774" s="32">
        <v>283</v>
      </c>
    </row>
    <row r="775" spans="1:15" x14ac:dyDescent="0.35">
      <c r="A775" s="32" t="s">
        <v>241</v>
      </c>
      <c r="B775" s="32" t="s">
        <v>242</v>
      </c>
      <c r="C775" s="32" t="s">
        <v>4</v>
      </c>
      <c r="D775" s="32">
        <v>21</v>
      </c>
      <c r="E775" s="32">
        <v>21</v>
      </c>
      <c r="F775" s="32">
        <v>41</v>
      </c>
      <c r="G775" s="32">
        <v>10</v>
      </c>
      <c r="H775" s="32">
        <v>24</v>
      </c>
      <c r="I775" s="32">
        <v>17</v>
      </c>
      <c r="J775" s="32">
        <v>32</v>
      </c>
      <c r="K775" s="32">
        <v>24</v>
      </c>
      <c r="L775" s="32">
        <v>20</v>
      </c>
      <c r="M775" s="32">
        <v>14</v>
      </c>
      <c r="N775" s="32">
        <v>20</v>
      </c>
      <c r="O775" s="32">
        <v>28</v>
      </c>
    </row>
    <row r="776" spans="1:15" x14ac:dyDescent="0.35">
      <c r="A776" s="32" t="s">
        <v>241</v>
      </c>
      <c r="B776" s="32" t="s">
        <v>242</v>
      </c>
      <c r="C776" s="32" t="s">
        <v>5</v>
      </c>
      <c r="D776" s="32">
        <v>18</v>
      </c>
      <c r="E776" s="32">
        <v>12</v>
      </c>
      <c r="F776" s="32">
        <v>14</v>
      </c>
      <c r="G776" s="32">
        <v>6</v>
      </c>
      <c r="H776" s="32">
        <v>10</v>
      </c>
      <c r="I776" s="32">
        <v>7</v>
      </c>
      <c r="J776" s="32">
        <v>10</v>
      </c>
      <c r="K776" s="32">
        <v>14</v>
      </c>
      <c r="L776" s="32">
        <v>12</v>
      </c>
      <c r="M776" s="32">
        <v>9</v>
      </c>
      <c r="N776" s="32">
        <v>12</v>
      </c>
      <c r="O776" s="32">
        <v>20</v>
      </c>
    </row>
    <row r="777" spans="1:15" x14ac:dyDescent="0.35">
      <c r="A777" s="32" t="s">
        <v>241</v>
      </c>
      <c r="B777" s="32" t="s">
        <v>242</v>
      </c>
      <c r="C777" s="32" t="s">
        <v>2</v>
      </c>
      <c r="D777" s="32">
        <v>8</v>
      </c>
      <c r="E777" s="32">
        <v>1</v>
      </c>
      <c r="F777" s="32">
        <v>1</v>
      </c>
      <c r="G777" s="32">
        <v>2</v>
      </c>
      <c r="H777" s="32">
        <v>5</v>
      </c>
      <c r="I777" s="32">
        <v>1</v>
      </c>
      <c r="J777" s="32">
        <v>6</v>
      </c>
      <c r="K777" s="32">
        <v>5</v>
      </c>
      <c r="L777" s="32">
        <v>7</v>
      </c>
      <c r="M777" s="32">
        <v>8</v>
      </c>
      <c r="N777" s="32">
        <v>6</v>
      </c>
      <c r="O777" s="32">
        <v>8</v>
      </c>
    </row>
    <row r="778" spans="1:15" x14ac:dyDescent="0.35">
      <c r="A778" s="33" t="s">
        <v>241</v>
      </c>
      <c r="B778" s="33" t="s">
        <v>242</v>
      </c>
      <c r="C778" s="33" t="s">
        <v>3069</v>
      </c>
      <c r="D778" s="33">
        <v>678</v>
      </c>
      <c r="E778" s="33">
        <v>982</v>
      </c>
      <c r="F778" s="33">
        <v>1060</v>
      </c>
      <c r="G778" s="33">
        <v>732</v>
      </c>
      <c r="H778" s="33">
        <v>787</v>
      </c>
      <c r="I778" s="33">
        <v>597</v>
      </c>
      <c r="J778" s="33">
        <v>640</v>
      </c>
      <c r="K778" s="33">
        <v>787</v>
      </c>
      <c r="L778" s="33">
        <v>788</v>
      </c>
      <c r="M778" s="33">
        <v>913</v>
      </c>
      <c r="N778" s="33">
        <v>707</v>
      </c>
      <c r="O778" s="33">
        <v>890</v>
      </c>
    </row>
    <row r="779" spans="1:15" x14ac:dyDescent="0.35">
      <c r="A779" s="32" t="s">
        <v>302</v>
      </c>
      <c r="B779" s="32" t="s">
        <v>303</v>
      </c>
      <c r="C779" s="32" t="s">
        <v>0</v>
      </c>
      <c r="D779" s="32">
        <v>1155</v>
      </c>
      <c r="E779" s="32">
        <v>760</v>
      </c>
      <c r="F779" s="32">
        <v>1125</v>
      </c>
      <c r="G779" s="32">
        <v>1878</v>
      </c>
      <c r="H779" s="32">
        <v>1441</v>
      </c>
      <c r="I779" s="32">
        <v>2049</v>
      </c>
      <c r="J779" s="32">
        <v>1119</v>
      </c>
      <c r="K779" s="32">
        <v>1162</v>
      </c>
      <c r="L779" s="32">
        <v>0</v>
      </c>
      <c r="M779" s="32">
        <v>1431</v>
      </c>
      <c r="N779" s="32">
        <v>0</v>
      </c>
      <c r="O779" s="32">
        <v>1296</v>
      </c>
    </row>
    <row r="780" spans="1:15" x14ac:dyDescent="0.35">
      <c r="A780" s="32" t="s">
        <v>302</v>
      </c>
      <c r="B780" s="32" t="s">
        <v>303</v>
      </c>
      <c r="C780" s="32" t="s">
        <v>23</v>
      </c>
      <c r="D780" s="32">
        <v>495</v>
      </c>
      <c r="E780" s="32">
        <v>337</v>
      </c>
      <c r="F780" s="32">
        <v>615</v>
      </c>
      <c r="G780" s="32">
        <v>730</v>
      </c>
      <c r="H780" s="32">
        <v>586</v>
      </c>
      <c r="I780" s="32">
        <v>895</v>
      </c>
      <c r="J780" s="32">
        <v>538</v>
      </c>
      <c r="K780" s="32">
        <v>419</v>
      </c>
      <c r="L780" s="32">
        <v>0</v>
      </c>
      <c r="M780" s="32">
        <v>523</v>
      </c>
      <c r="N780" s="32">
        <v>0</v>
      </c>
      <c r="O780" s="32">
        <v>549</v>
      </c>
    </row>
    <row r="781" spans="1:15" x14ac:dyDescent="0.35">
      <c r="A781" s="32" t="s">
        <v>302</v>
      </c>
      <c r="B781" s="32" t="s">
        <v>303</v>
      </c>
      <c r="C781" s="32" t="s">
        <v>4</v>
      </c>
      <c r="D781" s="32">
        <v>87</v>
      </c>
      <c r="E781" s="32">
        <v>46</v>
      </c>
      <c r="F781" s="32">
        <v>134</v>
      </c>
      <c r="G781" s="32">
        <v>149</v>
      </c>
      <c r="H781" s="32">
        <v>82</v>
      </c>
      <c r="I781" s="32">
        <v>121</v>
      </c>
      <c r="J781" s="32">
        <v>87</v>
      </c>
      <c r="K781" s="32">
        <v>95</v>
      </c>
      <c r="L781" s="32">
        <v>0</v>
      </c>
      <c r="M781" s="32">
        <v>123</v>
      </c>
      <c r="N781" s="32">
        <v>0</v>
      </c>
      <c r="O781" s="32">
        <v>74</v>
      </c>
    </row>
    <row r="782" spans="1:15" x14ac:dyDescent="0.35">
      <c r="A782" s="32" t="s">
        <v>302</v>
      </c>
      <c r="B782" s="32" t="s">
        <v>303</v>
      </c>
      <c r="C782" s="32" t="s">
        <v>5</v>
      </c>
      <c r="D782" s="32">
        <v>7</v>
      </c>
      <c r="E782" s="32">
        <v>7</v>
      </c>
      <c r="F782" s="32">
        <v>0</v>
      </c>
      <c r="G782" s="32">
        <v>8</v>
      </c>
      <c r="H782" s="32">
        <v>5</v>
      </c>
      <c r="I782" s="32">
        <v>1</v>
      </c>
      <c r="J782" s="32">
        <v>7</v>
      </c>
      <c r="K782" s="32">
        <v>6</v>
      </c>
      <c r="L782" s="32">
        <v>0</v>
      </c>
      <c r="M782" s="32">
        <v>1</v>
      </c>
      <c r="N782" s="32">
        <v>0</v>
      </c>
      <c r="O782" s="32">
        <v>24</v>
      </c>
    </row>
    <row r="783" spans="1:15" x14ac:dyDescent="0.35">
      <c r="A783" s="32" t="s">
        <v>302</v>
      </c>
      <c r="B783" s="32" t="s">
        <v>303</v>
      </c>
      <c r="C783" s="32" t="s">
        <v>2</v>
      </c>
      <c r="D783" s="32">
        <v>3</v>
      </c>
      <c r="E783" s="32">
        <v>7</v>
      </c>
      <c r="F783" s="32">
        <v>1</v>
      </c>
      <c r="G783" s="32">
        <v>3</v>
      </c>
      <c r="H783" s="32">
        <v>8</v>
      </c>
      <c r="I783" s="32">
        <v>4</v>
      </c>
      <c r="J783" s="32">
        <v>13</v>
      </c>
      <c r="K783" s="32">
        <v>11</v>
      </c>
      <c r="L783" s="32">
        <v>0</v>
      </c>
      <c r="M783" s="32">
        <v>2</v>
      </c>
      <c r="N783" s="32">
        <v>0</v>
      </c>
      <c r="O783" s="32">
        <v>40</v>
      </c>
    </row>
    <row r="784" spans="1:15" x14ac:dyDescent="0.35">
      <c r="A784" s="33" t="s">
        <v>302</v>
      </c>
      <c r="B784" s="33" t="s">
        <v>303</v>
      </c>
      <c r="C784" s="33" t="s">
        <v>3069</v>
      </c>
      <c r="D784" s="33">
        <v>1747</v>
      </c>
      <c r="E784" s="33">
        <v>1157</v>
      </c>
      <c r="F784" s="33">
        <v>1875</v>
      </c>
      <c r="G784" s="33">
        <v>2768</v>
      </c>
      <c r="H784" s="33">
        <v>2122</v>
      </c>
      <c r="I784" s="33">
        <v>3070</v>
      </c>
      <c r="J784" s="33">
        <v>1764</v>
      </c>
      <c r="K784" s="33">
        <v>1693</v>
      </c>
      <c r="L784" s="33">
        <v>0</v>
      </c>
      <c r="M784" s="33">
        <v>2080</v>
      </c>
      <c r="N784" s="33">
        <v>0</v>
      </c>
      <c r="O784" s="33">
        <v>1983</v>
      </c>
    </row>
    <row r="785" spans="1:15" x14ac:dyDescent="0.35">
      <c r="A785" s="32" t="s">
        <v>258</v>
      </c>
      <c r="B785" s="32" t="s">
        <v>259</v>
      </c>
      <c r="C785" s="32" t="s">
        <v>0</v>
      </c>
      <c r="D785" s="32">
        <v>1</v>
      </c>
      <c r="E785" s="32">
        <v>164</v>
      </c>
      <c r="F785" s="32">
        <v>346</v>
      </c>
      <c r="G785" s="32">
        <v>2</v>
      </c>
      <c r="H785" s="32">
        <v>1</v>
      </c>
      <c r="I785" s="32">
        <v>1</v>
      </c>
      <c r="J785" s="32">
        <v>0</v>
      </c>
      <c r="K785" s="32">
        <v>734</v>
      </c>
      <c r="L785" s="32">
        <v>0</v>
      </c>
      <c r="M785" s="32">
        <v>1774</v>
      </c>
      <c r="N785" s="32">
        <v>698</v>
      </c>
      <c r="O785" s="32">
        <v>339</v>
      </c>
    </row>
    <row r="786" spans="1:15" x14ac:dyDescent="0.35">
      <c r="A786" s="32" t="s">
        <v>258</v>
      </c>
      <c r="B786" s="32" t="s">
        <v>259</v>
      </c>
      <c r="C786" s="32" t="s">
        <v>23</v>
      </c>
      <c r="D786" s="32">
        <v>0</v>
      </c>
      <c r="E786" s="32">
        <v>31</v>
      </c>
      <c r="F786" s="32">
        <v>69</v>
      </c>
      <c r="G786" s="32">
        <v>0</v>
      </c>
      <c r="H786" s="32">
        <v>0</v>
      </c>
      <c r="I786" s="32">
        <v>0</v>
      </c>
      <c r="J786" s="32">
        <v>0</v>
      </c>
      <c r="K786" s="32">
        <v>138</v>
      </c>
      <c r="L786" s="32">
        <v>1</v>
      </c>
      <c r="M786" s="32">
        <v>284</v>
      </c>
      <c r="N786" s="32">
        <v>103</v>
      </c>
      <c r="O786" s="32">
        <v>63</v>
      </c>
    </row>
    <row r="787" spans="1:15" x14ac:dyDescent="0.35">
      <c r="A787" s="32" t="s">
        <v>258</v>
      </c>
      <c r="B787" s="32" t="s">
        <v>259</v>
      </c>
      <c r="C787" s="32" t="s">
        <v>4</v>
      </c>
      <c r="D787" s="32">
        <v>0</v>
      </c>
      <c r="E787" s="32">
        <v>35</v>
      </c>
      <c r="F787" s="32">
        <v>68</v>
      </c>
      <c r="G787" s="32">
        <v>0</v>
      </c>
      <c r="H787" s="32">
        <v>0</v>
      </c>
      <c r="I787" s="32">
        <v>0</v>
      </c>
      <c r="J787" s="32">
        <v>0</v>
      </c>
      <c r="K787" s="32">
        <v>91</v>
      </c>
      <c r="L787" s="32">
        <v>0</v>
      </c>
      <c r="M787" s="32">
        <v>229</v>
      </c>
      <c r="N787" s="32">
        <v>81</v>
      </c>
      <c r="O787" s="32">
        <v>32</v>
      </c>
    </row>
    <row r="788" spans="1:15" x14ac:dyDescent="0.35">
      <c r="A788" s="32" t="s">
        <v>258</v>
      </c>
      <c r="B788" s="32" t="s">
        <v>259</v>
      </c>
      <c r="C788" s="32" t="s">
        <v>5</v>
      </c>
      <c r="D788" s="32">
        <v>3</v>
      </c>
      <c r="E788" s="32">
        <v>0</v>
      </c>
      <c r="F788" s="32">
        <v>0</v>
      </c>
      <c r="G788" s="32">
        <v>2</v>
      </c>
      <c r="H788" s="32">
        <v>1</v>
      </c>
      <c r="I788" s="32">
        <v>0</v>
      </c>
      <c r="J788" s="32">
        <v>2</v>
      </c>
      <c r="K788" s="32">
        <v>2</v>
      </c>
      <c r="L788" s="32">
        <v>1</v>
      </c>
      <c r="M788" s="32">
        <v>2</v>
      </c>
      <c r="N788" s="32">
        <v>3</v>
      </c>
      <c r="O788" s="32">
        <v>0</v>
      </c>
    </row>
    <row r="789" spans="1:15" x14ac:dyDescent="0.35">
      <c r="A789" s="32" t="s">
        <v>258</v>
      </c>
      <c r="B789" s="32" t="s">
        <v>259</v>
      </c>
      <c r="C789" s="32" t="s">
        <v>2</v>
      </c>
      <c r="D789" s="32">
        <v>2</v>
      </c>
      <c r="E789" s="32">
        <v>4</v>
      </c>
      <c r="F789" s="32">
        <v>4</v>
      </c>
      <c r="G789" s="32">
        <v>1</v>
      </c>
      <c r="H789" s="32">
        <v>3</v>
      </c>
      <c r="I789" s="32">
        <v>1</v>
      </c>
      <c r="J789" s="32">
        <v>5</v>
      </c>
      <c r="K789" s="32">
        <v>3</v>
      </c>
      <c r="L789" s="32">
        <v>0</v>
      </c>
      <c r="M789" s="32">
        <v>4</v>
      </c>
      <c r="N789" s="32">
        <v>5</v>
      </c>
      <c r="O789" s="32">
        <v>6</v>
      </c>
    </row>
    <row r="790" spans="1:15" x14ac:dyDescent="0.35">
      <c r="A790" s="33" t="s">
        <v>258</v>
      </c>
      <c r="B790" s="33" t="s">
        <v>259</v>
      </c>
      <c r="C790" s="33" t="s">
        <v>3069</v>
      </c>
      <c r="D790" s="33">
        <v>6</v>
      </c>
      <c r="E790" s="33">
        <v>234</v>
      </c>
      <c r="F790" s="33">
        <v>487</v>
      </c>
      <c r="G790" s="33">
        <v>5</v>
      </c>
      <c r="H790" s="33">
        <v>5</v>
      </c>
      <c r="I790" s="33">
        <v>2</v>
      </c>
      <c r="J790" s="33">
        <v>7</v>
      </c>
      <c r="K790" s="33">
        <v>968</v>
      </c>
      <c r="L790" s="33">
        <v>2</v>
      </c>
      <c r="M790" s="33">
        <v>2293</v>
      </c>
      <c r="N790" s="33">
        <v>890</v>
      </c>
      <c r="O790" s="33">
        <v>440</v>
      </c>
    </row>
    <row r="791" spans="1:15" x14ac:dyDescent="0.35">
      <c r="A791" s="32" t="s">
        <v>291</v>
      </c>
      <c r="B791" s="32" t="s">
        <v>292</v>
      </c>
      <c r="C791" s="32" t="s">
        <v>0</v>
      </c>
      <c r="D791" s="32">
        <v>313</v>
      </c>
      <c r="E791" s="32">
        <v>299</v>
      </c>
      <c r="F791" s="32">
        <v>275</v>
      </c>
      <c r="G791" s="32">
        <v>288</v>
      </c>
      <c r="H791" s="32">
        <v>285</v>
      </c>
      <c r="I791" s="32">
        <v>327</v>
      </c>
      <c r="J791" s="32">
        <v>268</v>
      </c>
      <c r="K791" s="32">
        <v>344</v>
      </c>
      <c r="L791" s="32">
        <v>240</v>
      </c>
      <c r="M791" s="32">
        <v>318</v>
      </c>
      <c r="N791" s="32">
        <v>251</v>
      </c>
      <c r="O791" s="32">
        <v>396</v>
      </c>
    </row>
    <row r="792" spans="1:15" x14ac:dyDescent="0.35">
      <c r="A792" s="32" t="s">
        <v>291</v>
      </c>
      <c r="B792" s="32" t="s">
        <v>292</v>
      </c>
      <c r="C792" s="32" t="s">
        <v>23</v>
      </c>
      <c r="D792" s="32">
        <v>181</v>
      </c>
      <c r="E792" s="32">
        <v>169</v>
      </c>
      <c r="F792" s="32">
        <v>158</v>
      </c>
      <c r="G792" s="32">
        <v>155</v>
      </c>
      <c r="H792" s="32">
        <v>164</v>
      </c>
      <c r="I792" s="32">
        <v>158</v>
      </c>
      <c r="J792" s="32">
        <v>102</v>
      </c>
      <c r="K792" s="32">
        <v>166</v>
      </c>
      <c r="L792" s="32">
        <v>128</v>
      </c>
      <c r="M792" s="32">
        <v>154</v>
      </c>
      <c r="N792" s="32">
        <v>115</v>
      </c>
      <c r="O792" s="32">
        <v>149</v>
      </c>
    </row>
    <row r="793" spans="1:15" x14ac:dyDescent="0.35">
      <c r="A793" s="32" t="s">
        <v>291</v>
      </c>
      <c r="B793" s="32" t="s">
        <v>292</v>
      </c>
      <c r="C793" s="32" t="s">
        <v>4</v>
      </c>
      <c r="D793" s="32">
        <v>41</v>
      </c>
      <c r="E793" s="32">
        <v>43</v>
      </c>
      <c r="F793" s="32">
        <v>55</v>
      </c>
      <c r="G793" s="32">
        <v>59</v>
      </c>
      <c r="H793" s="32">
        <v>55</v>
      </c>
      <c r="I793" s="32">
        <v>49</v>
      </c>
      <c r="J793" s="32">
        <v>47</v>
      </c>
      <c r="K793" s="32">
        <v>59</v>
      </c>
      <c r="L793" s="32">
        <v>35</v>
      </c>
      <c r="M793" s="32">
        <v>42</v>
      </c>
      <c r="N793" s="32">
        <v>30</v>
      </c>
      <c r="O793" s="32">
        <v>44</v>
      </c>
    </row>
    <row r="794" spans="1:15" x14ac:dyDescent="0.35">
      <c r="A794" s="32" t="s">
        <v>291</v>
      </c>
      <c r="B794" s="32" t="s">
        <v>292</v>
      </c>
      <c r="C794" s="32" t="s">
        <v>5</v>
      </c>
      <c r="D794" s="32">
        <v>0</v>
      </c>
      <c r="E794" s="32">
        <v>0</v>
      </c>
      <c r="F794" s="32">
        <v>2</v>
      </c>
      <c r="G794" s="32">
        <v>1</v>
      </c>
      <c r="H794" s="32">
        <v>2</v>
      </c>
      <c r="I794" s="32">
        <v>0</v>
      </c>
      <c r="J794" s="32">
        <v>0</v>
      </c>
      <c r="K794" s="32">
        <v>0</v>
      </c>
      <c r="L794" s="32">
        <v>2</v>
      </c>
      <c r="M794" s="32">
        <v>0</v>
      </c>
      <c r="N794" s="32">
        <v>0</v>
      </c>
      <c r="O794" s="32">
        <v>1</v>
      </c>
    </row>
    <row r="795" spans="1:15" x14ac:dyDescent="0.35">
      <c r="A795" s="32" t="s">
        <v>291</v>
      </c>
      <c r="B795" s="32" t="s">
        <v>292</v>
      </c>
      <c r="C795" s="32" t="s">
        <v>2</v>
      </c>
      <c r="D795" s="32">
        <v>4</v>
      </c>
      <c r="E795" s="32">
        <v>5</v>
      </c>
      <c r="F795" s="32">
        <v>4</v>
      </c>
      <c r="G795" s="32">
        <v>0</v>
      </c>
      <c r="H795" s="32">
        <v>3</v>
      </c>
      <c r="I795" s="32">
        <v>6</v>
      </c>
      <c r="J795" s="32">
        <v>3</v>
      </c>
      <c r="K795" s="32">
        <v>0</v>
      </c>
      <c r="L795" s="32">
        <v>6</v>
      </c>
      <c r="M795" s="32">
        <v>6</v>
      </c>
      <c r="N795" s="32">
        <v>2</v>
      </c>
      <c r="O795" s="32">
        <v>4</v>
      </c>
    </row>
    <row r="796" spans="1:15" x14ac:dyDescent="0.35">
      <c r="A796" s="33" t="s">
        <v>291</v>
      </c>
      <c r="B796" s="33" t="s">
        <v>292</v>
      </c>
      <c r="C796" s="33" t="s">
        <v>3069</v>
      </c>
      <c r="D796" s="33">
        <v>539</v>
      </c>
      <c r="E796" s="33">
        <v>516</v>
      </c>
      <c r="F796" s="33">
        <v>494</v>
      </c>
      <c r="G796" s="33">
        <v>503</v>
      </c>
      <c r="H796" s="33">
        <v>509</v>
      </c>
      <c r="I796" s="33">
        <v>540</v>
      </c>
      <c r="J796" s="33">
        <v>420</v>
      </c>
      <c r="K796" s="33">
        <v>569</v>
      </c>
      <c r="L796" s="33">
        <v>411</v>
      </c>
      <c r="M796" s="33">
        <v>520</v>
      </c>
      <c r="N796" s="33">
        <v>398</v>
      </c>
      <c r="O796" s="33">
        <v>594</v>
      </c>
    </row>
    <row r="797" spans="1:15" x14ac:dyDescent="0.35">
      <c r="A797" s="32" t="s">
        <v>181</v>
      </c>
      <c r="B797" s="32" t="s">
        <v>484</v>
      </c>
      <c r="C797" s="32" t="s">
        <v>0</v>
      </c>
      <c r="D797" s="32">
        <v>331</v>
      </c>
      <c r="E797" s="32">
        <v>602</v>
      </c>
      <c r="F797" s="32">
        <v>0</v>
      </c>
      <c r="G797" s="32">
        <v>21</v>
      </c>
      <c r="H797" s="32">
        <v>130</v>
      </c>
      <c r="I797" s="32">
        <v>0</v>
      </c>
      <c r="J797" s="32">
        <v>211</v>
      </c>
      <c r="K797" s="32">
        <v>1087</v>
      </c>
      <c r="L797" s="32">
        <v>1244</v>
      </c>
      <c r="M797" s="32">
        <v>222</v>
      </c>
      <c r="N797" s="32">
        <v>262</v>
      </c>
      <c r="O797" s="32">
        <v>0</v>
      </c>
    </row>
    <row r="798" spans="1:15" x14ac:dyDescent="0.35">
      <c r="A798" s="32" t="s">
        <v>181</v>
      </c>
      <c r="B798" s="32" t="s">
        <v>484</v>
      </c>
      <c r="C798" s="32" t="s">
        <v>23</v>
      </c>
      <c r="D798" s="32">
        <v>81</v>
      </c>
      <c r="E798" s="32">
        <v>182</v>
      </c>
      <c r="F798" s="32">
        <v>0</v>
      </c>
      <c r="G798" s="32">
        <v>4</v>
      </c>
      <c r="H798" s="32">
        <v>31</v>
      </c>
      <c r="I798" s="32">
        <v>0</v>
      </c>
      <c r="J798" s="32">
        <v>80</v>
      </c>
      <c r="K798" s="32">
        <v>176</v>
      </c>
      <c r="L798" s="32">
        <v>1102</v>
      </c>
      <c r="M798" s="32">
        <v>108</v>
      </c>
      <c r="N798" s="32">
        <v>58</v>
      </c>
      <c r="O798" s="32">
        <v>0</v>
      </c>
    </row>
    <row r="799" spans="1:15" x14ac:dyDescent="0.35">
      <c r="A799" s="32" t="s">
        <v>181</v>
      </c>
      <c r="B799" s="32" t="s">
        <v>484</v>
      </c>
      <c r="C799" s="32" t="s">
        <v>4</v>
      </c>
      <c r="D799" s="32">
        <v>71</v>
      </c>
      <c r="E799" s="32">
        <v>1</v>
      </c>
      <c r="F799" s="32">
        <v>0</v>
      </c>
      <c r="G799" s="32">
        <v>0</v>
      </c>
      <c r="H799" s="32">
        <v>118</v>
      </c>
      <c r="I799" s="32">
        <v>0</v>
      </c>
      <c r="J799" s="32">
        <v>0</v>
      </c>
      <c r="K799" s="32">
        <v>0</v>
      </c>
      <c r="L799" s="32">
        <v>18</v>
      </c>
      <c r="M799" s="32">
        <v>12</v>
      </c>
      <c r="N799" s="32">
        <v>0</v>
      </c>
      <c r="O799" s="32">
        <v>0</v>
      </c>
    </row>
    <row r="800" spans="1:15" x14ac:dyDescent="0.35">
      <c r="A800" s="32" t="s">
        <v>181</v>
      </c>
      <c r="B800" s="32" t="s">
        <v>484</v>
      </c>
      <c r="C800" s="32" t="s">
        <v>5</v>
      </c>
      <c r="D800" s="32">
        <v>1</v>
      </c>
      <c r="E800" s="32">
        <v>0</v>
      </c>
      <c r="F800" s="32">
        <v>0</v>
      </c>
      <c r="G800" s="32">
        <v>0</v>
      </c>
      <c r="H800" s="32">
        <v>0</v>
      </c>
      <c r="I800" s="32">
        <v>0</v>
      </c>
      <c r="J800" s="32">
        <v>0</v>
      </c>
      <c r="K800" s="32">
        <v>0</v>
      </c>
      <c r="L800" s="32">
        <v>8</v>
      </c>
      <c r="M800" s="32">
        <v>4</v>
      </c>
      <c r="N800" s="32">
        <v>0</v>
      </c>
      <c r="O800" s="32">
        <v>0</v>
      </c>
    </row>
    <row r="801" spans="1:15" x14ac:dyDescent="0.35">
      <c r="A801" s="32" t="s">
        <v>181</v>
      </c>
      <c r="B801" s="32" t="s">
        <v>484</v>
      </c>
      <c r="C801" s="32" t="s">
        <v>2</v>
      </c>
      <c r="D801" s="32">
        <v>0</v>
      </c>
      <c r="E801" s="32">
        <v>0</v>
      </c>
      <c r="F801" s="32">
        <v>0</v>
      </c>
      <c r="G801" s="32">
        <v>0</v>
      </c>
      <c r="H801" s="32">
        <v>0</v>
      </c>
      <c r="I801" s="32">
        <v>0</v>
      </c>
      <c r="J801" s="32">
        <v>0</v>
      </c>
      <c r="K801" s="32">
        <v>0</v>
      </c>
      <c r="L801" s="32">
        <v>0</v>
      </c>
      <c r="M801" s="32">
        <v>0</v>
      </c>
      <c r="N801" s="32">
        <v>0</v>
      </c>
      <c r="O801" s="32">
        <v>0</v>
      </c>
    </row>
    <row r="802" spans="1:15" x14ac:dyDescent="0.35">
      <c r="A802" s="33" t="s">
        <v>181</v>
      </c>
      <c r="B802" s="33" t="s">
        <v>484</v>
      </c>
      <c r="C802" s="33" t="s">
        <v>3069</v>
      </c>
      <c r="D802" s="33">
        <v>484</v>
      </c>
      <c r="E802" s="33">
        <v>785</v>
      </c>
      <c r="F802" s="33">
        <v>0</v>
      </c>
      <c r="G802" s="33">
        <v>25</v>
      </c>
      <c r="H802" s="33">
        <v>279</v>
      </c>
      <c r="I802" s="33">
        <v>0</v>
      </c>
      <c r="J802" s="33">
        <v>291</v>
      </c>
      <c r="K802" s="33">
        <v>1263</v>
      </c>
      <c r="L802" s="33">
        <v>2372</v>
      </c>
      <c r="M802" s="33">
        <v>346</v>
      </c>
      <c r="N802" s="33">
        <v>320</v>
      </c>
      <c r="O802" s="33">
        <v>0</v>
      </c>
    </row>
    <row r="803" spans="1:15" x14ac:dyDescent="0.35">
      <c r="A803" s="32" t="s">
        <v>75</v>
      </c>
      <c r="B803" s="32" t="s">
        <v>76</v>
      </c>
      <c r="C803" s="32" t="s">
        <v>0</v>
      </c>
      <c r="D803" s="32">
        <v>9</v>
      </c>
      <c r="E803" s="32">
        <v>14</v>
      </c>
      <c r="F803" s="32">
        <v>5</v>
      </c>
      <c r="G803" s="32">
        <v>0</v>
      </c>
      <c r="H803" s="32">
        <v>7</v>
      </c>
      <c r="I803" s="32">
        <v>2</v>
      </c>
      <c r="J803" s="32">
        <v>7</v>
      </c>
      <c r="K803" s="32">
        <v>5</v>
      </c>
      <c r="L803" s="32">
        <v>5</v>
      </c>
      <c r="M803" s="32">
        <v>5</v>
      </c>
      <c r="N803" s="32">
        <v>7</v>
      </c>
      <c r="O803" s="32">
        <v>0</v>
      </c>
    </row>
    <row r="804" spans="1:15" x14ac:dyDescent="0.35">
      <c r="A804" s="32" t="s">
        <v>75</v>
      </c>
      <c r="B804" s="32" t="s">
        <v>76</v>
      </c>
      <c r="C804" s="32" t="s">
        <v>23</v>
      </c>
      <c r="D804" s="32">
        <v>136</v>
      </c>
      <c r="E804" s="32">
        <v>188</v>
      </c>
      <c r="F804" s="32">
        <v>77</v>
      </c>
      <c r="G804" s="32">
        <v>0</v>
      </c>
      <c r="H804" s="32">
        <v>154</v>
      </c>
      <c r="I804" s="32">
        <v>145</v>
      </c>
      <c r="J804" s="32">
        <v>218</v>
      </c>
      <c r="K804" s="32">
        <v>117</v>
      </c>
      <c r="L804" s="32">
        <v>163</v>
      </c>
      <c r="M804" s="32">
        <v>149</v>
      </c>
      <c r="N804" s="32">
        <v>144</v>
      </c>
      <c r="O804" s="32">
        <v>0</v>
      </c>
    </row>
    <row r="805" spans="1:15" x14ac:dyDescent="0.35">
      <c r="A805" s="32" t="s">
        <v>75</v>
      </c>
      <c r="B805" s="32" t="s">
        <v>76</v>
      </c>
      <c r="C805" s="32" t="s">
        <v>4</v>
      </c>
      <c r="D805" s="32">
        <v>6</v>
      </c>
      <c r="E805" s="32">
        <v>8</v>
      </c>
      <c r="F805" s="32">
        <v>3</v>
      </c>
      <c r="G805" s="32">
        <v>0</v>
      </c>
      <c r="H805" s="32">
        <v>10</v>
      </c>
      <c r="I805" s="32">
        <v>6</v>
      </c>
      <c r="J805" s="32">
        <v>9</v>
      </c>
      <c r="K805" s="32">
        <v>4</v>
      </c>
      <c r="L805" s="32">
        <v>5</v>
      </c>
      <c r="M805" s="32">
        <v>4</v>
      </c>
      <c r="N805" s="32">
        <v>9</v>
      </c>
      <c r="O805" s="32">
        <v>0</v>
      </c>
    </row>
    <row r="806" spans="1:15" x14ac:dyDescent="0.35">
      <c r="A806" s="32" t="s">
        <v>75</v>
      </c>
      <c r="B806" s="32" t="s">
        <v>76</v>
      </c>
      <c r="C806" s="32" t="s">
        <v>5</v>
      </c>
      <c r="D806" s="32">
        <v>0</v>
      </c>
      <c r="E806" s="32">
        <v>0</v>
      </c>
      <c r="F806" s="32">
        <v>0</v>
      </c>
      <c r="G806" s="32">
        <v>0</v>
      </c>
      <c r="H806" s="32">
        <v>0</v>
      </c>
      <c r="I806" s="32">
        <v>0</v>
      </c>
      <c r="J806" s="32">
        <v>0</v>
      </c>
      <c r="K806" s="32">
        <v>0</v>
      </c>
      <c r="L806" s="32">
        <v>0</v>
      </c>
      <c r="M806" s="32">
        <v>0</v>
      </c>
      <c r="N806" s="32">
        <v>0</v>
      </c>
      <c r="O806" s="32">
        <v>0</v>
      </c>
    </row>
    <row r="807" spans="1:15" x14ac:dyDescent="0.35">
      <c r="A807" s="32" t="s">
        <v>75</v>
      </c>
      <c r="B807" s="32" t="s">
        <v>76</v>
      </c>
      <c r="C807" s="32" t="s">
        <v>2</v>
      </c>
      <c r="D807" s="32">
        <v>0</v>
      </c>
      <c r="E807" s="32">
        <v>0</v>
      </c>
      <c r="F807" s="32">
        <v>0</v>
      </c>
      <c r="G807" s="32">
        <v>0</v>
      </c>
      <c r="H807" s="32">
        <v>0</v>
      </c>
      <c r="I807" s="32">
        <v>0</v>
      </c>
      <c r="J807" s="32">
        <v>0</v>
      </c>
      <c r="K807" s="32">
        <v>0</v>
      </c>
      <c r="L807" s="32">
        <v>0</v>
      </c>
      <c r="M807" s="32">
        <v>0</v>
      </c>
      <c r="N807" s="32">
        <v>0</v>
      </c>
      <c r="O807" s="32">
        <v>0</v>
      </c>
    </row>
    <row r="808" spans="1:15" x14ac:dyDescent="0.35">
      <c r="A808" s="33" t="s">
        <v>75</v>
      </c>
      <c r="B808" s="33" t="s">
        <v>76</v>
      </c>
      <c r="C808" s="33" t="s">
        <v>3069</v>
      </c>
      <c r="D808" s="33">
        <v>151</v>
      </c>
      <c r="E808" s="33">
        <v>210</v>
      </c>
      <c r="F808" s="33">
        <v>85</v>
      </c>
      <c r="G808" s="33">
        <v>0</v>
      </c>
      <c r="H808" s="33">
        <v>171</v>
      </c>
      <c r="I808" s="33">
        <v>153</v>
      </c>
      <c r="J808" s="33">
        <v>234</v>
      </c>
      <c r="K808" s="33">
        <v>126</v>
      </c>
      <c r="L808" s="33">
        <v>173</v>
      </c>
      <c r="M808" s="33">
        <v>158</v>
      </c>
      <c r="N808" s="33">
        <v>160</v>
      </c>
      <c r="O808" s="33">
        <v>0</v>
      </c>
    </row>
    <row r="809" spans="1:15" x14ac:dyDescent="0.35">
      <c r="A809" s="32" t="s">
        <v>256</v>
      </c>
      <c r="B809" s="32" t="s">
        <v>257</v>
      </c>
      <c r="C809" s="32" t="s">
        <v>0</v>
      </c>
      <c r="D809" s="32">
        <v>24</v>
      </c>
      <c r="E809" s="32">
        <v>89</v>
      </c>
      <c r="F809" s="32">
        <v>59</v>
      </c>
      <c r="G809" s="32">
        <v>65</v>
      </c>
      <c r="H809" s="32">
        <v>93</v>
      </c>
      <c r="I809" s="32">
        <v>67</v>
      </c>
      <c r="J809" s="32">
        <v>78</v>
      </c>
      <c r="K809" s="32">
        <v>82</v>
      </c>
      <c r="L809" s="32">
        <v>77</v>
      </c>
      <c r="M809" s="32">
        <v>50</v>
      </c>
      <c r="N809" s="32">
        <v>62</v>
      </c>
      <c r="O809" s="32">
        <v>53</v>
      </c>
    </row>
    <row r="810" spans="1:15" x14ac:dyDescent="0.35">
      <c r="A810" s="32" t="s">
        <v>256</v>
      </c>
      <c r="B810" s="32" t="s">
        <v>257</v>
      </c>
      <c r="C810" s="32" t="s">
        <v>23</v>
      </c>
      <c r="D810" s="32">
        <v>2</v>
      </c>
      <c r="E810" s="32">
        <v>9</v>
      </c>
      <c r="F810" s="32">
        <v>9</v>
      </c>
      <c r="G810" s="32">
        <v>6</v>
      </c>
      <c r="H810" s="32">
        <v>5</v>
      </c>
      <c r="I810" s="32">
        <v>7</v>
      </c>
      <c r="J810" s="32">
        <v>6</v>
      </c>
      <c r="K810" s="32">
        <v>14</v>
      </c>
      <c r="L810" s="32">
        <v>3</v>
      </c>
      <c r="M810" s="32">
        <v>10</v>
      </c>
      <c r="N810" s="32">
        <v>7</v>
      </c>
      <c r="O810" s="32">
        <v>10</v>
      </c>
    </row>
    <row r="811" spans="1:15" x14ac:dyDescent="0.35">
      <c r="A811" s="32" t="s">
        <v>256</v>
      </c>
      <c r="B811" s="32" t="s">
        <v>257</v>
      </c>
      <c r="C811" s="32" t="s">
        <v>4</v>
      </c>
      <c r="D811" s="32">
        <v>0</v>
      </c>
      <c r="E811" s="32">
        <v>1</v>
      </c>
      <c r="F811" s="32">
        <v>0</v>
      </c>
      <c r="G811" s="32">
        <v>0</v>
      </c>
      <c r="H811" s="32">
        <v>1</v>
      </c>
      <c r="I811" s="32">
        <v>1</v>
      </c>
      <c r="J811" s="32">
        <v>0</v>
      </c>
      <c r="K811" s="32">
        <v>2</v>
      </c>
      <c r="L811" s="32">
        <v>0</v>
      </c>
      <c r="M811" s="32">
        <v>1</v>
      </c>
      <c r="N811" s="32">
        <v>0</v>
      </c>
      <c r="O811" s="32">
        <v>0</v>
      </c>
    </row>
    <row r="812" spans="1:15" x14ac:dyDescent="0.35">
      <c r="A812" s="32" t="s">
        <v>256</v>
      </c>
      <c r="B812" s="32" t="s">
        <v>257</v>
      </c>
      <c r="C812" s="32" t="s">
        <v>5</v>
      </c>
      <c r="D812" s="32">
        <v>0</v>
      </c>
      <c r="E812" s="32">
        <v>0</v>
      </c>
      <c r="F812" s="32">
        <v>0</v>
      </c>
      <c r="G812" s="32">
        <v>0</v>
      </c>
      <c r="H812" s="32">
        <v>0</v>
      </c>
      <c r="I812" s="32">
        <v>0</v>
      </c>
      <c r="J812" s="32">
        <v>0</v>
      </c>
      <c r="K812" s="32">
        <v>0</v>
      </c>
      <c r="L812" s="32">
        <v>0</v>
      </c>
      <c r="M812" s="32">
        <v>0</v>
      </c>
      <c r="N812" s="32">
        <v>0</v>
      </c>
      <c r="O812" s="32">
        <v>0</v>
      </c>
    </row>
    <row r="813" spans="1:15" x14ac:dyDescent="0.35">
      <c r="A813" s="32" t="s">
        <v>256</v>
      </c>
      <c r="B813" s="32" t="s">
        <v>257</v>
      </c>
      <c r="C813" s="32" t="s">
        <v>2</v>
      </c>
      <c r="D813" s="32">
        <v>0</v>
      </c>
      <c r="E813" s="32">
        <v>0</v>
      </c>
      <c r="F813" s="32">
        <v>0</v>
      </c>
      <c r="G813" s="32">
        <v>0</v>
      </c>
      <c r="H813" s="32">
        <v>0</v>
      </c>
      <c r="I813" s="32">
        <v>0</v>
      </c>
      <c r="J813" s="32">
        <v>0</v>
      </c>
      <c r="K813" s="32">
        <v>0</v>
      </c>
      <c r="L813" s="32">
        <v>0</v>
      </c>
      <c r="M813" s="32">
        <v>0</v>
      </c>
      <c r="N813" s="32">
        <v>0</v>
      </c>
      <c r="O813" s="32">
        <v>2</v>
      </c>
    </row>
    <row r="814" spans="1:15" x14ac:dyDescent="0.35">
      <c r="A814" s="33" t="s">
        <v>256</v>
      </c>
      <c r="B814" s="33" t="s">
        <v>257</v>
      </c>
      <c r="C814" s="33" t="s">
        <v>3069</v>
      </c>
      <c r="D814" s="33">
        <v>26</v>
      </c>
      <c r="E814" s="33">
        <v>99</v>
      </c>
      <c r="F814" s="33">
        <v>68</v>
      </c>
      <c r="G814" s="33">
        <v>71</v>
      </c>
      <c r="H814" s="33">
        <v>99</v>
      </c>
      <c r="I814" s="33">
        <v>75</v>
      </c>
      <c r="J814" s="33">
        <v>84</v>
      </c>
      <c r="K814" s="33">
        <v>98</v>
      </c>
      <c r="L814" s="33">
        <v>80</v>
      </c>
      <c r="M814" s="33">
        <v>61</v>
      </c>
      <c r="N814" s="33">
        <v>69</v>
      </c>
      <c r="O814" s="33">
        <v>65</v>
      </c>
    </row>
    <row r="815" spans="1:15" x14ac:dyDescent="0.35">
      <c r="A815" s="32" t="s">
        <v>377</v>
      </c>
      <c r="B815" s="32" t="s">
        <v>485</v>
      </c>
      <c r="C815" s="32" t="s">
        <v>0</v>
      </c>
      <c r="D815" s="32">
        <v>231</v>
      </c>
      <c r="E815" s="32">
        <v>207</v>
      </c>
      <c r="F815" s="32">
        <v>130</v>
      </c>
      <c r="G815" s="32">
        <v>141</v>
      </c>
      <c r="H815" s="32">
        <v>219</v>
      </c>
      <c r="I815" s="32">
        <v>252</v>
      </c>
      <c r="J815" s="32">
        <v>157</v>
      </c>
      <c r="K815" s="32">
        <v>205</v>
      </c>
      <c r="L815" s="32">
        <v>188</v>
      </c>
      <c r="M815" s="32">
        <v>167</v>
      </c>
      <c r="N815" s="32">
        <v>175</v>
      </c>
      <c r="O815" s="32">
        <v>231</v>
      </c>
    </row>
    <row r="816" spans="1:15" x14ac:dyDescent="0.35">
      <c r="A816" s="32" t="s">
        <v>377</v>
      </c>
      <c r="B816" s="32" t="s">
        <v>485</v>
      </c>
      <c r="C816" s="32" t="s">
        <v>23</v>
      </c>
      <c r="D816" s="32">
        <v>355</v>
      </c>
      <c r="E816" s="32">
        <v>255</v>
      </c>
      <c r="F816" s="32">
        <v>176</v>
      </c>
      <c r="G816" s="32">
        <v>186</v>
      </c>
      <c r="H816" s="32">
        <v>267</v>
      </c>
      <c r="I816" s="32">
        <v>304</v>
      </c>
      <c r="J816" s="32">
        <v>205</v>
      </c>
      <c r="K816" s="32">
        <v>248</v>
      </c>
      <c r="L816" s="32">
        <v>207</v>
      </c>
      <c r="M816" s="32">
        <v>246</v>
      </c>
      <c r="N816" s="32">
        <v>197</v>
      </c>
      <c r="O816" s="32">
        <v>223</v>
      </c>
    </row>
    <row r="817" spans="1:15" x14ac:dyDescent="0.35">
      <c r="A817" s="32" t="s">
        <v>377</v>
      </c>
      <c r="B817" s="32" t="s">
        <v>485</v>
      </c>
      <c r="C817" s="32" t="s">
        <v>4</v>
      </c>
      <c r="D817" s="32">
        <v>27</v>
      </c>
      <c r="E817" s="32">
        <v>34</v>
      </c>
      <c r="F817" s="32">
        <v>22</v>
      </c>
      <c r="G817" s="32">
        <v>18</v>
      </c>
      <c r="H817" s="32">
        <v>29</v>
      </c>
      <c r="I817" s="32">
        <v>19</v>
      </c>
      <c r="J817" s="32">
        <v>22</v>
      </c>
      <c r="K817" s="32">
        <v>17</v>
      </c>
      <c r="L817" s="32">
        <v>21</v>
      </c>
      <c r="M817" s="32">
        <v>22</v>
      </c>
      <c r="N817" s="32">
        <v>25</v>
      </c>
      <c r="O817" s="32">
        <v>21</v>
      </c>
    </row>
    <row r="818" spans="1:15" x14ac:dyDescent="0.35">
      <c r="A818" s="32" t="s">
        <v>377</v>
      </c>
      <c r="B818" s="32" t="s">
        <v>485</v>
      </c>
      <c r="C818" s="32" t="s">
        <v>5</v>
      </c>
      <c r="D818" s="32">
        <v>0</v>
      </c>
      <c r="E818" s="32">
        <v>0</v>
      </c>
      <c r="F818" s="32">
        <v>0</v>
      </c>
      <c r="G818" s="32">
        <v>0</v>
      </c>
      <c r="H818" s="32">
        <v>2</v>
      </c>
      <c r="I818" s="32">
        <v>0</v>
      </c>
      <c r="J818" s="32">
        <v>1</v>
      </c>
      <c r="K818" s="32">
        <v>0</v>
      </c>
      <c r="L818" s="32">
        <v>0</v>
      </c>
      <c r="M818" s="32">
        <v>0</v>
      </c>
      <c r="N818" s="32">
        <v>0</v>
      </c>
      <c r="O818" s="32">
        <v>0</v>
      </c>
    </row>
    <row r="819" spans="1:15" x14ac:dyDescent="0.35">
      <c r="A819" s="32" t="s">
        <v>377</v>
      </c>
      <c r="B819" s="32" t="s">
        <v>485</v>
      </c>
      <c r="C819" s="32" t="s">
        <v>2</v>
      </c>
      <c r="D819" s="32">
        <v>9</v>
      </c>
      <c r="E819" s="32">
        <v>8</v>
      </c>
      <c r="F819" s="32">
        <v>4</v>
      </c>
      <c r="G819" s="32">
        <v>0</v>
      </c>
      <c r="H819" s="32">
        <v>4</v>
      </c>
      <c r="I819" s="32">
        <v>2</v>
      </c>
      <c r="J819" s="32">
        <v>6</v>
      </c>
      <c r="K819" s="32">
        <v>5</v>
      </c>
      <c r="L819" s="32">
        <v>2</v>
      </c>
      <c r="M819" s="32">
        <v>5</v>
      </c>
      <c r="N819" s="32">
        <v>2</v>
      </c>
      <c r="O819" s="32">
        <v>1</v>
      </c>
    </row>
    <row r="820" spans="1:15" x14ac:dyDescent="0.35">
      <c r="A820" s="33" t="s">
        <v>377</v>
      </c>
      <c r="B820" s="33" t="s">
        <v>485</v>
      </c>
      <c r="C820" s="33" t="s">
        <v>3069</v>
      </c>
      <c r="D820" s="33">
        <v>622</v>
      </c>
      <c r="E820" s="33">
        <v>504</v>
      </c>
      <c r="F820" s="33">
        <v>332</v>
      </c>
      <c r="G820" s="33">
        <v>345</v>
      </c>
      <c r="H820" s="33">
        <v>521</v>
      </c>
      <c r="I820" s="33">
        <v>577</v>
      </c>
      <c r="J820" s="33">
        <v>391</v>
      </c>
      <c r="K820" s="33">
        <v>475</v>
      </c>
      <c r="L820" s="33">
        <v>418</v>
      </c>
      <c r="M820" s="33">
        <v>440</v>
      </c>
      <c r="N820" s="33">
        <v>399</v>
      </c>
      <c r="O820" s="33">
        <v>476</v>
      </c>
    </row>
    <row r="821" spans="1:15" x14ac:dyDescent="0.35">
      <c r="A821" s="32" t="s">
        <v>182</v>
      </c>
      <c r="B821" s="32" t="s">
        <v>183</v>
      </c>
      <c r="C821" s="32" t="s">
        <v>0</v>
      </c>
      <c r="D821" s="32">
        <v>540</v>
      </c>
      <c r="E821" s="32">
        <v>561</v>
      </c>
      <c r="F821" s="32">
        <v>546</v>
      </c>
      <c r="G821" s="32">
        <v>532</v>
      </c>
      <c r="H821" s="32">
        <v>682</v>
      </c>
      <c r="I821" s="32">
        <v>531</v>
      </c>
      <c r="J821" s="32">
        <v>527</v>
      </c>
      <c r="K821" s="32">
        <v>579</v>
      </c>
      <c r="L821" s="32">
        <v>474</v>
      </c>
      <c r="M821" s="32">
        <v>608</v>
      </c>
      <c r="N821" s="32">
        <v>524</v>
      </c>
      <c r="O821" s="32">
        <v>665</v>
      </c>
    </row>
    <row r="822" spans="1:15" x14ac:dyDescent="0.35">
      <c r="A822" s="32" t="s">
        <v>182</v>
      </c>
      <c r="B822" s="32" t="s">
        <v>183</v>
      </c>
      <c r="C822" s="32" t="s">
        <v>23</v>
      </c>
      <c r="D822" s="32">
        <v>483</v>
      </c>
      <c r="E822" s="32">
        <v>406</v>
      </c>
      <c r="F822" s="32">
        <v>488</v>
      </c>
      <c r="G822" s="32">
        <v>415</v>
      </c>
      <c r="H822" s="32">
        <v>455</v>
      </c>
      <c r="I822" s="32">
        <v>474</v>
      </c>
      <c r="J822" s="32">
        <v>447</v>
      </c>
      <c r="K822" s="32">
        <v>471</v>
      </c>
      <c r="L822" s="32">
        <v>318</v>
      </c>
      <c r="M822" s="32">
        <v>492</v>
      </c>
      <c r="N822" s="32">
        <v>394</v>
      </c>
      <c r="O822" s="32">
        <v>467</v>
      </c>
    </row>
    <row r="823" spans="1:15" x14ac:dyDescent="0.35">
      <c r="A823" s="32" t="s">
        <v>182</v>
      </c>
      <c r="B823" s="32" t="s">
        <v>183</v>
      </c>
      <c r="C823" s="32" t="s">
        <v>4</v>
      </c>
      <c r="D823" s="32">
        <v>12</v>
      </c>
      <c r="E823" s="32">
        <v>4</v>
      </c>
      <c r="F823" s="32">
        <v>9</v>
      </c>
      <c r="G823" s="32">
        <v>4</v>
      </c>
      <c r="H823" s="32">
        <v>9</v>
      </c>
      <c r="I823" s="32">
        <v>4</v>
      </c>
      <c r="J823" s="32">
        <v>7</v>
      </c>
      <c r="K823" s="32">
        <v>12</v>
      </c>
      <c r="L823" s="32">
        <v>8</v>
      </c>
      <c r="M823" s="32">
        <v>9</v>
      </c>
      <c r="N823" s="32">
        <v>13</v>
      </c>
      <c r="O823" s="32">
        <v>16</v>
      </c>
    </row>
    <row r="824" spans="1:15" x14ac:dyDescent="0.35">
      <c r="A824" s="32" t="s">
        <v>182</v>
      </c>
      <c r="B824" s="32" t="s">
        <v>183</v>
      </c>
      <c r="C824" s="32" t="s">
        <v>5</v>
      </c>
      <c r="D824" s="32">
        <v>0</v>
      </c>
      <c r="E824" s="32">
        <v>0</v>
      </c>
      <c r="F824" s="32">
        <v>0</v>
      </c>
      <c r="G824" s="32">
        <v>0</v>
      </c>
      <c r="H824" s="32">
        <v>0</v>
      </c>
      <c r="I824" s="32">
        <v>1</v>
      </c>
      <c r="J824" s="32">
        <v>0</v>
      </c>
      <c r="K824" s="32">
        <v>0</v>
      </c>
      <c r="L824" s="32">
        <v>0</v>
      </c>
      <c r="M824" s="32">
        <v>0</v>
      </c>
      <c r="N824" s="32">
        <v>0</v>
      </c>
      <c r="O824" s="32">
        <v>0</v>
      </c>
    </row>
    <row r="825" spans="1:15" x14ac:dyDescent="0.35">
      <c r="A825" s="32" t="s">
        <v>182</v>
      </c>
      <c r="B825" s="32" t="s">
        <v>183</v>
      </c>
      <c r="C825" s="32" t="s">
        <v>2</v>
      </c>
      <c r="D825" s="32">
        <v>1</v>
      </c>
      <c r="E825" s="32">
        <v>0</v>
      </c>
      <c r="F825" s="32">
        <v>0</v>
      </c>
      <c r="G825" s="32">
        <v>2</v>
      </c>
      <c r="H825" s="32">
        <v>0</v>
      </c>
      <c r="I825" s="32">
        <v>0</v>
      </c>
      <c r="J825" s="32">
        <v>2</v>
      </c>
      <c r="K825" s="32">
        <v>1</v>
      </c>
      <c r="L825" s="32">
        <v>0</v>
      </c>
      <c r="M825" s="32">
        <v>0</v>
      </c>
      <c r="N825" s="32">
        <v>0</v>
      </c>
      <c r="O825" s="32">
        <v>0</v>
      </c>
    </row>
    <row r="826" spans="1:15" x14ac:dyDescent="0.35">
      <c r="A826" s="33" t="s">
        <v>182</v>
      </c>
      <c r="B826" s="33" t="s">
        <v>183</v>
      </c>
      <c r="C826" s="33" t="s">
        <v>3069</v>
      </c>
      <c r="D826" s="33">
        <v>1036</v>
      </c>
      <c r="E826" s="33">
        <v>971</v>
      </c>
      <c r="F826" s="33">
        <v>1043</v>
      </c>
      <c r="G826" s="33">
        <v>953</v>
      </c>
      <c r="H826" s="33">
        <v>1146</v>
      </c>
      <c r="I826" s="33">
        <v>1010</v>
      </c>
      <c r="J826" s="33">
        <v>983</v>
      </c>
      <c r="K826" s="33">
        <v>1063</v>
      </c>
      <c r="L826" s="33">
        <v>800</v>
      </c>
      <c r="M826" s="33">
        <v>1109</v>
      </c>
      <c r="N826" s="33">
        <v>931</v>
      </c>
      <c r="O826" s="33">
        <v>1148</v>
      </c>
    </row>
    <row r="827" spans="1:15" x14ac:dyDescent="0.35">
      <c r="A827" s="32" t="s">
        <v>145</v>
      </c>
      <c r="B827" s="32" t="s">
        <v>146</v>
      </c>
      <c r="C827" s="32" t="s">
        <v>0</v>
      </c>
      <c r="D827" s="32">
        <v>971</v>
      </c>
      <c r="E827" s="32">
        <v>932</v>
      </c>
      <c r="F827" s="32">
        <v>725</v>
      </c>
      <c r="G827" s="32">
        <v>665</v>
      </c>
      <c r="H827" s="32">
        <v>885</v>
      </c>
      <c r="I827" s="32">
        <v>308</v>
      </c>
      <c r="J827" s="32">
        <v>1352</v>
      </c>
      <c r="K827" s="32">
        <v>601</v>
      </c>
      <c r="L827" s="32">
        <v>480</v>
      </c>
      <c r="M827" s="32">
        <v>630</v>
      </c>
      <c r="N827" s="32">
        <v>1417</v>
      </c>
      <c r="O827" s="32">
        <v>567</v>
      </c>
    </row>
    <row r="828" spans="1:15" x14ac:dyDescent="0.35">
      <c r="A828" s="32" t="s">
        <v>145</v>
      </c>
      <c r="B828" s="32" t="s">
        <v>146</v>
      </c>
      <c r="C828" s="32" t="s">
        <v>23</v>
      </c>
      <c r="D828" s="32">
        <v>237</v>
      </c>
      <c r="E828" s="32">
        <v>220</v>
      </c>
      <c r="F828" s="32">
        <v>162</v>
      </c>
      <c r="G828" s="32">
        <v>148</v>
      </c>
      <c r="H828" s="32">
        <v>153</v>
      </c>
      <c r="I828" s="32">
        <v>54</v>
      </c>
      <c r="J828" s="32">
        <v>251</v>
      </c>
      <c r="K828" s="32">
        <v>140</v>
      </c>
      <c r="L828" s="32">
        <v>93</v>
      </c>
      <c r="M828" s="32">
        <v>114</v>
      </c>
      <c r="N828" s="32">
        <v>246</v>
      </c>
      <c r="O828" s="32">
        <v>112</v>
      </c>
    </row>
    <row r="829" spans="1:15" x14ac:dyDescent="0.35">
      <c r="A829" s="32" t="s">
        <v>145</v>
      </c>
      <c r="B829" s="32" t="s">
        <v>146</v>
      </c>
      <c r="C829" s="32" t="s">
        <v>4</v>
      </c>
      <c r="D829" s="32">
        <v>28</v>
      </c>
      <c r="E829" s="32">
        <v>222</v>
      </c>
      <c r="F829" s="32">
        <v>26</v>
      </c>
      <c r="G829" s="32">
        <v>23</v>
      </c>
      <c r="H829" s="32">
        <v>26</v>
      </c>
      <c r="I829" s="32">
        <v>11</v>
      </c>
      <c r="J829" s="32">
        <v>50</v>
      </c>
      <c r="K829" s="32">
        <v>23</v>
      </c>
      <c r="L829" s="32">
        <v>7</v>
      </c>
      <c r="M829" s="32">
        <v>22</v>
      </c>
      <c r="N829" s="32">
        <v>30</v>
      </c>
      <c r="O829" s="32">
        <v>15</v>
      </c>
    </row>
    <row r="830" spans="1:15" x14ac:dyDescent="0.35">
      <c r="A830" s="32" t="s">
        <v>145</v>
      </c>
      <c r="B830" s="32" t="s">
        <v>146</v>
      </c>
      <c r="C830" s="32" t="s">
        <v>5</v>
      </c>
      <c r="D830" s="32">
        <v>8</v>
      </c>
      <c r="E830" s="32">
        <v>30</v>
      </c>
      <c r="F830" s="32">
        <v>0</v>
      </c>
      <c r="G830" s="32">
        <v>5</v>
      </c>
      <c r="H830" s="32">
        <v>2</v>
      </c>
      <c r="I830" s="32">
        <v>1</v>
      </c>
      <c r="J830" s="32">
        <v>6</v>
      </c>
      <c r="K830" s="32">
        <v>0</v>
      </c>
      <c r="L830" s="32">
        <v>3</v>
      </c>
      <c r="M830" s="32">
        <v>5</v>
      </c>
      <c r="N830" s="32">
        <v>8</v>
      </c>
      <c r="O830" s="32">
        <v>4</v>
      </c>
    </row>
    <row r="831" spans="1:15" x14ac:dyDescent="0.35">
      <c r="A831" s="32" t="s">
        <v>145</v>
      </c>
      <c r="B831" s="32" t="s">
        <v>146</v>
      </c>
      <c r="C831" s="32" t="s">
        <v>2</v>
      </c>
      <c r="D831" s="32">
        <v>8</v>
      </c>
      <c r="E831" s="32">
        <v>3</v>
      </c>
      <c r="F831" s="32">
        <v>3</v>
      </c>
      <c r="G831" s="32">
        <v>6</v>
      </c>
      <c r="H831" s="32">
        <v>4</v>
      </c>
      <c r="I831" s="32">
        <v>3</v>
      </c>
      <c r="J831" s="32">
        <v>4</v>
      </c>
      <c r="K831" s="32">
        <v>2</v>
      </c>
      <c r="L831" s="32">
        <v>1</v>
      </c>
      <c r="M831" s="32">
        <v>1</v>
      </c>
      <c r="N831" s="32">
        <v>2</v>
      </c>
      <c r="O831" s="32">
        <v>1</v>
      </c>
    </row>
    <row r="832" spans="1:15" x14ac:dyDescent="0.35">
      <c r="A832" s="33" t="s">
        <v>145</v>
      </c>
      <c r="B832" s="33" t="s">
        <v>146</v>
      </c>
      <c r="C832" s="33" t="s">
        <v>3069</v>
      </c>
      <c r="D832" s="33">
        <v>1252</v>
      </c>
      <c r="E832" s="33">
        <v>1407</v>
      </c>
      <c r="F832" s="33">
        <v>916</v>
      </c>
      <c r="G832" s="33">
        <v>847</v>
      </c>
      <c r="H832" s="33">
        <v>1070</v>
      </c>
      <c r="I832" s="33">
        <v>377</v>
      </c>
      <c r="J832" s="33">
        <v>1663</v>
      </c>
      <c r="K832" s="33">
        <v>766</v>
      </c>
      <c r="L832" s="33">
        <v>584</v>
      </c>
      <c r="M832" s="33">
        <v>772</v>
      </c>
      <c r="N832" s="33">
        <v>1703</v>
      </c>
      <c r="O832" s="33">
        <v>699</v>
      </c>
    </row>
    <row r="833" spans="1:15" x14ac:dyDescent="0.35">
      <c r="A833" s="32" t="s">
        <v>174</v>
      </c>
      <c r="B833" s="32" t="s">
        <v>3084</v>
      </c>
      <c r="C833" s="32" t="s">
        <v>0</v>
      </c>
      <c r="D833" s="32">
        <v>1416</v>
      </c>
      <c r="E833" s="32">
        <v>1214</v>
      </c>
      <c r="F833" s="32">
        <v>840</v>
      </c>
      <c r="G833" s="32">
        <v>159</v>
      </c>
      <c r="H833" s="32">
        <v>1557</v>
      </c>
      <c r="I833" s="32">
        <v>2592</v>
      </c>
      <c r="J833" s="32">
        <v>2974</v>
      </c>
      <c r="K833" s="32">
        <v>5</v>
      </c>
      <c r="L833" s="32">
        <v>2029</v>
      </c>
      <c r="M833" s="32">
        <v>2837</v>
      </c>
      <c r="N833" s="32">
        <v>332</v>
      </c>
      <c r="O833" s="32">
        <v>3203</v>
      </c>
    </row>
    <row r="834" spans="1:15" x14ac:dyDescent="0.35">
      <c r="A834" s="32" t="s">
        <v>174</v>
      </c>
      <c r="B834" s="32" t="s">
        <v>3084</v>
      </c>
      <c r="C834" s="32" t="s">
        <v>23</v>
      </c>
      <c r="D834" s="32">
        <v>1197</v>
      </c>
      <c r="E834" s="32">
        <v>1010</v>
      </c>
      <c r="F834" s="32">
        <v>326</v>
      </c>
      <c r="G834" s="32">
        <v>48</v>
      </c>
      <c r="H834" s="32">
        <v>88</v>
      </c>
      <c r="I834" s="32">
        <v>261</v>
      </c>
      <c r="J834" s="32">
        <v>172</v>
      </c>
      <c r="K834" s="32">
        <v>6</v>
      </c>
      <c r="L834" s="32">
        <v>136</v>
      </c>
      <c r="M834" s="32">
        <v>215</v>
      </c>
      <c r="N834" s="32">
        <v>35</v>
      </c>
      <c r="O834" s="32">
        <v>351</v>
      </c>
    </row>
    <row r="835" spans="1:15" x14ac:dyDescent="0.35">
      <c r="A835" s="32" t="s">
        <v>174</v>
      </c>
      <c r="B835" s="32" t="s">
        <v>3084</v>
      </c>
      <c r="C835" s="32" t="s">
        <v>4</v>
      </c>
      <c r="D835" s="32">
        <v>19</v>
      </c>
      <c r="E835" s="32">
        <v>25</v>
      </c>
      <c r="F835" s="32">
        <v>15</v>
      </c>
      <c r="G835" s="32">
        <v>0</v>
      </c>
      <c r="H835" s="32">
        <v>4</v>
      </c>
      <c r="I835" s="32">
        <v>9</v>
      </c>
      <c r="J835" s="32">
        <v>8</v>
      </c>
      <c r="K835" s="32">
        <v>0</v>
      </c>
      <c r="L835" s="32">
        <v>4</v>
      </c>
      <c r="M835" s="32">
        <v>11</v>
      </c>
      <c r="N835" s="32">
        <v>1</v>
      </c>
      <c r="O835" s="32">
        <v>4</v>
      </c>
    </row>
    <row r="836" spans="1:15" x14ac:dyDescent="0.35">
      <c r="A836" s="32" t="s">
        <v>174</v>
      </c>
      <c r="B836" s="32" t="s">
        <v>3084</v>
      </c>
      <c r="C836" s="32" t="s">
        <v>5</v>
      </c>
      <c r="D836" s="32">
        <v>2</v>
      </c>
      <c r="E836" s="32">
        <v>0</v>
      </c>
      <c r="F836" s="32">
        <v>1</v>
      </c>
      <c r="G836" s="32">
        <v>0</v>
      </c>
      <c r="H836" s="32">
        <v>0</v>
      </c>
      <c r="I836" s="32">
        <v>1</v>
      </c>
      <c r="J836" s="32">
        <v>1</v>
      </c>
      <c r="K836" s="32">
        <v>0</v>
      </c>
      <c r="L836" s="32">
        <v>1</v>
      </c>
      <c r="M836" s="32">
        <v>1</v>
      </c>
      <c r="N836" s="32">
        <v>0</v>
      </c>
      <c r="O836" s="32">
        <v>1</v>
      </c>
    </row>
    <row r="837" spans="1:15" x14ac:dyDescent="0.35">
      <c r="A837" s="32" t="s">
        <v>174</v>
      </c>
      <c r="B837" s="32" t="s">
        <v>3084</v>
      </c>
      <c r="C837" s="32" t="s">
        <v>2</v>
      </c>
      <c r="D837" s="32">
        <v>1</v>
      </c>
      <c r="E837" s="32">
        <v>3</v>
      </c>
      <c r="F837" s="32">
        <v>0</v>
      </c>
      <c r="G837" s="32">
        <v>0</v>
      </c>
      <c r="H837" s="32">
        <v>1</v>
      </c>
      <c r="I837" s="32">
        <v>1</v>
      </c>
      <c r="J837" s="32">
        <v>2</v>
      </c>
      <c r="K837" s="32">
        <v>0</v>
      </c>
      <c r="L837" s="32">
        <v>0</v>
      </c>
      <c r="M837" s="32">
        <v>0</v>
      </c>
      <c r="N837" s="32">
        <v>0</v>
      </c>
      <c r="O837" s="32">
        <v>0</v>
      </c>
    </row>
    <row r="838" spans="1:15" x14ac:dyDescent="0.35">
      <c r="A838" s="33" t="s">
        <v>174</v>
      </c>
      <c r="B838" s="33" t="s">
        <v>3084</v>
      </c>
      <c r="C838" s="33" t="s">
        <v>3069</v>
      </c>
      <c r="D838" s="33">
        <v>2635</v>
      </c>
      <c r="E838" s="33">
        <v>2252</v>
      </c>
      <c r="F838" s="33">
        <v>1182</v>
      </c>
      <c r="G838" s="33">
        <v>207</v>
      </c>
      <c r="H838" s="33">
        <v>1650</v>
      </c>
      <c r="I838" s="33">
        <v>2864</v>
      </c>
      <c r="J838" s="33">
        <v>3157</v>
      </c>
      <c r="K838" s="33">
        <v>11</v>
      </c>
      <c r="L838" s="33">
        <v>2170</v>
      </c>
      <c r="M838" s="33">
        <v>3064</v>
      </c>
      <c r="N838" s="33">
        <v>368</v>
      </c>
      <c r="O838" s="33">
        <v>3559</v>
      </c>
    </row>
    <row r="839" spans="1:15" x14ac:dyDescent="0.35">
      <c r="A839" s="32" t="s">
        <v>101</v>
      </c>
      <c r="B839" s="32" t="s">
        <v>102</v>
      </c>
      <c r="C839" s="32" t="s">
        <v>0</v>
      </c>
      <c r="D839" s="32">
        <v>971</v>
      </c>
      <c r="E839" s="32">
        <v>961</v>
      </c>
      <c r="F839" s="32">
        <v>1037</v>
      </c>
      <c r="G839" s="32">
        <v>738</v>
      </c>
      <c r="H839" s="32">
        <v>1188</v>
      </c>
      <c r="I839" s="32">
        <v>757</v>
      </c>
      <c r="J839" s="32">
        <v>890</v>
      </c>
      <c r="K839" s="32">
        <v>1167</v>
      </c>
      <c r="L839" s="32">
        <v>910</v>
      </c>
      <c r="M839" s="32">
        <v>980</v>
      </c>
      <c r="N839" s="32">
        <v>894</v>
      </c>
      <c r="O839" s="32">
        <v>1028</v>
      </c>
    </row>
    <row r="840" spans="1:15" x14ac:dyDescent="0.35">
      <c r="A840" s="32" t="s">
        <v>101</v>
      </c>
      <c r="B840" s="32" t="s">
        <v>102</v>
      </c>
      <c r="C840" s="32" t="s">
        <v>23</v>
      </c>
      <c r="D840" s="32">
        <v>238</v>
      </c>
      <c r="E840" s="32">
        <v>238</v>
      </c>
      <c r="F840" s="32">
        <v>247</v>
      </c>
      <c r="G840" s="32">
        <v>227</v>
      </c>
      <c r="H840" s="32">
        <v>348</v>
      </c>
      <c r="I840" s="32">
        <v>272</v>
      </c>
      <c r="J840" s="32">
        <v>276</v>
      </c>
      <c r="K840" s="32">
        <v>389</v>
      </c>
      <c r="L840" s="32">
        <v>264</v>
      </c>
      <c r="M840" s="32">
        <v>319</v>
      </c>
      <c r="N840" s="32">
        <v>257</v>
      </c>
      <c r="O840" s="32">
        <v>327</v>
      </c>
    </row>
    <row r="841" spans="1:15" x14ac:dyDescent="0.35">
      <c r="A841" s="32" t="s">
        <v>101</v>
      </c>
      <c r="B841" s="32" t="s">
        <v>102</v>
      </c>
      <c r="C841" s="32" t="s">
        <v>4</v>
      </c>
      <c r="D841" s="32">
        <v>14</v>
      </c>
      <c r="E841" s="32">
        <v>28</v>
      </c>
      <c r="F841" s="32">
        <v>16</v>
      </c>
      <c r="G841" s="32">
        <v>16</v>
      </c>
      <c r="H841" s="32">
        <v>11</v>
      </c>
      <c r="I841" s="32">
        <v>21</v>
      </c>
      <c r="J841" s="32">
        <v>24</v>
      </c>
      <c r="K841" s="32">
        <v>11</v>
      </c>
      <c r="L841" s="32">
        <v>4</v>
      </c>
      <c r="M841" s="32">
        <v>25</v>
      </c>
      <c r="N841" s="32">
        <v>12</v>
      </c>
      <c r="O841" s="32">
        <v>15</v>
      </c>
    </row>
    <row r="842" spans="1:15" x14ac:dyDescent="0.35">
      <c r="A842" s="32" t="s">
        <v>101</v>
      </c>
      <c r="B842" s="32" t="s">
        <v>102</v>
      </c>
      <c r="C842" s="32" t="s">
        <v>5</v>
      </c>
      <c r="D842" s="32">
        <v>6</v>
      </c>
      <c r="E842" s="32">
        <v>3</v>
      </c>
      <c r="F842" s="32">
        <v>0</v>
      </c>
      <c r="G842" s="32">
        <v>4</v>
      </c>
      <c r="H842" s="32">
        <v>3</v>
      </c>
      <c r="I842" s="32">
        <v>5</v>
      </c>
      <c r="J842" s="32">
        <v>2</v>
      </c>
      <c r="K842" s="32">
        <v>2</v>
      </c>
      <c r="L842" s="32">
        <v>0</v>
      </c>
      <c r="M842" s="32">
        <v>9</v>
      </c>
      <c r="N842" s="32">
        <v>1</v>
      </c>
      <c r="O842" s="32">
        <v>1</v>
      </c>
    </row>
    <row r="843" spans="1:15" x14ac:dyDescent="0.35">
      <c r="A843" s="32" t="s">
        <v>101</v>
      </c>
      <c r="B843" s="32" t="s">
        <v>102</v>
      </c>
      <c r="C843" s="32" t="s">
        <v>2</v>
      </c>
      <c r="D843" s="32">
        <v>4</v>
      </c>
      <c r="E843" s="32">
        <v>2</v>
      </c>
      <c r="F843" s="32">
        <v>1</v>
      </c>
      <c r="G843" s="32">
        <v>0</v>
      </c>
      <c r="H843" s="32">
        <v>2</v>
      </c>
      <c r="I843" s="32">
        <v>2</v>
      </c>
      <c r="J843" s="32">
        <v>1</v>
      </c>
      <c r="K843" s="32">
        <v>1</v>
      </c>
      <c r="L843" s="32">
        <v>0</v>
      </c>
      <c r="M843" s="32">
        <v>1</v>
      </c>
      <c r="N843" s="32">
        <v>2</v>
      </c>
      <c r="O843" s="32">
        <v>3</v>
      </c>
    </row>
    <row r="844" spans="1:15" x14ac:dyDescent="0.35">
      <c r="A844" s="33" t="s">
        <v>101</v>
      </c>
      <c r="B844" s="33" t="s">
        <v>102</v>
      </c>
      <c r="C844" s="33" t="s">
        <v>3069</v>
      </c>
      <c r="D844" s="33">
        <v>1233</v>
      </c>
      <c r="E844" s="33">
        <v>1232</v>
      </c>
      <c r="F844" s="33">
        <v>1301</v>
      </c>
      <c r="G844" s="33">
        <v>985</v>
      </c>
      <c r="H844" s="33">
        <v>1552</v>
      </c>
      <c r="I844" s="33">
        <v>1057</v>
      </c>
      <c r="J844" s="33">
        <v>1193</v>
      </c>
      <c r="K844" s="33">
        <v>1570</v>
      </c>
      <c r="L844" s="33">
        <v>1178</v>
      </c>
      <c r="M844" s="33">
        <v>1334</v>
      </c>
      <c r="N844" s="33">
        <v>1166</v>
      </c>
      <c r="O844" s="33">
        <v>1374</v>
      </c>
    </row>
    <row r="845" spans="1:15" x14ac:dyDescent="0.35">
      <c r="A845" s="32" t="s">
        <v>103</v>
      </c>
      <c r="B845" s="32" t="s">
        <v>104</v>
      </c>
      <c r="C845" s="32" t="s">
        <v>0</v>
      </c>
      <c r="D845" s="32">
        <v>31</v>
      </c>
      <c r="E845" s="32">
        <v>12</v>
      </c>
      <c r="F845" s="32">
        <v>142</v>
      </c>
      <c r="G845" s="32">
        <v>1318</v>
      </c>
      <c r="H845" s="32">
        <v>145</v>
      </c>
      <c r="I845" s="32">
        <v>158</v>
      </c>
      <c r="J845" s="32">
        <v>144</v>
      </c>
      <c r="K845" s="32">
        <v>219</v>
      </c>
      <c r="L845" s="32">
        <v>116</v>
      </c>
      <c r="M845" s="32">
        <v>158</v>
      </c>
      <c r="N845" s="32">
        <v>157</v>
      </c>
      <c r="O845" s="32">
        <v>137</v>
      </c>
    </row>
    <row r="846" spans="1:15" x14ac:dyDescent="0.35">
      <c r="A846" s="32" t="s">
        <v>103</v>
      </c>
      <c r="B846" s="32" t="s">
        <v>104</v>
      </c>
      <c r="C846" s="32" t="s">
        <v>23</v>
      </c>
      <c r="D846" s="32">
        <v>22</v>
      </c>
      <c r="E846" s="32">
        <v>8</v>
      </c>
      <c r="F846" s="32">
        <v>48</v>
      </c>
      <c r="G846" s="32">
        <v>218</v>
      </c>
      <c r="H846" s="32">
        <v>37</v>
      </c>
      <c r="I846" s="32">
        <v>79</v>
      </c>
      <c r="J846" s="32">
        <v>45</v>
      </c>
      <c r="K846" s="32">
        <v>55</v>
      </c>
      <c r="L846" s="32">
        <v>43</v>
      </c>
      <c r="M846" s="32">
        <v>71</v>
      </c>
      <c r="N846" s="32">
        <v>54</v>
      </c>
      <c r="O846" s="32">
        <v>63</v>
      </c>
    </row>
    <row r="847" spans="1:15" x14ac:dyDescent="0.35">
      <c r="A847" s="32" t="s">
        <v>103</v>
      </c>
      <c r="B847" s="32" t="s">
        <v>104</v>
      </c>
      <c r="C847" s="32" t="s">
        <v>4</v>
      </c>
      <c r="D847" s="32">
        <v>4</v>
      </c>
      <c r="E847" s="32">
        <v>1</v>
      </c>
      <c r="F847" s="32">
        <v>0</v>
      </c>
      <c r="G847" s="32">
        <v>3</v>
      </c>
      <c r="H847" s="32">
        <v>1</v>
      </c>
      <c r="I847" s="32">
        <v>2</v>
      </c>
      <c r="J847" s="32">
        <v>4</v>
      </c>
      <c r="K847" s="32">
        <v>0</v>
      </c>
      <c r="L847" s="32">
        <v>1</v>
      </c>
      <c r="M847" s="32">
        <v>6</v>
      </c>
      <c r="N847" s="32">
        <v>7</v>
      </c>
      <c r="O847" s="32">
        <v>4</v>
      </c>
    </row>
    <row r="848" spans="1:15" x14ac:dyDescent="0.35">
      <c r="A848" s="32" t="s">
        <v>103</v>
      </c>
      <c r="B848" s="32" t="s">
        <v>104</v>
      </c>
      <c r="C848" s="32" t="s">
        <v>5</v>
      </c>
      <c r="D848" s="32">
        <v>1</v>
      </c>
      <c r="E848" s="32">
        <v>0</v>
      </c>
      <c r="F848" s="32">
        <v>0</v>
      </c>
      <c r="G848" s="32">
        <v>1</v>
      </c>
      <c r="H848" s="32">
        <v>0</v>
      </c>
      <c r="I848" s="32">
        <v>0</v>
      </c>
      <c r="J848" s="32">
        <v>0</v>
      </c>
      <c r="K848" s="32">
        <v>0</v>
      </c>
      <c r="L848" s="32">
        <v>0</v>
      </c>
      <c r="M848" s="32">
        <v>0</v>
      </c>
      <c r="N848" s="32">
        <v>1</v>
      </c>
      <c r="O848" s="32">
        <v>0</v>
      </c>
    </row>
    <row r="849" spans="1:15" x14ac:dyDescent="0.35">
      <c r="A849" s="32" t="s">
        <v>103</v>
      </c>
      <c r="B849" s="32" t="s">
        <v>104</v>
      </c>
      <c r="C849" s="32" t="s">
        <v>2</v>
      </c>
      <c r="D849" s="32">
        <v>2</v>
      </c>
      <c r="E849" s="32">
        <v>1</v>
      </c>
      <c r="F849" s="32">
        <v>1</v>
      </c>
      <c r="G849" s="32">
        <v>3</v>
      </c>
      <c r="H849" s="32">
        <v>1</v>
      </c>
      <c r="I849" s="32">
        <v>0</v>
      </c>
      <c r="J849" s="32">
        <v>1</v>
      </c>
      <c r="K849" s="32">
        <v>1</v>
      </c>
      <c r="L849" s="32">
        <v>1</v>
      </c>
      <c r="M849" s="32">
        <v>0</v>
      </c>
      <c r="N849" s="32">
        <v>0</v>
      </c>
      <c r="O849" s="32">
        <v>0</v>
      </c>
    </row>
    <row r="850" spans="1:15" x14ac:dyDescent="0.35">
      <c r="A850" s="33" t="s">
        <v>103</v>
      </c>
      <c r="B850" s="33" t="s">
        <v>104</v>
      </c>
      <c r="C850" s="33" t="s">
        <v>3069</v>
      </c>
      <c r="D850" s="33">
        <v>60</v>
      </c>
      <c r="E850" s="33">
        <v>22</v>
      </c>
      <c r="F850" s="33">
        <v>191</v>
      </c>
      <c r="G850" s="33">
        <v>1543</v>
      </c>
      <c r="H850" s="33">
        <v>184</v>
      </c>
      <c r="I850" s="33">
        <v>239</v>
      </c>
      <c r="J850" s="33">
        <v>194</v>
      </c>
      <c r="K850" s="33">
        <v>275</v>
      </c>
      <c r="L850" s="33">
        <v>161</v>
      </c>
      <c r="M850" s="33">
        <v>235</v>
      </c>
      <c r="N850" s="33">
        <v>219</v>
      </c>
      <c r="O850" s="33">
        <v>204</v>
      </c>
    </row>
    <row r="851" spans="1:15" x14ac:dyDescent="0.35">
      <c r="A851" s="32" t="s">
        <v>164</v>
      </c>
      <c r="B851" s="32" t="s">
        <v>486</v>
      </c>
      <c r="C851" s="32" t="s">
        <v>0</v>
      </c>
      <c r="D851" s="32">
        <v>394</v>
      </c>
      <c r="E851" s="32">
        <v>198</v>
      </c>
      <c r="F851" s="32">
        <v>215</v>
      </c>
      <c r="G851" s="32">
        <v>182</v>
      </c>
      <c r="H851" s="32">
        <v>211</v>
      </c>
      <c r="I851" s="32">
        <v>223</v>
      </c>
      <c r="J851" s="32">
        <v>139</v>
      </c>
      <c r="K851" s="32">
        <v>163</v>
      </c>
      <c r="L851" s="32">
        <v>140</v>
      </c>
      <c r="M851" s="32">
        <v>119</v>
      </c>
      <c r="N851" s="32">
        <v>188</v>
      </c>
      <c r="O851" s="32">
        <v>113</v>
      </c>
    </row>
    <row r="852" spans="1:15" x14ac:dyDescent="0.35">
      <c r="A852" s="32" t="s">
        <v>164</v>
      </c>
      <c r="B852" s="32" t="s">
        <v>486</v>
      </c>
      <c r="C852" s="32" t="s">
        <v>23</v>
      </c>
      <c r="D852" s="32">
        <v>206</v>
      </c>
      <c r="E852" s="32">
        <v>117</v>
      </c>
      <c r="F852" s="32">
        <v>213</v>
      </c>
      <c r="G852" s="32">
        <v>100</v>
      </c>
      <c r="H852" s="32">
        <v>142</v>
      </c>
      <c r="I852" s="32">
        <v>108</v>
      </c>
      <c r="J852" s="32">
        <v>118</v>
      </c>
      <c r="K852" s="32">
        <v>117</v>
      </c>
      <c r="L852" s="32">
        <v>116</v>
      </c>
      <c r="M852" s="32">
        <v>125</v>
      </c>
      <c r="N852" s="32">
        <v>130</v>
      </c>
      <c r="O852" s="32">
        <v>129</v>
      </c>
    </row>
    <row r="853" spans="1:15" x14ac:dyDescent="0.35">
      <c r="A853" s="32" t="s">
        <v>164</v>
      </c>
      <c r="B853" s="32" t="s">
        <v>486</v>
      </c>
      <c r="C853" s="32" t="s">
        <v>4</v>
      </c>
      <c r="D853" s="32">
        <v>1</v>
      </c>
      <c r="E853" s="32">
        <v>3</v>
      </c>
      <c r="F853" s="32">
        <v>3</v>
      </c>
      <c r="G853" s="32">
        <v>4</v>
      </c>
      <c r="H853" s="32">
        <v>2</v>
      </c>
      <c r="I853" s="32">
        <v>1</v>
      </c>
      <c r="J853" s="32">
        <v>3</v>
      </c>
      <c r="K853" s="32">
        <v>2</v>
      </c>
      <c r="L853" s="32">
        <v>0</v>
      </c>
      <c r="M853" s="32">
        <v>1</v>
      </c>
      <c r="N853" s="32">
        <v>6</v>
      </c>
      <c r="O853" s="32">
        <v>3</v>
      </c>
    </row>
    <row r="854" spans="1:15" x14ac:dyDescent="0.35">
      <c r="A854" s="32" t="s">
        <v>164</v>
      </c>
      <c r="B854" s="32" t="s">
        <v>486</v>
      </c>
      <c r="C854" s="32" t="s">
        <v>5</v>
      </c>
      <c r="D854" s="32">
        <v>0</v>
      </c>
      <c r="E854" s="32">
        <v>1</v>
      </c>
      <c r="F854" s="32">
        <v>1</v>
      </c>
      <c r="G854" s="32">
        <v>0</v>
      </c>
      <c r="H854" s="32">
        <v>1</v>
      </c>
      <c r="I854" s="32">
        <v>0</v>
      </c>
      <c r="J854" s="32">
        <v>0</v>
      </c>
      <c r="K854" s="32">
        <v>0</v>
      </c>
      <c r="L854" s="32">
        <v>0</v>
      </c>
      <c r="M854" s="32">
        <v>0</v>
      </c>
      <c r="N854" s="32">
        <v>0</v>
      </c>
      <c r="O854" s="32">
        <v>0</v>
      </c>
    </row>
    <row r="855" spans="1:15" x14ac:dyDescent="0.35">
      <c r="A855" s="32" t="s">
        <v>164</v>
      </c>
      <c r="B855" s="32" t="s">
        <v>486</v>
      </c>
      <c r="C855" s="32" t="s">
        <v>2</v>
      </c>
      <c r="D855" s="32">
        <v>0</v>
      </c>
      <c r="E855" s="32">
        <v>0</v>
      </c>
      <c r="F855" s="32">
        <v>0</v>
      </c>
      <c r="G855" s="32">
        <v>0</v>
      </c>
      <c r="H855" s="32">
        <v>0</v>
      </c>
      <c r="I855" s="32">
        <v>0</v>
      </c>
      <c r="J855" s="32">
        <v>0</v>
      </c>
      <c r="K855" s="32">
        <v>0</v>
      </c>
      <c r="L855" s="32">
        <v>0</v>
      </c>
      <c r="M855" s="32">
        <v>0</v>
      </c>
      <c r="N855" s="32">
        <v>0</v>
      </c>
      <c r="O855" s="32">
        <v>1</v>
      </c>
    </row>
    <row r="856" spans="1:15" x14ac:dyDescent="0.35">
      <c r="A856" s="33" t="s">
        <v>164</v>
      </c>
      <c r="B856" s="33" t="s">
        <v>486</v>
      </c>
      <c r="C856" s="33" t="s">
        <v>3069</v>
      </c>
      <c r="D856" s="33">
        <v>601</v>
      </c>
      <c r="E856" s="33">
        <v>319</v>
      </c>
      <c r="F856" s="33">
        <v>432</v>
      </c>
      <c r="G856" s="33">
        <v>286</v>
      </c>
      <c r="H856" s="33">
        <v>356</v>
      </c>
      <c r="I856" s="33">
        <v>332</v>
      </c>
      <c r="J856" s="33">
        <v>260</v>
      </c>
      <c r="K856" s="33">
        <v>282</v>
      </c>
      <c r="L856" s="33">
        <v>256</v>
      </c>
      <c r="M856" s="33">
        <v>245</v>
      </c>
      <c r="N856" s="33">
        <v>324</v>
      </c>
      <c r="O856" s="33">
        <v>246</v>
      </c>
    </row>
    <row r="857" spans="1:15" x14ac:dyDescent="0.35">
      <c r="A857" s="32" t="s">
        <v>93</v>
      </c>
      <c r="B857" s="32" t="s">
        <v>487</v>
      </c>
      <c r="C857" s="32" t="s">
        <v>0</v>
      </c>
      <c r="D857" s="32">
        <v>765</v>
      </c>
      <c r="E857" s="32">
        <v>605</v>
      </c>
      <c r="F857" s="32">
        <v>594</v>
      </c>
      <c r="G857" s="32">
        <v>483</v>
      </c>
      <c r="H857" s="32">
        <v>819</v>
      </c>
      <c r="I857" s="32">
        <v>948</v>
      </c>
      <c r="J857" s="32">
        <v>1012</v>
      </c>
      <c r="K857" s="32">
        <v>658</v>
      </c>
      <c r="L857" s="32">
        <v>874</v>
      </c>
      <c r="M857" s="32">
        <v>746</v>
      </c>
      <c r="N857" s="32">
        <v>688</v>
      </c>
      <c r="O857" s="32">
        <v>777</v>
      </c>
    </row>
    <row r="858" spans="1:15" x14ac:dyDescent="0.35">
      <c r="A858" s="32" t="s">
        <v>93</v>
      </c>
      <c r="B858" s="32" t="s">
        <v>487</v>
      </c>
      <c r="C858" s="32" t="s">
        <v>23</v>
      </c>
      <c r="D858" s="32">
        <v>92</v>
      </c>
      <c r="E858" s="32">
        <v>62</v>
      </c>
      <c r="F858" s="32">
        <v>78</v>
      </c>
      <c r="G858" s="32">
        <v>58</v>
      </c>
      <c r="H858" s="32">
        <v>86</v>
      </c>
      <c r="I858" s="32">
        <v>108</v>
      </c>
      <c r="J858" s="32">
        <v>100</v>
      </c>
      <c r="K858" s="32">
        <v>61</v>
      </c>
      <c r="L858" s="32">
        <v>96</v>
      </c>
      <c r="M858" s="32">
        <v>66</v>
      </c>
      <c r="N858" s="32">
        <v>81</v>
      </c>
      <c r="O858" s="32">
        <v>82</v>
      </c>
    </row>
    <row r="859" spans="1:15" x14ac:dyDescent="0.35">
      <c r="A859" s="32" t="s">
        <v>93</v>
      </c>
      <c r="B859" s="32" t="s">
        <v>487</v>
      </c>
      <c r="C859" s="32" t="s">
        <v>4</v>
      </c>
      <c r="D859" s="32">
        <v>11</v>
      </c>
      <c r="E859" s="32">
        <v>12</v>
      </c>
      <c r="F859" s="32">
        <v>9</v>
      </c>
      <c r="G859" s="32">
        <v>10</v>
      </c>
      <c r="H859" s="32">
        <v>8</v>
      </c>
      <c r="I859" s="32">
        <v>9</v>
      </c>
      <c r="J859" s="32">
        <v>15</v>
      </c>
      <c r="K859" s="32">
        <v>13</v>
      </c>
      <c r="L859" s="32">
        <v>18</v>
      </c>
      <c r="M859" s="32">
        <v>22</v>
      </c>
      <c r="N859" s="32">
        <v>15</v>
      </c>
      <c r="O859" s="32">
        <v>18</v>
      </c>
    </row>
    <row r="860" spans="1:15" x14ac:dyDescent="0.35">
      <c r="A860" s="32" t="s">
        <v>93</v>
      </c>
      <c r="B860" s="32" t="s">
        <v>487</v>
      </c>
      <c r="C860" s="32" t="s">
        <v>5</v>
      </c>
      <c r="D860" s="32">
        <v>0</v>
      </c>
      <c r="E860" s="32">
        <v>0</v>
      </c>
      <c r="F860" s="32">
        <v>1</v>
      </c>
      <c r="G860" s="32">
        <v>3</v>
      </c>
      <c r="H860" s="32">
        <v>1</v>
      </c>
      <c r="I860" s="32">
        <v>3</v>
      </c>
      <c r="J860" s="32">
        <v>4</v>
      </c>
      <c r="K860" s="32">
        <v>0</v>
      </c>
      <c r="L860" s="32">
        <v>3</v>
      </c>
      <c r="M860" s="32">
        <v>3</v>
      </c>
      <c r="N860" s="32">
        <v>1</v>
      </c>
      <c r="O860" s="32">
        <v>0</v>
      </c>
    </row>
    <row r="861" spans="1:15" x14ac:dyDescent="0.35">
      <c r="A861" s="32" t="s">
        <v>93</v>
      </c>
      <c r="B861" s="32" t="s">
        <v>487</v>
      </c>
      <c r="C861" s="32" t="s">
        <v>2</v>
      </c>
      <c r="D861" s="32">
        <v>1</v>
      </c>
      <c r="E861" s="32">
        <v>0</v>
      </c>
      <c r="F861" s="32">
        <v>1</v>
      </c>
      <c r="G861" s="32">
        <v>1</v>
      </c>
      <c r="H861" s="32">
        <v>1</v>
      </c>
      <c r="I861" s="32">
        <v>2</v>
      </c>
      <c r="J861" s="32">
        <v>4</v>
      </c>
      <c r="K861" s="32">
        <v>0</v>
      </c>
      <c r="L861" s="32">
        <v>1</v>
      </c>
      <c r="M861" s="32">
        <v>1</v>
      </c>
      <c r="N861" s="32">
        <v>1</v>
      </c>
      <c r="O861" s="32">
        <v>0</v>
      </c>
    </row>
    <row r="862" spans="1:15" x14ac:dyDescent="0.35">
      <c r="A862" s="33" t="s">
        <v>93</v>
      </c>
      <c r="B862" s="33" t="s">
        <v>487</v>
      </c>
      <c r="C862" s="33" t="s">
        <v>3069</v>
      </c>
      <c r="D862" s="33">
        <v>869</v>
      </c>
      <c r="E862" s="33">
        <v>679</v>
      </c>
      <c r="F862" s="33">
        <v>683</v>
      </c>
      <c r="G862" s="33">
        <v>555</v>
      </c>
      <c r="H862" s="33">
        <v>915</v>
      </c>
      <c r="I862" s="33">
        <v>1070</v>
      </c>
      <c r="J862" s="33">
        <v>1135</v>
      </c>
      <c r="K862" s="33">
        <v>732</v>
      </c>
      <c r="L862" s="33">
        <v>992</v>
      </c>
      <c r="M862" s="33">
        <v>838</v>
      </c>
      <c r="N862" s="33">
        <v>786</v>
      </c>
      <c r="O862" s="33">
        <v>877</v>
      </c>
    </row>
    <row r="863" spans="1:15" x14ac:dyDescent="0.35">
      <c r="A863" s="32" t="s">
        <v>137</v>
      </c>
      <c r="B863" s="32" t="s">
        <v>488</v>
      </c>
      <c r="C863" s="32" t="s">
        <v>0</v>
      </c>
      <c r="D863" s="32">
        <v>584</v>
      </c>
      <c r="E863" s="32">
        <v>876</v>
      </c>
      <c r="F863" s="32">
        <v>527</v>
      </c>
      <c r="G863" s="32">
        <v>397</v>
      </c>
      <c r="H863" s="32">
        <v>918</v>
      </c>
      <c r="I863" s="32">
        <v>479</v>
      </c>
      <c r="J863" s="32">
        <v>1011</v>
      </c>
      <c r="K863" s="32">
        <v>667</v>
      </c>
      <c r="L863" s="32">
        <v>563</v>
      </c>
      <c r="M863" s="32">
        <v>898</v>
      </c>
      <c r="N863" s="32">
        <v>527</v>
      </c>
      <c r="O863" s="32">
        <v>975</v>
      </c>
    </row>
    <row r="864" spans="1:15" x14ac:dyDescent="0.35">
      <c r="A864" s="32" t="s">
        <v>137</v>
      </c>
      <c r="B864" s="32" t="s">
        <v>488</v>
      </c>
      <c r="C864" s="32" t="s">
        <v>23</v>
      </c>
      <c r="D864" s="32">
        <v>97</v>
      </c>
      <c r="E864" s="32">
        <v>175</v>
      </c>
      <c r="F864" s="32">
        <v>93</v>
      </c>
      <c r="G864" s="32">
        <v>77</v>
      </c>
      <c r="H864" s="32">
        <v>171</v>
      </c>
      <c r="I864" s="32">
        <v>73</v>
      </c>
      <c r="J864" s="32">
        <v>142</v>
      </c>
      <c r="K864" s="32">
        <v>104</v>
      </c>
      <c r="L864" s="32">
        <v>84</v>
      </c>
      <c r="M864" s="32">
        <v>137</v>
      </c>
      <c r="N864" s="32">
        <v>95</v>
      </c>
      <c r="O864" s="32">
        <v>204</v>
      </c>
    </row>
    <row r="865" spans="1:15" x14ac:dyDescent="0.35">
      <c r="A865" s="32" t="s">
        <v>137</v>
      </c>
      <c r="B865" s="32" t="s">
        <v>488</v>
      </c>
      <c r="C865" s="32" t="s">
        <v>4</v>
      </c>
      <c r="D865" s="32">
        <v>10</v>
      </c>
      <c r="E865" s="32">
        <v>39</v>
      </c>
      <c r="F865" s="32">
        <v>20</v>
      </c>
      <c r="G865" s="32">
        <v>15</v>
      </c>
      <c r="H865" s="32">
        <v>28</v>
      </c>
      <c r="I865" s="32">
        <v>13</v>
      </c>
      <c r="J865" s="32">
        <v>25</v>
      </c>
      <c r="K865" s="32">
        <v>14</v>
      </c>
      <c r="L865" s="32">
        <v>21</v>
      </c>
      <c r="M865" s="32">
        <v>30</v>
      </c>
      <c r="N865" s="32">
        <v>13</v>
      </c>
      <c r="O865" s="32">
        <v>31</v>
      </c>
    </row>
    <row r="866" spans="1:15" x14ac:dyDescent="0.35">
      <c r="A866" s="32" t="s">
        <v>137</v>
      </c>
      <c r="B866" s="32" t="s">
        <v>488</v>
      </c>
      <c r="C866" s="32" t="s">
        <v>5</v>
      </c>
      <c r="D866" s="32">
        <v>6</v>
      </c>
      <c r="E866" s="32">
        <v>3</v>
      </c>
      <c r="F866" s="32">
        <v>4</v>
      </c>
      <c r="G866" s="32">
        <v>3</v>
      </c>
      <c r="H866" s="32">
        <v>6</v>
      </c>
      <c r="I866" s="32">
        <v>6</v>
      </c>
      <c r="J866" s="32">
        <v>1</v>
      </c>
      <c r="K866" s="32">
        <v>4</v>
      </c>
      <c r="L866" s="32">
        <v>4</v>
      </c>
      <c r="M866" s="32">
        <v>2</v>
      </c>
      <c r="N866" s="32">
        <v>2</v>
      </c>
      <c r="O866" s="32">
        <v>6</v>
      </c>
    </row>
    <row r="867" spans="1:15" x14ac:dyDescent="0.35">
      <c r="A867" s="32" t="s">
        <v>137</v>
      </c>
      <c r="B867" s="32" t="s">
        <v>488</v>
      </c>
      <c r="C867" s="32" t="s">
        <v>2</v>
      </c>
      <c r="D867" s="32">
        <v>1</v>
      </c>
      <c r="E867" s="32">
        <v>0</v>
      </c>
      <c r="F867" s="32">
        <v>4</v>
      </c>
      <c r="G867" s="32">
        <v>2</v>
      </c>
      <c r="H867" s="32">
        <v>4</v>
      </c>
      <c r="I867" s="32">
        <v>0</v>
      </c>
      <c r="J867" s="32">
        <v>1</v>
      </c>
      <c r="K867" s="32">
        <v>0</v>
      </c>
      <c r="L867" s="32">
        <v>2</v>
      </c>
      <c r="M867" s="32">
        <v>0</v>
      </c>
      <c r="N867" s="32">
        <v>0</v>
      </c>
      <c r="O867" s="32">
        <v>3</v>
      </c>
    </row>
    <row r="868" spans="1:15" x14ac:dyDescent="0.35">
      <c r="A868" s="33" t="s">
        <v>137</v>
      </c>
      <c r="B868" s="33" t="s">
        <v>488</v>
      </c>
      <c r="C868" s="33" t="s">
        <v>3069</v>
      </c>
      <c r="D868" s="33">
        <v>698</v>
      </c>
      <c r="E868" s="33">
        <v>1093</v>
      </c>
      <c r="F868" s="33">
        <v>648</v>
      </c>
      <c r="G868" s="33">
        <v>494</v>
      </c>
      <c r="H868" s="33">
        <v>1127</v>
      </c>
      <c r="I868" s="33">
        <v>571</v>
      </c>
      <c r="J868" s="33">
        <v>1180</v>
      </c>
      <c r="K868" s="33">
        <v>789</v>
      </c>
      <c r="L868" s="33">
        <v>674</v>
      </c>
      <c r="M868" s="33">
        <v>1067</v>
      </c>
      <c r="N868" s="33">
        <v>637</v>
      </c>
      <c r="O868" s="33">
        <v>1219</v>
      </c>
    </row>
    <row r="869" spans="1:15" x14ac:dyDescent="0.35">
      <c r="A869" s="32" t="s">
        <v>243</v>
      </c>
      <c r="B869" s="32" t="s">
        <v>244</v>
      </c>
      <c r="C869" s="32" t="s">
        <v>0</v>
      </c>
      <c r="D869" s="32">
        <v>618</v>
      </c>
      <c r="E869" s="32">
        <v>529</v>
      </c>
      <c r="F869" s="32">
        <v>333</v>
      </c>
      <c r="G869" s="32">
        <v>621</v>
      </c>
      <c r="H869" s="32">
        <v>376</v>
      </c>
      <c r="I869" s="32">
        <v>461</v>
      </c>
      <c r="J869" s="32">
        <v>0</v>
      </c>
      <c r="K869" s="32">
        <v>432</v>
      </c>
      <c r="L869" s="32">
        <v>0</v>
      </c>
      <c r="M869" s="32">
        <v>1713</v>
      </c>
      <c r="N869" s="32">
        <v>853</v>
      </c>
      <c r="O869" s="32">
        <v>324</v>
      </c>
    </row>
    <row r="870" spans="1:15" x14ac:dyDescent="0.35">
      <c r="A870" s="32" t="s">
        <v>243</v>
      </c>
      <c r="B870" s="32" t="s">
        <v>244</v>
      </c>
      <c r="C870" s="32" t="s">
        <v>23</v>
      </c>
      <c r="D870" s="32">
        <v>109</v>
      </c>
      <c r="E870" s="32">
        <v>86</v>
      </c>
      <c r="F870" s="32">
        <v>54</v>
      </c>
      <c r="G870" s="32">
        <v>115</v>
      </c>
      <c r="H870" s="32">
        <v>79</v>
      </c>
      <c r="I870" s="32">
        <v>90</v>
      </c>
      <c r="J870" s="32">
        <v>0</v>
      </c>
      <c r="K870" s="32">
        <v>67</v>
      </c>
      <c r="L870" s="32">
        <v>0</v>
      </c>
      <c r="M870" s="32">
        <v>9</v>
      </c>
      <c r="N870" s="32">
        <v>438</v>
      </c>
      <c r="O870" s="32">
        <v>60</v>
      </c>
    </row>
    <row r="871" spans="1:15" x14ac:dyDescent="0.35">
      <c r="A871" s="32" t="s">
        <v>243</v>
      </c>
      <c r="B871" s="32" t="s">
        <v>244</v>
      </c>
      <c r="C871" s="32" t="s">
        <v>4</v>
      </c>
      <c r="D871" s="32">
        <v>15</v>
      </c>
      <c r="E871" s="32">
        <v>12</v>
      </c>
      <c r="F871" s="32">
        <v>3</v>
      </c>
      <c r="G871" s="32">
        <v>31</v>
      </c>
      <c r="H871" s="32">
        <v>8</v>
      </c>
      <c r="I871" s="32">
        <v>10</v>
      </c>
      <c r="J871" s="32">
        <v>0</v>
      </c>
      <c r="K871" s="32">
        <v>13</v>
      </c>
      <c r="L871" s="32">
        <v>0</v>
      </c>
      <c r="M871" s="32">
        <v>42</v>
      </c>
      <c r="N871" s="32">
        <v>33</v>
      </c>
      <c r="O871" s="32">
        <v>12</v>
      </c>
    </row>
    <row r="872" spans="1:15" x14ac:dyDescent="0.35">
      <c r="A872" s="32" t="s">
        <v>243</v>
      </c>
      <c r="B872" s="32" t="s">
        <v>244</v>
      </c>
      <c r="C872" s="32" t="s">
        <v>5</v>
      </c>
      <c r="D872" s="32">
        <v>5</v>
      </c>
      <c r="E872" s="32">
        <v>1</v>
      </c>
      <c r="F872" s="32">
        <v>0</v>
      </c>
      <c r="G872" s="32">
        <v>1</v>
      </c>
      <c r="H872" s="32">
        <v>2</v>
      </c>
      <c r="I872" s="32">
        <v>0</v>
      </c>
      <c r="J872" s="32">
        <v>0</v>
      </c>
      <c r="K872" s="32">
        <v>5</v>
      </c>
      <c r="L872" s="32">
        <v>0</v>
      </c>
      <c r="M872" s="32">
        <v>7</v>
      </c>
      <c r="N872" s="32">
        <v>3</v>
      </c>
      <c r="O872" s="32">
        <v>1</v>
      </c>
    </row>
    <row r="873" spans="1:15" x14ac:dyDescent="0.35">
      <c r="A873" s="32" t="s">
        <v>243</v>
      </c>
      <c r="B873" s="32" t="s">
        <v>244</v>
      </c>
      <c r="C873" s="32" t="s">
        <v>2</v>
      </c>
      <c r="D873" s="32">
        <v>1</v>
      </c>
      <c r="E873" s="32">
        <v>1</v>
      </c>
      <c r="F873" s="32">
        <v>1</v>
      </c>
      <c r="G873" s="32">
        <v>1</v>
      </c>
      <c r="H873" s="32">
        <v>0</v>
      </c>
      <c r="I873" s="32">
        <v>1</v>
      </c>
      <c r="J873" s="32">
        <v>0</v>
      </c>
      <c r="K873" s="32">
        <v>1</v>
      </c>
      <c r="L873" s="32">
        <v>0</v>
      </c>
      <c r="M873" s="32">
        <v>2</v>
      </c>
      <c r="N873" s="32">
        <v>1</v>
      </c>
      <c r="O873" s="32">
        <v>1</v>
      </c>
    </row>
    <row r="874" spans="1:15" x14ac:dyDescent="0.35">
      <c r="A874" s="33" t="s">
        <v>243</v>
      </c>
      <c r="B874" s="33" t="s">
        <v>244</v>
      </c>
      <c r="C874" s="33" t="s">
        <v>3069</v>
      </c>
      <c r="D874" s="33">
        <v>748</v>
      </c>
      <c r="E874" s="33">
        <v>629</v>
      </c>
      <c r="F874" s="33">
        <v>391</v>
      </c>
      <c r="G874" s="33">
        <v>769</v>
      </c>
      <c r="H874" s="33">
        <v>465</v>
      </c>
      <c r="I874" s="33">
        <v>562</v>
      </c>
      <c r="J874" s="33">
        <v>0</v>
      </c>
      <c r="K874" s="33">
        <v>518</v>
      </c>
      <c r="L874" s="33">
        <v>0</v>
      </c>
      <c r="M874" s="33">
        <v>1773</v>
      </c>
      <c r="N874" s="33">
        <v>1328</v>
      </c>
      <c r="O874" s="33">
        <v>398</v>
      </c>
    </row>
    <row r="875" spans="1:15" x14ac:dyDescent="0.35">
      <c r="A875" s="32" t="s">
        <v>382</v>
      </c>
      <c r="B875" s="32" t="s">
        <v>383</v>
      </c>
      <c r="C875" s="32" t="s">
        <v>0</v>
      </c>
      <c r="D875" s="32">
        <v>883</v>
      </c>
      <c r="E875" s="32">
        <v>907</v>
      </c>
      <c r="F875" s="32">
        <v>1040</v>
      </c>
      <c r="G875" s="32">
        <v>629</v>
      </c>
      <c r="H875" s="32">
        <v>806</v>
      </c>
      <c r="I875" s="32">
        <v>937</v>
      </c>
      <c r="J875" s="32">
        <v>792</v>
      </c>
      <c r="K875" s="32">
        <v>805</v>
      </c>
      <c r="L875" s="32">
        <v>742</v>
      </c>
      <c r="M875" s="32">
        <v>722</v>
      </c>
      <c r="N875" s="32">
        <v>621</v>
      </c>
      <c r="O875" s="32">
        <v>974</v>
      </c>
    </row>
    <row r="876" spans="1:15" x14ac:dyDescent="0.35">
      <c r="A876" s="32" t="s">
        <v>382</v>
      </c>
      <c r="B876" s="32" t="s">
        <v>383</v>
      </c>
      <c r="C876" s="32" t="s">
        <v>23</v>
      </c>
      <c r="D876" s="32">
        <v>404</v>
      </c>
      <c r="E876" s="32">
        <v>493</v>
      </c>
      <c r="F876" s="32">
        <v>532</v>
      </c>
      <c r="G876" s="32">
        <v>343</v>
      </c>
      <c r="H876" s="32">
        <v>387</v>
      </c>
      <c r="I876" s="32">
        <v>562</v>
      </c>
      <c r="J876" s="32">
        <v>408</v>
      </c>
      <c r="K876" s="32">
        <v>421</v>
      </c>
      <c r="L876" s="32">
        <v>438</v>
      </c>
      <c r="M876" s="32">
        <v>489</v>
      </c>
      <c r="N876" s="32">
        <v>416</v>
      </c>
      <c r="O876" s="32">
        <v>503</v>
      </c>
    </row>
    <row r="877" spans="1:15" x14ac:dyDescent="0.35">
      <c r="A877" s="32" t="s">
        <v>382</v>
      </c>
      <c r="B877" s="32" t="s">
        <v>383</v>
      </c>
      <c r="C877" s="32" t="s">
        <v>4</v>
      </c>
      <c r="D877" s="32">
        <v>31</v>
      </c>
      <c r="E877" s="32">
        <v>26</v>
      </c>
      <c r="F877" s="32">
        <v>19</v>
      </c>
      <c r="G877" s="32">
        <v>19</v>
      </c>
      <c r="H877" s="32">
        <v>15</v>
      </c>
      <c r="I877" s="32">
        <v>8</v>
      </c>
      <c r="J877" s="32">
        <v>12</v>
      </c>
      <c r="K877" s="32">
        <v>11</v>
      </c>
      <c r="L877" s="32">
        <v>12</v>
      </c>
      <c r="M877" s="32">
        <v>26</v>
      </c>
      <c r="N877" s="32">
        <v>7</v>
      </c>
      <c r="O877" s="32">
        <v>11</v>
      </c>
    </row>
    <row r="878" spans="1:15" x14ac:dyDescent="0.35">
      <c r="A878" s="32" t="s">
        <v>382</v>
      </c>
      <c r="B878" s="32" t="s">
        <v>383</v>
      </c>
      <c r="C878" s="32" t="s">
        <v>5</v>
      </c>
      <c r="D878" s="32">
        <v>6</v>
      </c>
      <c r="E878" s="32">
        <v>2</v>
      </c>
      <c r="F878" s="32">
        <v>2</v>
      </c>
      <c r="G878" s="32">
        <v>2</v>
      </c>
      <c r="H878" s="32">
        <v>2</v>
      </c>
      <c r="I878" s="32">
        <v>2</v>
      </c>
      <c r="J878" s="32">
        <v>1</v>
      </c>
      <c r="K878" s="32">
        <v>2</v>
      </c>
      <c r="L878" s="32">
        <v>1</v>
      </c>
      <c r="M878" s="32">
        <v>2</v>
      </c>
      <c r="N878" s="32">
        <v>1</v>
      </c>
      <c r="O878" s="32">
        <v>2</v>
      </c>
    </row>
    <row r="879" spans="1:15" x14ac:dyDescent="0.35">
      <c r="A879" s="32" t="s">
        <v>382</v>
      </c>
      <c r="B879" s="32" t="s">
        <v>383</v>
      </c>
      <c r="C879" s="32" t="s">
        <v>2</v>
      </c>
      <c r="D879" s="32">
        <v>1</v>
      </c>
      <c r="E879" s="32">
        <v>1</v>
      </c>
      <c r="F879" s="32">
        <v>0</v>
      </c>
      <c r="G879" s="32">
        <v>2</v>
      </c>
      <c r="H879" s="32">
        <v>2</v>
      </c>
      <c r="I879" s="32">
        <v>0</v>
      </c>
      <c r="J879" s="32">
        <v>1</v>
      </c>
      <c r="K879" s="32">
        <v>1</v>
      </c>
      <c r="L879" s="32">
        <v>2</v>
      </c>
      <c r="M879" s="32">
        <v>8</v>
      </c>
      <c r="N879" s="32">
        <v>4</v>
      </c>
      <c r="O879" s="32">
        <v>3</v>
      </c>
    </row>
    <row r="880" spans="1:15" x14ac:dyDescent="0.35">
      <c r="A880" s="33" t="s">
        <v>382</v>
      </c>
      <c r="B880" s="33" t="s">
        <v>383</v>
      </c>
      <c r="C880" s="33" t="s">
        <v>3069</v>
      </c>
      <c r="D880" s="33">
        <v>1325</v>
      </c>
      <c r="E880" s="33">
        <v>1429</v>
      </c>
      <c r="F880" s="33">
        <v>1593</v>
      </c>
      <c r="G880" s="33">
        <v>995</v>
      </c>
      <c r="H880" s="33">
        <v>1212</v>
      </c>
      <c r="I880" s="33">
        <v>1509</v>
      </c>
      <c r="J880" s="33">
        <v>1214</v>
      </c>
      <c r="K880" s="33">
        <v>1240</v>
      </c>
      <c r="L880" s="33">
        <v>1195</v>
      </c>
      <c r="M880" s="33">
        <v>1247</v>
      </c>
      <c r="N880" s="33">
        <v>1049</v>
      </c>
      <c r="O880" s="33">
        <v>1493</v>
      </c>
    </row>
    <row r="881" spans="1:15" x14ac:dyDescent="0.35">
      <c r="A881" s="32" t="s">
        <v>134</v>
      </c>
      <c r="B881" s="32" t="s">
        <v>135</v>
      </c>
      <c r="C881" s="32" t="s">
        <v>0</v>
      </c>
      <c r="D881" s="32">
        <v>215</v>
      </c>
      <c r="E881" s="32">
        <v>110</v>
      </c>
      <c r="F881" s="32">
        <v>365</v>
      </c>
      <c r="G881" s="32">
        <v>312</v>
      </c>
      <c r="H881" s="32">
        <v>132</v>
      </c>
      <c r="I881" s="32">
        <v>348</v>
      </c>
      <c r="J881" s="32">
        <v>211</v>
      </c>
      <c r="K881" s="32">
        <v>175</v>
      </c>
      <c r="L881" s="32">
        <v>344</v>
      </c>
      <c r="M881" s="32">
        <v>195</v>
      </c>
      <c r="N881" s="32">
        <v>209</v>
      </c>
      <c r="O881" s="32">
        <v>218</v>
      </c>
    </row>
    <row r="882" spans="1:15" x14ac:dyDescent="0.35">
      <c r="A882" s="32" t="s">
        <v>134</v>
      </c>
      <c r="B882" s="32" t="s">
        <v>135</v>
      </c>
      <c r="C882" s="32" t="s">
        <v>23</v>
      </c>
      <c r="D882" s="32">
        <v>42</v>
      </c>
      <c r="E882" s="32">
        <v>46</v>
      </c>
      <c r="F882" s="32">
        <v>66</v>
      </c>
      <c r="G882" s="32">
        <v>41</v>
      </c>
      <c r="H882" s="32">
        <v>38</v>
      </c>
      <c r="I882" s="32">
        <v>59</v>
      </c>
      <c r="J882" s="32">
        <v>42</v>
      </c>
      <c r="K882" s="32">
        <v>31</v>
      </c>
      <c r="L882" s="32">
        <v>69</v>
      </c>
      <c r="M882" s="32">
        <v>27</v>
      </c>
      <c r="N882" s="32">
        <v>58</v>
      </c>
      <c r="O882" s="32">
        <v>24</v>
      </c>
    </row>
    <row r="883" spans="1:15" x14ac:dyDescent="0.35">
      <c r="A883" s="32" t="s">
        <v>134</v>
      </c>
      <c r="B883" s="32" t="s">
        <v>135</v>
      </c>
      <c r="C883" s="32" t="s">
        <v>4</v>
      </c>
      <c r="D883" s="32">
        <v>4</v>
      </c>
      <c r="E883" s="32">
        <v>3</v>
      </c>
      <c r="F883" s="32">
        <v>8</v>
      </c>
      <c r="G883" s="32">
        <v>10</v>
      </c>
      <c r="H883" s="32">
        <v>7</v>
      </c>
      <c r="I883" s="32">
        <v>11</v>
      </c>
      <c r="J883" s="32">
        <v>5</v>
      </c>
      <c r="K883" s="32">
        <v>7</v>
      </c>
      <c r="L883" s="32">
        <v>10</v>
      </c>
      <c r="M883" s="32">
        <v>4</v>
      </c>
      <c r="N883" s="32">
        <v>17</v>
      </c>
      <c r="O883" s="32">
        <v>3</v>
      </c>
    </row>
    <row r="884" spans="1:15" x14ac:dyDescent="0.35">
      <c r="A884" s="32" t="s">
        <v>134</v>
      </c>
      <c r="B884" s="32" t="s">
        <v>135</v>
      </c>
      <c r="C884" s="32" t="s">
        <v>5</v>
      </c>
      <c r="D884" s="32">
        <v>0</v>
      </c>
      <c r="E884" s="32">
        <v>0</v>
      </c>
      <c r="F884" s="32">
        <v>0</v>
      </c>
      <c r="G884" s="32">
        <v>1</v>
      </c>
      <c r="H884" s="32">
        <v>0</v>
      </c>
      <c r="I884" s="32">
        <v>1</v>
      </c>
      <c r="J884" s="32">
        <v>0</v>
      </c>
      <c r="K884" s="32">
        <v>0</v>
      </c>
      <c r="L884" s="32">
        <v>2</v>
      </c>
      <c r="M884" s="32">
        <v>1</v>
      </c>
      <c r="N884" s="32">
        <v>0</v>
      </c>
      <c r="O884" s="32">
        <v>0</v>
      </c>
    </row>
    <row r="885" spans="1:15" x14ac:dyDescent="0.35">
      <c r="A885" s="32" t="s">
        <v>134</v>
      </c>
      <c r="B885" s="32" t="s">
        <v>135</v>
      </c>
      <c r="C885" s="32" t="s">
        <v>2</v>
      </c>
      <c r="D885" s="32">
        <v>0</v>
      </c>
      <c r="E885" s="32">
        <v>0</v>
      </c>
      <c r="F885" s="32">
        <v>1</v>
      </c>
      <c r="G885" s="32">
        <v>0</v>
      </c>
      <c r="H885" s="32">
        <v>1</v>
      </c>
      <c r="I885" s="32">
        <v>0</v>
      </c>
      <c r="J885" s="32">
        <v>0</v>
      </c>
      <c r="K885" s="32">
        <v>0</v>
      </c>
      <c r="L885" s="32">
        <v>1</v>
      </c>
      <c r="M885" s="32">
        <v>0</v>
      </c>
      <c r="N885" s="32">
        <v>0</v>
      </c>
      <c r="O885" s="32">
        <v>1</v>
      </c>
    </row>
    <row r="886" spans="1:15" x14ac:dyDescent="0.35">
      <c r="A886" s="33" t="s">
        <v>134</v>
      </c>
      <c r="B886" s="33" t="s">
        <v>135</v>
      </c>
      <c r="C886" s="33" t="s">
        <v>3069</v>
      </c>
      <c r="D886" s="33">
        <v>261</v>
      </c>
      <c r="E886" s="33">
        <v>159</v>
      </c>
      <c r="F886" s="33">
        <v>440</v>
      </c>
      <c r="G886" s="33">
        <v>364</v>
      </c>
      <c r="H886" s="33">
        <v>178</v>
      </c>
      <c r="I886" s="33">
        <v>419</v>
      </c>
      <c r="J886" s="33">
        <v>258</v>
      </c>
      <c r="K886" s="33">
        <v>213</v>
      </c>
      <c r="L886" s="33">
        <v>426</v>
      </c>
      <c r="M886" s="33">
        <v>227</v>
      </c>
      <c r="N886" s="33">
        <v>284</v>
      </c>
      <c r="O886" s="33">
        <v>246</v>
      </c>
    </row>
    <row r="887" spans="1:15" x14ac:dyDescent="0.35">
      <c r="A887" s="32" t="s">
        <v>441</v>
      </c>
      <c r="B887" s="32" t="s">
        <v>442</v>
      </c>
      <c r="C887" s="32" t="s">
        <v>0</v>
      </c>
      <c r="D887" s="32">
        <v>56</v>
      </c>
      <c r="E887" s="32">
        <v>151</v>
      </c>
      <c r="F887" s="32">
        <v>130</v>
      </c>
      <c r="G887" s="32">
        <v>64</v>
      </c>
      <c r="H887" s="32">
        <v>126</v>
      </c>
      <c r="I887" s="32">
        <v>141</v>
      </c>
      <c r="J887" s="32">
        <v>125</v>
      </c>
      <c r="K887" s="32">
        <v>117</v>
      </c>
      <c r="L887" s="32">
        <v>216</v>
      </c>
      <c r="M887" s="32">
        <v>231</v>
      </c>
      <c r="N887" s="32">
        <v>91</v>
      </c>
      <c r="O887" s="32">
        <v>135</v>
      </c>
    </row>
    <row r="888" spans="1:15" x14ac:dyDescent="0.35">
      <c r="A888" s="32" t="s">
        <v>441</v>
      </c>
      <c r="B888" s="32" t="s">
        <v>442</v>
      </c>
      <c r="C888" s="32" t="s">
        <v>23</v>
      </c>
      <c r="D888" s="32">
        <v>57</v>
      </c>
      <c r="E888" s="32">
        <v>223</v>
      </c>
      <c r="F888" s="32">
        <v>224</v>
      </c>
      <c r="G888" s="32">
        <v>109</v>
      </c>
      <c r="H888" s="32">
        <v>171</v>
      </c>
      <c r="I888" s="32">
        <v>153</v>
      </c>
      <c r="J888" s="32">
        <v>168</v>
      </c>
      <c r="K888" s="32">
        <v>121</v>
      </c>
      <c r="L888" s="32">
        <v>137</v>
      </c>
      <c r="M888" s="32">
        <v>147</v>
      </c>
      <c r="N888" s="32">
        <v>104</v>
      </c>
      <c r="O888" s="32">
        <v>198</v>
      </c>
    </row>
    <row r="889" spans="1:15" x14ac:dyDescent="0.35">
      <c r="A889" s="32" t="s">
        <v>441</v>
      </c>
      <c r="B889" s="32" t="s">
        <v>442</v>
      </c>
      <c r="C889" s="32" t="s">
        <v>4</v>
      </c>
      <c r="D889" s="32">
        <v>25</v>
      </c>
      <c r="E889" s="32">
        <v>46</v>
      </c>
      <c r="F889" s="32">
        <v>23</v>
      </c>
      <c r="G889" s="32">
        <v>23</v>
      </c>
      <c r="H889" s="32">
        <v>46</v>
      </c>
      <c r="I889" s="32">
        <v>41</v>
      </c>
      <c r="J889" s="32">
        <v>31</v>
      </c>
      <c r="K889" s="32">
        <v>19</v>
      </c>
      <c r="L889" s="32">
        <v>27</v>
      </c>
      <c r="M889" s="32">
        <v>36</v>
      </c>
      <c r="N889" s="32">
        <v>20</v>
      </c>
      <c r="O889" s="32">
        <v>22</v>
      </c>
    </row>
    <row r="890" spans="1:15" x14ac:dyDescent="0.35">
      <c r="A890" s="32" t="s">
        <v>441</v>
      </c>
      <c r="B890" s="32" t="s">
        <v>442</v>
      </c>
      <c r="C890" s="32" t="s">
        <v>5</v>
      </c>
      <c r="D890" s="32">
        <v>0</v>
      </c>
      <c r="E890" s="32">
        <v>0</v>
      </c>
      <c r="F890" s="32">
        <v>3</v>
      </c>
      <c r="G890" s="32">
        <v>2</v>
      </c>
      <c r="H890" s="32">
        <v>0</v>
      </c>
      <c r="I890" s="32">
        <v>1</v>
      </c>
      <c r="J890" s="32">
        <v>0</v>
      </c>
      <c r="K890" s="32">
        <v>1</v>
      </c>
      <c r="L890" s="32">
        <v>0</v>
      </c>
      <c r="M890" s="32">
        <v>0</v>
      </c>
      <c r="N890" s="32">
        <v>1</v>
      </c>
      <c r="O890" s="32">
        <v>1</v>
      </c>
    </row>
    <row r="891" spans="1:15" x14ac:dyDescent="0.35">
      <c r="A891" s="32" t="s">
        <v>441</v>
      </c>
      <c r="B891" s="32" t="s">
        <v>442</v>
      </c>
      <c r="C891" s="32" t="s">
        <v>2</v>
      </c>
      <c r="D891" s="32">
        <v>2</v>
      </c>
      <c r="E891" s="32">
        <v>2</v>
      </c>
      <c r="F891" s="32">
        <v>2</v>
      </c>
      <c r="G891" s="32">
        <v>1</v>
      </c>
      <c r="H891" s="32">
        <v>3</v>
      </c>
      <c r="I891" s="32">
        <v>1</v>
      </c>
      <c r="J891" s="32">
        <v>2</v>
      </c>
      <c r="K891" s="32">
        <v>2</v>
      </c>
      <c r="L891" s="32">
        <v>0</v>
      </c>
      <c r="M891" s="32">
        <v>1</v>
      </c>
      <c r="N891" s="32">
        <v>1</v>
      </c>
      <c r="O891" s="32">
        <v>0</v>
      </c>
    </row>
    <row r="892" spans="1:15" x14ac:dyDescent="0.35">
      <c r="A892" s="33" t="s">
        <v>441</v>
      </c>
      <c r="B892" s="33" t="s">
        <v>442</v>
      </c>
      <c r="C892" s="33" t="s">
        <v>3069</v>
      </c>
      <c r="D892" s="33">
        <v>140</v>
      </c>
      <c r="E892" s="33">
        <v>422</v>
      </c>
      <c r="F892" s="33">
        <v>382</v>
      </c>
      <c r="G892" s="33">
        <v>199</v>
      </c>
      <c r="H892" s="33">
        <v>346</v>
      </c>
      <c r="I892" s="33">
        <v>337</v>
      </c>
      <c r="J892" s="33">
        <v>326</v>
      </c>
      <c r="K892" s="33">
        <v>260</v>
      </c>
      <c r="L892" s="33">
        <v>380</v>
      </c>
      <c r="M892" s="33">
        <v>415</v>
      </c>
      <c r="N892" s="33">
        <v>217</v>
      </c>
      <c r="O892" s="33">
        <v>356</v>
      </c>
    </row>
    <row r="893" spans="1:15" x14ac:dyDescent="0.35">
      <c r="A893" s="32" t="s">
        <v>179</v>
      </c>
      <c r="B893" s="32" t="s">
        <v>180</v>
      </c>
      <c r="C893" s="32" t="s">
        <v>0</v>
      </c>
      <c r="D893" s="32">
        <v>1509</v>
      </c>
      <c r="E893" s="32">
        <v>1655</v>
      </c>
      <c r="F893" s="32">
        <v>2679</v>
      </c>
      <c r="G893" s="32">
        <v>1718</v>
      </c>
      <c r="H893" s="32">
        <v>1887</v>
      </c>
      <c r="I893" s="32">
        <v>1773</v>
      </c>
      <c r="J893" s="32">
        <v>1492</v>
      </c>
      <c r="K893" s="32">
        <v>2292</v>
      </c>
      <c r="L893" s="32">
        <v>1603</v>
      </c>
      <c r="M893" s="32">
        <v>1846</v>
      </c>
      <c r="N893" s="32">
        <v>1402</v>
      </c>
      <c r="O893" s="32">
        <v>1663</v>
      </c>
    </row>
    <row r="894" spans="1:15" x14ac:dyDescent="0.35">
      <c r="A894" s="32" t="s">
        <v>179</v>
      </c>
      <c r="B894" s="32" t="s">
        <v>180</v>
      </c>
      <c r="C894" s="32" t="s">
        <v>23</v>
      </c>
      <c r="D894" s="32">
        <v>888</v>
      </c>
      <c r="E894" s="32">
        <v>874</v>
      </c>
      <c r="F894" s="32">
        <v>1151</v>
      </c>
      <c r="G894" s="32">
        <v>940</v>
      </c>
      <c r="H894" s="32">
        <v>1015</v>
      </c>
      <c r="I894" s="32">
        <v>902</v>
      </c>
      <c r="J894" s="32">
        <v>713</v>
      </c>
      <c r="K894" s="32">
        <v>1165</v>
      </c>
      <c r="L894" s="32">
        <v>819</v>
      </c>
      <c r="M894" s="32">
        <v>1050</v>
      </c>
      <c r="N894" s="32">
        <v>785</v>
      </c>
      <c r="O894" s="32">
        <v>1013</v>
      </c>
    </row>
    <row r="895" spans="1:15" x14ac:dyDescent="0.35">
      <c r="A895" s="32" t="s">
        <v>179</v>
      </c>
      <c r="B895" s="32" t="s">
        <v>180</v>
      </c>
      <c r="C895" s="32" t="s">
        <v>4</v>
      </c>
      <c r="D895" s="32">
        <v>58</v>
      </c>
      <c r="E895" s="32">
        <v>102</v>
      </c>
      <c r="F895" s="32">
        <v>215</v>
      </c>
      <c r="G895" s="32">
        <v>131</v>
      </c>
      <c r="H895" s="32">
        <v>106</v>
      </c>
      <c r="I895" s="32">
        <v>94</v>
      </c>
      <c r="J895" s="32">
        <v>66</v>
      </c>
      <c r="K895" s="32">
        <v>129</v>
      </c>
      <c r="L895" s="32">
        <v>101</v>
      </c>
      <c r="M895" s="32">
        <v>108</v>
      </c>
      <c r="N895" s="32">
        <v>84</v>
      </c>
      <c r="O895" s="32">
        <v>124</v>
      </c>
    </row>
    <row r="896" spans="1:15" x14ac:dyDescent="0.35">
      <c r="A896" s="32" t="s">
        <v>179</v>
      </c>
      <c r="B896" s="32" t="s">
        <v>180</v>
      </c>
      <c r="C896" s="32" t="s">
        <v>5</v>
      </c>
      <c r="D896" s="32">
        <v>73</v>
      </c>
      <c r="E896" s="32">
        <v>8</v>
      </c>
      <c r="F896" s="32">
        <v>21</v>
      </c>
      <c r="G896" s="32">
        <v>8</v>
      </c>
      <c r="H896" s="32">
        <v>12</v>
      </c>
      <c r="I896" s="32">
        <v>12</v>
      </c>
      <c r="J896" s="32">
        <v>8</v>
      </c>
      <c r="K896" s="32">
        <v>13</v>
      </c>
      <c r="L896" s="32">
        <v>10</v>
      </c>
      <c r="M896" s="32">
        <v>9</v>
      </c>
      <c r="N896" s="32">
        <v>12</v>
      </c>
      <c r="O896" s="32">
        <v>9</v>
      </c>
    </row>
    <row r="897" spans="1:15" x14ac:dyDescent="0.35">
      <c r="A897" s="32" t="s">
        <v>179</v>
      </c>
      <c r="B897" s="32" t="s">
        <v>180</v>
      </c>
      <c r="C897" s="32" t="s">
        <v>2</v>
      </c>
      <c r="D897" s="32">
        <v>3</v>
      </c>
      <c r="E897" s="32">
        <v>1</v>
      </c>
      <c r="F897" s="32">
        <v>15</v>
      </c>
      <c r="G897" s="32">
        <v>5</v>
      </c>
      <c r="H897" s="32">
        <v>12</v>
      </c>
      <c r="I897" s="32">
        <v>4</v>
      </c>
      <c r="J897" s="32">
        <v>6</v>
      </c>
      <c r="K897" s="32">
        <v>14</v>
      </c>
      <c r="L897" s="32">
        <v>7</v>
      </c>
      <c r="M897" s="32">
        <v>11</v>
      </c>
      <c r="N897" s="32">
        <v>11</v>
      </c>
      <c r="O897" s="32">
        <v>5</v>
      </c>
    </row>
    <row r="898" spans="1:15" x14ac:dyDescent="0.35">
      <c r="A898" s="33" t="s">
        <v>179</v>
      </c>
      <c r="B898" s="33" t="s">
        <v>180</v>
      </c>
      <c r="C898" s="33" t="s">
        <v>3069</v>
      </c>
      <c r="D898" s="33">
        <v>2531</v>
      </c>
      <c r="E898" s="33">
        <v>2640</v>
      </c>
      <c r="F898" s="33">
        <v>4081</v>
      </c>
      <c r="G898" s="33">
        <v>2802</v>
      </c>
      <c r="H898" s="33">
        <v>3032</v>
      </c>
      <c r="I898" s="33">
        <v>2785</v>
      </c>
      <c r="J898" s="33">
        <v>2285</v>
      </c>
      <c r="K898" s="33">
        <v>3613</v>
      </c>
      <c r="L898" s="33">
        <v>2540</v>
      </c>
      <c r="M898" s="33">
        <v>3024</v>
      </c>
      <c r="N898" s="33">
        <v>2294</v>
      </c>
      <c r="O898" s="33">
        <v>2814</v>
      </c>
    </row>
    <row r="899" spans="1:15" x14ac:dyDescent="0.35">
      <c r="A899" s="32" t="s">
        <v>203</v>
      </c>
      <c r="B899" s="32" t="s">
        <v>204</v>
      </c>
      <c r="C899" s="32" t="s">
        <v>0</v>
      </c>
      <c r="D899" s="32">
        <v>369</v>
      </c>
      <c r="E899" s="32">
        <v>916</v>
      </c>
      <c r="F899" s="32">
        <v>347</v>
      </c>
      <c r="G899" s="32">
        <v>555</v>
      </c>
      <c r="H899" s="32">
        <v>905</v>
      </c>
      <c r="I899" s="32">
        <v>372</v>
      </c>
      <c r="J899" s="32">
        <v>523</v>
      </c>
      <c r="K899" s="32">
        <v>1406</v>
      </c>
      <c r="L899" s="32">
        <v>548</v>
      </c>
      <c r="M899" s="32">
        <v>703</v>
      </c>
      <c r="N899" s="32">
        <v>425</v>
      </c>
      <c r="O899" s="32">
        <v>638</v>
      </c>
    </row>
    <row r="900" spans="1:15" x14ac:dyDescent="0.35">
      <c r="A900" s="32" t="s">
        <v>203</v>
      </c>
      <c r="B900" s="32" t="s">
        <v>204</v>
      </c>
      <c r="C900" s="32" t="s">
        <v>23</v>
      </c>
      <c r="D900" s="32">
        <v>141</v>
      </c>
      <c r="E900" s="32">
        <v>393</v>
      </c>
      <c r="F900" s="32">
        <v>130</v>
      </c>
      <c r="G900" s="32">
        <v>160</v>
      </c>
      <c r="H900" s="32">
        <v>293</v>
      </c>
      <c r="I900" s="32">
        <v>115</v>
      </c>
      <c r="J900" s="32">
        <v>153</v>
      </c>
      <c r="K900" s="32">
        <v>443</v>
      </c>
      <c r="L900" s="32">
        <v>175</v>
      </c>
      <c r="M900" s="32">
        <v>252</v>
      </c>
      <c r="N900" s="32">
        <v>142</v>
      </c>
      <c r="O900" s="32">
        <v>197</v>
      </c>
    </row>
    <row r="901" spans="1:15" x14ac:dyDescent="0.35">
      <c r="A901" s="32" t="s">
        <v>203</v>
      </c>
      <c r="B901" s="32" t="s">
        <v>204</v>
      </c>
      <c r="C901" s="32" t="s">
        <v>4</v>
      </c>
      <c r="D901" s="32">
        <v>0</v>
      </c>
      <c r="E901" s="32">
        <v>12</v>
      </c>
      <c r="F901" s="32">
        <v>1</v>
      </c>
      <c r="G901" s="32">
        <v>1</v>
      </c>
      <c r="H901" s="32">
        <v>2</v>
      </c>
      <c r="I901" s="32">
        <v>3</v>
      </c>
      <c r="J901" s="32">
        <v>0</v>
      </c>
      <c r="K901" s="32">
        <v>14</v>
      </c>
      <c r="L901" s="32">
        <v>1</v>
      </c>
      <c r="M901" s="32">
        <v>1</v>
      </c>
      <c r="N901" s="32">
        <v>0</v>
      </c>
      <c r="O901" s="32">
        <v>3</v>
      </c>
    </row>
    <row r="902" spans="1:15" x14ac:dyDescent="0.35">
      <c r="A902" s="32" t="s">
        <v>203</v>
      </c>
      <c r="B902" s="32" t="s">
        <v>204</v>
      </c>
      <c r="C902" s="32" t="s">
        <v>5</v>
      </c>
      <c r="D902" s="32">
        <v>1</v>
      </c>
      <c r="E902" s="32">
        <v>4</v>
      </c>
      <c r="F902" s="32">
        <v>0</v>
      </c>
      <c r="G902" s="32">
        <v>0</v>
      </c>
      <c r="H902" s="32">
        <v>1</v>
      </c>
      <c r="I902" s="32">
        <v>0</v>
      </c>
      <c r="J902" s="32">
        <v>1</v>
      </c>
      <c r="K902" s="32">
        <v>6</v>
      </c>
      <c r="L902" s="32">
        <v>0</v>
      </c>
      <c r="M902" s="32">
        <v>3</v>
      </c>
      <c r="N902" s="32">
        <v>0</v>
      </c>
      <c r="O902" s="32">
        <v>3</v>
      </c>
    </row>
    <row r="903" spans="1:15" x14ac:dyDescent="0.35">
      <c r="A903" s="32" t="s">
        <v>203</v>
      </c>
      <c r="B903" s="32" t="s">
        <v>204</v>
      </c>
      <c r="C903" s="32" t="s">
        <v>2</v>
      </c>
      <c r="D903" s="32">
        <v>4</v>
      </c>
      <c r="E903" s="32">
        <v>5</v>
      </c>
      <c r="F903" s="32">
        <v>1</v>
      </c>
      <c r="G903" s="32">
        <v>4</v>
      </c>
      <c r="H903" s="32">
        <v>1</v>
      </c>
      <c r="I903" s="32">
        <v>0</v>
      </c>
      <c r="J903" s="32">
        <v>0</v>
      </c>
      <c r="K903" s="32">
        <v>5</v>
      </c>
      <c r="L903" s="32">
        <v>1</v>
      </c>
      <c r="M903" s="32">
        <v>0</v>
      </c>
      <c r="N903" s="32">
        <v>2</v>
      </c>
      <c r="O903" s="32">
        <v>1</v>
      </c>
    </row>
    <row r="904" spans="1:15" x14ac:dyDescent="0.35">
      <c r="A904" s="33" t="s">
        <v>203</v>
      </c>
      <c r="B904" s="33" t="s">
        <v>204</v>
      </c>
      <c r="C904" s="33" t="s">
        <v>3069</v>
      </c>
      <c r="D904" s="33">
        <v>515</v>
      </c>
      <c r="E904" s="33">
        <v>1330</v>
      </c>
      <c r="F904" s="33">
        <v>479</v>
      </c>
      <c r="G904" s="33">
        <v>720</v>
      </c>
      <c r="H904" s="33">
        <v>1202</v>
      </c>
      <c r="I904" s="33">
        <v>490</v>
      </c>
      <c r="J904" s="33">
        <v>677</v>
      </c>
      <c r="K904" s="33">
        <v>1874</v>
      </c>
      <c r="L904" s="33">
        <v>725</v>
      </c>
      <c r="M904" s="33">
        <v>959</v>
      </c>
      <c r="N904" s="33">
        <v>569</v>
      </c>
      <c r="O904" s="33">
        <v>842</v>
      </c>
    </row>
    <row r="905" spans="1:15" x14ac:dyDescent="0.35">
      <c r="A905" s="32" t="s">
        <v>400</v>
      </c>
      <c r="B905" s="32" t="s">
        <v>401</v>
      </c>
      <c r="C905" s="32" t="s">
        <v>0</v>
      </c>
      <c r="D905" s="32">
        <v>1022</v>
      </c>
      <c r="E905" s="32">
        <v>1148</v>
      </c>
      <c r="F905" s="32">
        <v>1149</v>
      </c>
      <c r="G905" s="32">
        <v>1099</v>
      </c>
      <c r="H905" s="32">
        <v>1202</v>
      </c>
      <c r="I905" s="32">
        <v>935</v>
      </c>
      <c r="J905" s="32">
        <v>1074</v>
      </c>
      <c r="K905" s="32">
        <v>1266</v>
      </c>
      <c r="L905" s="32">
        <v>850</v>
      </c>
      <c r="M905" s="32">
        <v>1303</v>
      </c>
      <c r="N905" s="32">
        <v>1039</v>
      </c>
      <c r="O905" s="32">
        <v>1234</v>
      </c>
    </row>
    <row r="906" spans="1:15" x14ac:dyDescent="0.35">
      <c r="A906" s="32" t="s">
        <v>400</v>
      </c>
      <c r="B906" s="32" t="s">
        <v>401</v>
      </c>
      <c r="C906" s="32" t="s">
        <v>23</v>
      </c>
      <c r="D906" s="32">
        <v>453</v>
      </c>
      <c r="E906" s="32">
        <v>501</v>
      </c>
      <c r="F906" s="32">
        <v>603</v>
      </c>
      <c r="G906" s="32">
        <v>566</v>
      </c>
      <c r="H906" s="32">
        <v>548</v>
      </c>
      <c r="I906" s="32">
        <v>485</v>
      </c>
      <c r="J906" s="32">
        <v>674</v>
      </c>
      <c r="K906" s="32">
        <v>787</v>
      </c>
      <c r="L906" s="32">
        <v>447</v>
      </c>
      <c r="M906" s="32">
        <v>873</v>
      </c>
      <c r="N906" s="32">
        <v>566</v>
      </c>
      <c r="O906" s="32">
        <v>664</v>
      </c>
    </row>
    <row r="907" spans="1:15" x14ac:dyDescent="0.35">
      <c r="A907" s="32" t="s">
        <v>400</v>
      </c>
      <c r="B907" s="32" t="s">
        <v>401</v>
      </c>
      <c r="C907" s="32" t="s">
        <v>4</v>
      </c>
      <c r="D907" s="32">
        <v>25</v>
      </c>
      <c r="E907" s="32">
        <v>26</v>
      </c>
      <c r="F907" s="32">
        <v>45</v>
      </c>
      <c r="G907" s="32">
        <v>27</v>
      </c>
      <c r="H907" s="32">
        <v>41</v>
      </c>
      <c r="I907" s="32">
        <v>18</v>
      </c>
      <c r="J907" s="32">
        <v>12</v>
      </c>
      <c r="K907" s="32">
        <v>8</v>
      </c>
      <c r="L907" s="32">
        <v>13</v>
      </c>
      <c r="M907" s="32">
        <v>19</v>
      </c>
      <c r="N907" s="32">
        <v>16</v>
      </c>
      <c r="O907" s="32">
        <v>16</v>
      </c>
    </row>
    <row r="908" spans="1:15" x14ac:dyDescent="0.35">
      <c r="A908" s="32" t="s">
        <v>400</v>
      </c>
      <c r="B908" s="32" t="s">
        <v>401</v>
      </c>
      <c r="C908" s="32" t="s">
        <v>5</v>
      </c>
      <c r="D908" s="32">
        <v>2</v>
      </c>
      <c r="E908" s="32">
        <v>2</v>
      </c>
      <c r="F908" s="32">
        <v>5</v>
      </c>
      <c r="G908" s="32">
        <v>4</v>
      </c>
      <c r="H908" s="32">
        <v>4</v>
      </c>
      <c r="I908" s="32">
        <v>4</v>
      </c>
      <c r="J908" s="32">
        <v>5</v>
      </c>
      <c r="K908" s="32">
        <v>5</v>
      </c>
      <c r="L908" s="32">
        <v>3</v>
      </c>
      <c r="M908" s="32">
        <v>4</v>
      </c>
      <c r="N908" s="32">
        <v>4</v>
      </c>
      <c r="O908" s="32">
        <v>5</v>
      </c>
    </row>
    <row r="909" spans="1:15" x14ac:dyDescent="0.35">
      <c r="A909" s="32" t="s">
        <v>400</v>
      </c>
      <c r="B909" s="32" t="s">
        <v>401</v>
      </c>
      <c r="C909" s="32" t="s">
        <v>2</v>
      </c>
      <c r="D909" s="32">
        <v>5</v>
      </c>
      <c r="E909" s="32">
        <v>4</v>
      </c>
      <c r="F909" s="32">
        <v>0</v>
      </c>
      <c r="G909" s="32">
        <v>2</v>
      </c>
      <c r="H909" s="32">
        <v>1</v>
      </c>
      <c r="I909" s="32">
        <v>3</v>
      </c>
      <c r="J909" s="32">
        <v>1</v>
      </c>
      <c r="K909" s="32">
        <v>4</v>
      </c>
      <c r="L909" s="32">
        <v>3</v>
      </c>
      <c r="M909" s="32">
        <v>2</v>
      </c>
      <c r="N909" s="32">
        <v>1</v>
      </c>
      <c r="O909" s="32">
        <v>7</v>
      </c>
    </row>
    <row r="910" spans="1:15" x14ac:dyDescent="0.35">
      <c r="A910" s="33" t="s">
        <v>400</v>
      </c>
      <c r="B910" s="33" t="s">
        <v>401</v>
      </c>
      <c r="C910" s="33" t="s">
        <v>3069</v>
      </c>
      <c r="D910" s="33">
        <v>1507</v>
      </c>
      <c r="E910" s="33">
        <v>1681</v>
      </c>
      <c r="F910" s="33">
        <v>1802</v>
      </c>
      <c r="G910" s="33">
        <v>1698</v>
      </c>
      <c r="H910" s="33">
        <v>1796</v>
      </c>
      <c r="I910" s="33">
        <v>1445</v>
      </c>
      <c r="J910" s="33">
        <v>1766</v>
      </c>
      <c r="K910" s="33">
        <v>2070</v>
      </c>
      <c r="L910" s="33">
        <v>1316</v>
      </c>
      <c r="M910" s="33">
        <v>2201</v>
      </c>
      <c r="N910" s="33">
        <v>1626</v>
      </c>
      <c r="O910" s="33">
        <v>1926</v>
      </c>
    </row>
    <row r="911" spans="1:15" x14ac:dyDescent="0.35">
      <c r="A911" s="32" t="s">
        <v>84</v>
      </c>
      <c r="B911" s="32" t="s">
        <v>85</v>
      </c>
      <c r="C911" s="32" t="s">
        <v>0</v>
      </c>
      <c r="D911" s="32">
        <v>95</v>
      </c>
      <c r="E911" s="32">
        <v>176</v>
      </c>
      <c r="F911" s="32">
        <v>0</v>
      </c>
      <c r="G911" s="32">
        <v>1</v>
      </c>
      <c r="H911" s="32">
        <v>146</v>
      </c>
      <c r="I911" s="32">
        <v>233</v>
      </c>
      <c r="J911" s="32">
        <v>0</v>
      </c>
      <c r="K911" s="32">
        <v>114</v>
      </c>
      <c r="L911" s="32">
        <v>0</v>
      </c>
      <c r="M911" s="32">
        <v>129</v>
      </c>
      <c r="N911" s="32">
        <v>0</v>
      </c>
      <c r="O911" s="32">
        <v>56</v>
      </c>
    </row>
    <row r="912" spans="1:15" x14ac:dyDescent="0.35">
      <c r="A912" s="32" t="s">
        <v>84</v>
      </c>
      <c r="B912" s="32" t="s">
        <v>85</v>
      </c>
      <c r="C912" s="32" t="s">
        <v>23</v>
      </c>
      <c r="D912" s="32">
        <v>96</v>
      </c>
      <c r="E912" s="32">
        <v>219</v>
      </c>
      <c r="F912" s="32">
        <v>0</v>
      </c>
      <c r="G912" s="32">
        <v>2</v>
      </c>
      <c r="H912" s="32">
        <v>244</v>
      </c>
      <c r="I912" s="32">
        <v>262</v>
      </c>
      <c r="J912" s="32">
        <v>0</v>
      </c>
      <c r="K912" s="32">
        <v>173</v>
      </c>
      <c r="L912" s="32">
        <v>0</v>
      </c>
      <c r="M912" s="32">
        <v>201</v>
      </c>
      <c r="N912" s="32">
        <v>0</v>
      </c>
      <c r="O912" s="32">
        <v>119</v>
      </c>
    </row>
    <row r="913" spans="1:15" x14ac:dyDescent="0.35">
      <c r="A913" s="32" t="s">
        <v>84</v>
      </c>
      <c r="B913" s="32" t="s">
        <v>85</v>
      </c>
      <c r="C913" s="32" t="s">
        <v>4</v>
      </c>
      <c r="D913" s="32">
        <v>66</v>
      </c>
      <c r="E913" s="32">
        <v>93</v>
      </c>
      <c r="F913" s="32">
        <v>4</v>
      </c>
      <c r="G913" s="32">
        <v>4</v>
      </c>
      <c r="H913" s="32">
        <v>98</v>
      </c>
      <c r="I913" s="32">
        <v>112</v>
      </c>
      <c r="J913" s="32">
        <v>2</v>
      </c>
      <c r="K913" s="32">
        <v>58</v>
      </c>
      <c r="L913" s="32">
        <v>0</v>
      </c>
      <c r="M913" s="32">
        <v>63</v>
      </c>
      <c r="N913" s="32">
        <v>0</v>
      </c>
      <c r="O913" s="32">
        <v>31</v>
      </c>
    </row>
    <row r="914" spans="1:15" x14ac:dyDescent="0.35">
      <c r="A914" s="32" t="s">
        <v>84</v>
      </c>
      <c r="B914" s="32" t="s">
        <v>85</v>
      </c>
      <c r="C914" s="32" t="s">
        <v>5</v>
      </c>
      <c r="D914" s="32">
        <v>3</v>
      </c>
      <c r="E914" s="32">
        <v>7</v>
      </c>
      <c r="F914" s="32">
        <v>0</v>
      </c>
      <c r="G914" s="32">
        <v>3</v>
      </c>
      <c r="H914" s="32">
        <v>6</v>
      </c>
      <c r="I914" s="32">
        <v>10</v>
      </c>
      <c r="J914" s="32">
        <v>0</v>
      </c>
      <c r="K914" s="32">
        <v>0</v>
      </c>
      <c r="L914" s="32">
        <v>0</v>
      </c>
      <c r="M914" s="32">
        <v>5</v>
      </c>
      <c r="N914" s="32">
        <v>0</v>
      </c>
      <c r="O914" s="32">
        <v>0</v>
      </c>
    </row>
    <row r="915" spans="1:15" x14ac:dyDescent="0.35">
      <c r="A915" s="32" t="s">
        <v>84</v>
      </c>
      <c r="B915" s="32" t="s">
        <v>85</v>
      </c>
      <c r="C915" s="32" t="s">
        <v>2</v>
      </c>
      <c r="D915" s="32">
        <v>0</v>
      </c>
      <c r="E915" s="32">
        <v>3</v>
      </c>
      <c r="F915" s="32">
        <v>0</v>
      </c>
      <c r="G915" s="32">
        <v>0</v>
      </c>
      <c r="H915" s="32">
        <v>0</v>
      </c>
      <c r="I915" s="32">
        <v>2</v>
      </c>
      <c r="J915" s="32">
        <v>0</v>
      </c>
      <c r="K915" s="32">
        <v>0</v>
      </c>
      <c r="L915" s="32">
        <v>1</v>
      </c>
      <c r="M915" s="32">
        <v>2</v>
      </c>
      <c r="N915" s="32">
        <v>0</v>
      </c>
      <c r="O915" s="32">
        <v>0</v>
      </c>
    </row>
    <row r="916" spans="1:15" x14ac:dyDescent="0.35">
      <c r="A916" s="33" t="s">
        <v>84</v>
      </c>
      <c r="B916" s="33" t="s">
        <v>85</v>
      </c>
      <c r="C916" s="33" t="s">
        <v>3069</v>
      </c>
      <c r="D916" s="33">
        <v>260</v>
      </c>
      <c r="E916" s="33">
        <v>498</v>
      </c>
      <c r="F916" s="33">
        <v>4</v>
      </c>
      <c r="G916" s="33">
        <v>10</v>
      </c>
      <c r="H916" s="33">
        <v>494</v>
      </c>
      <c r="I916" s="33">
        <v>619</v>
      </c>
      <c r="J916" s="33">
        <v>2</v>
      </c>
      <c r="K916" s="33">
        <v>345</v>
      </c>
      <c r="L916" s="33">
        <v>1</v>
      </c>
      <c r="M916" s="33">
        <v>400</v>
      </c>
      <c r="N916" s="33">
        <v>0</v>
      </c>
      <c r="O916" s="33">
        <v>206</v>
      </c>
    </row>
    <row r="917" spans="1:15" x14ac:dyDescent="0.35">
      <c r="A917" s="32" t="s">
        <v>82</v>
      </c>
      <c r="B917" s="32" t="s">
        <v>83</v>
      </c>
      <c r="C917" s="32" t="s">
        <v>0</v>
      </c>
      <c r="D917" s="32">
        <v>250</v>
      </c>
      <c r="E917" s="32">
        <v>241</v>
      </c>
      <c r="F917" s="32">
        <v>137</v>
      </c>
      <c r="G917" s="32">
        <v>214</v>
      </c>
      <c r="H917" s="32">
        <v>110</v>
      </c>
      <c r="I917" s="32">
        <v>222</v>
      </c>
      <c r="J917" s="32">
        <v>471</v>
      </c>
      <c r="K917" s="32">
        <v>472</v>
      </c>
      <c r="L917" s="32">
        <v>127</v>
      </c>
      <c r="M917" s="32">
        <v>761</v>
      </c>
      <c r="N917" s="32">
        <v>82</v>
      </c>
      <c r="O917" s="32">
        <v>0</v>
      </c>
    </row>
    <row r="918" spans="1:15" x14ac:dyDescent="0.35">
      <c r="A918" s="32" t="s">
        <v>82</v>
      </c>
      <c r="B918" s="32" t="s">
        <v>83</v>
      </c>
      <c r="C918" s="32" t="s">
        <v>23</v>
      </c>
      <c r="D918" s="32">
        <v>94</v>
      </c>
      <c r="E918" s="32">
        <v>59</v>
      </c>
      <c r="F918" s="32">
        <v>57</v>
      </c>
      <c r="G918" s="32">
        <v>110</v>
      </c>
      <c r="H918" s="32">
        <v>61</v>
      </c>
      <c r="I918" s="32">
        <v>45</v>
      </c>
      <c r="J918" s="32">
        <v>201</v>
      </c>
      <c r="K918" s="32">
        <v>158</v>
      </c>
      <c r="L918" s="32">
        <v>44</v>
      </c>
      <c r="M918" s="32">
        <v>173</v>
      </c>
      <c r="N918" s="32">
        <v>26</v>
      </c>
      <c r="O918" s="32">
        <v>0</v>
      </c>
    </row>
    <row r="919" spans="1:15" x14ac:dyDescent="0.35">
      <c r="A919" s="32" t="s">
        <v>82</v>
      </c>
      <c r="B919" s="32" t="s">
        <v>83</v>
      </c>
      <c r="C919" s="32" t="s">
        <v>4</v>
      </c>
      <c r="D919" s="32">
        <v>30</v>
      </c>
      <c r="E919" s="32">
        <v>17</v>
      </c>
      <c r="F919" s="32">
        <v>20</v>
      </c>
      <c r="G919" s="32">
        <v>21</v>
      </c>
      <c r="H919" s="32">
        <v>28</v>
      </c>
      <c r="I919" s="32">
        <v>12</v>
      </c>
      <c r="J919" s="32">
        <v>95</v>
      </c>
      <c r="K919" s="32">
        <v>52</v>
      </c>
      <c r="L919" s="32">
        <v>19</v>
      </c>
      <c r="M919" s="32">
        <v>129</v>
      </c>
      <c r="N919" s="32">
        <v>12</v>
      </c>
      <c r="O919" s="32">
        <v>0</v>
      </c>
    </row>
    <row r="920" spans="1:15" x14ac:dyDescent="0.35">
      <c r="A920" s="32" t="s">
        <v>82</v>
      </c>
      <c r="B920" s="32" t="s">
        <v>83</v>
      </c>
      <c r="C920" s="32" t="s">
        <v>5</v>
      </c>
      <c r="D920" s="32">
        <v>0</v>
      </c>
      <c r="E920" s="32">
        <v>0</v>
      </c>
      <c r="F920" s="32">
        <v>0</v>
      </c>
      <c r="G920" s="32">
        <v>0</v>
      </c>
      <c r="H920" s="32">
        <v>0</v>
      </c>
      <c r="I920" s="32">
        <v>0</v>
      </c>
      <c r="J920" s="32">
        <v>1</v>
      </c>
      <c r="K920" s="32">
        <v>0</v>
      </c>
      <c r="L920" s="32">
        <v>0</v>
      </c>
      <c r="M920" s="32">
        <v>0</v>
      </c>
      <c r="N920" s="32">
        <v>0</v>
      </c>
      <c r="O920" s="32">
        <v>0</v>
      </c>
    </row>
    <row r="921" spans="1:15" x14ac:dyDescent="0.35">
      <c r="A921" s="32" t="s">
        <v>82</v>
      </c>
      <c r="B921" s="32" t="s">
        <v>83</v>
      </c>
      <c r="C921" s="32" t="s">
        <v>2</v>
      </c>
      <c r="D921" s="32">
        <v>0</v>
      </c>
      <c r="E921" s="32">
        <v>0</v>
      </c>
      <c r="F921" s="32">
        <v>0</v>
      </c>
      <c r="G921" s="32">
        <v>0</v>
      </c>
      <c r="H921" s="32">
        <v>0</v>
      </c>
      <c r="I921" s="32">
        <v>0</v>
      </c>
      <c r="J921" s="32">
        <v>6</v>
      </c>
      <c r="K921" s="32">
        <v>1</v>
      </c>
      <c r="L921" s="32">
        <v>0</v>
      </c>
      <c r="M921" s="32">
        <v>0</v>
      </c>
      <c r="N921" s="32">
        <v>1</v>
      </c>
      <c r="O921" s="32">
        <v>0</v>
      </c>
    </row>
    <row r="922" spans="1:15" x14ac:dyDescent="0.35">
      <c r="A922" s="33" t="s">
        <v>82</v>
      </c>
      <c r="B922" s="33" t="s">
        <v>83</v>
      </c>
      <c r="C922" s="33" t="s">
        <v>3069</v>
      </c>
      <c r="D922" s="33">
        <v>374</v>
      </c>
      <c r="E922" s="33">
        <v>317</v>
      </c>
      <c r="F922" s="33">
        <v>214</v>
      </c>
      <c r="G922" s="33">
        <v>345</v>
      </c>
      <c r="H922" s="33">
        <v>199</v>
      </c>
      <c r="I922" s="33">
        <v>279</v>
      </c>
      <c r="J922" s="33">
        <v>774</v>
      </c>
      <c r="K922" s="33">
        <v>683</v>
      </c>
      <c r="L922" s="33">
        <v>190</v>
      </c>
      <c r="M922" s="33">
        <v>1063</v>
      </c>
      <c r="N922" s="33">
        <v>121</v>
      </c>
      <c r="O922" s="33">
        <v>0</v>
      </c>
    </row>
    <row r="923" spans="1:15" x14ac:dyDescent="0.35">
      <c r="A923" s="32" t="s">
        <v>173</v>
      </c>
      <c r="B923" s="32" t="s">
        <v>489</v>
      </c>
      <c r="C923" s="32" t="s">
        <v>0</v>
      </c>
      <c r="D923" s="32">
        <v>1193</v>
      </c>
      <c r="E923" s="32">
        <v>880</v>
      </c>
      <c r="F923" s="32">
        <v>0</v>
      </c>
      <c r="G923" s="32">
        <v>1144</v>
      </c>
      <c r="H923" s="32">
        <v>2058</v>
      </c>
      <c r="I923" s="32">
        <v>931</v>
      </c>
      <c r="J923" s="32">
        <v>928</v>
      </c>
      <c r="K923" s="32">
        <v>983</v>
      </c>
      <c r="L923" s="32">
        <v>843</v>
      </c>
      <c r="M923" s="32">
        <v>978</v>
      </c>
      <c r="N923" s="32">
        <v>944</v>
      </c>
      <c r="O923" s="32">
        <v>803</v>
      </c>
    </row>
    <row r="924" spans="1:15" x14ac:dyDescent="0.35">
      <c r="A924" s="32" t="s">
        <v>173</v>
      </c>
      <c r="B924" s="32" t="s">
        <v>489</v>
      </c>
      <c r="C924" s="32" t="s">
        <v>23</v>
      </c>
      <c r="D924" s="32">
        <v>619</v>
      </c>
      <c r="E924" s="32">
        <v>579</v>
      </c>
      <c r="F924" s="32">
        <v>0</v>
      </c>
      <c r="G924" s="32">
        <v>502</v>
      </c>
      <c r="H924" s="32">
        <v>935</v>
      </c>
      <c r="I924" s="32">
        <v>534</v>
      </c>
      <c r="J924" s="32">
        <v>496</v>
      </c>
      <c r="K924" s="32">
        <v>522</v>
      </c>
      <c r="L924" s="32">
        <v>487</v>
      </c>
      <c r="M924" s="32">
        <v>514</v>
      </c>
      <c r="N924" s="32">
        <v>472</v>
      </c>
      <c r="O924" s="32">
        <v>396</v>
      </c>
    </row>
    <row r="925" spans="1:15" x14ac:dyDescent="0.35">
      <c r="A925" s="32" t="s">
        <v>173</v>
      </c>
      <c r="B925" s="32" t="s">
        <v>489</v>
      </c>
      <c r="C925" s="32" t="s">
        <v>4</v>
      </c>
      <c r="D925" s="32">
        <v>111</v>
      </c>
      <c r="E925" s="32">
        <v>131</v>
      </c>
      <c r="F925" s="32">
        <v>0</v>
      </c>
      <c r="G925" s="32">
        <v>96</v>
      </c>
      <c r="H925" s="32">
        <v>150</v>
      </c>
      <c r="I925" s="32">
        <v>127</v>
      </c>
      <c r="J925" s="32">
        <v>103</v>
      </c>
      <c r="K925" s="32">
        <v>111</v>
      </c>
      <c r="L925" s="32">
        <v>89</v>
      </c>
      <c r="M925" s="32">
        <v>89</v>
      </c>
      <c r="N925" s="32">
        <v>67</v>
      </c>
      <c r="O925" s="32">
        <v>63</v>
      </c>
    </row>
    <row r="926" spans="1:15" x14ac:dyDescent="0.35">
      <c r="A926" s="32" t="s">
        <v>173</v>
      </c>
      <c r="B926" s="32" t="s">
        <v>489</v>
      </c>
      <c r="C926" s="32" t="s">
        <v>5</v>
      </c>
      <c r="D926" s="32">
        <v>11</v>
      </c>
      <c r="E926" s="32">
        <v>23</v>
      </c>
      <c r="F926" s="32">
        <v>0</v>
      </c>
      <c r="G926" s="32">
        <v>28</v>
      </c>
      <c r="H926" s="32">
        <v>21</v>
      </c>
      <c r="I926" s="32">
        <v>44</v>
      </c>
      <c r="J926" s="32">
        <v>22</v>
      </c>
      <c r="K926" s="32">
        <v>14</v>
      </c>
      <c r="L926" s="32">
        <v>15</v>
      </c>
      <c r="M926" s="32">
        <v>11</v>
      </c>
      <c r="N926" s="32">
        <v>12</v>
      </c>
      <c r="O926" s="32">
        <v>21</v>
      </c>
    </row>
    <row r="927" spans="1:15" x14ac:dyDescent="0.35">
      <c r="A927" s="32" t="s">
        <v>173</v>
      </c>
      <c r="B927" s="32" t="s">
        <v>489</v>
      </c>
      <c r="C927" s="32" t="s">
        <v>2</v>
      </c>
      <c r="D927" s="32">
        <v>7</v>
      </c>
      <c r="E927" s="32">
        <v>7</v>
      </c>
      <c r="F927" s="32">
        <v>0</v>
      </c>
      <c r="G927" s="32">
        <v>10</v>
      </c>
      <c r="H927" s="32">
        <v>14</v>
      </c>
      <c r="I927" s="32">
        <v>4</v>
      </c>
      <c r="J927" s="32">
        <v>10</v>
      </c>
      <c r="K927" s="32">
        <v>13</v>
      </c>
      <c r="L927" s="32">
        <v>6</v>
      </c>
      <c r="M927" s="32">
        <v>12</v>
      </c>
      <c r="N927" s="32">
        <v>16</v>
      </c>
      <c r="O927" s="32">
        <v>7</v>
      </c>
    </row>
    <row r="928" spans="1:15" x14ac:dyDescent="0.35">
      <c r="A928" s="33" t="s">
        <v>173</v>
      </c>
      <c r="B928" s="33" t="s">
        <v>489</v>
      </c>
      <c r="C928" s="33" t="s">
        <v>3069</v>
      </c>
      <c r="D928" s="33">
        <v>1941</v>
      </c>
      <c r="E928" s="33">
        <v>1620</v>
      </c>
      <c r="F928" s="33">
        <v>0</v>
      </c>
      <c r="G928" s="33">
        <v>1780</v>
      </c>
      <c r="H928" s="33">
        <v>3178</v>
      </c>
      <c r="I928" s="33">
        <v>1640</v>
      </c>
      <c r="J928" s="33">
        <v>1559</v>
      </c>
      <c r="K928" s="33">
        <v>1643</v>
      </c>
      <c r="L928" s="33">
        <v>1440</v>
      </c>
      <c r="M928" s="33">
        <v>1604</v>
      </c>
      <c r="N928" s="33">
        <v>1511</v>
      </c>
      <c r="O928" s="33">
        <v>1290</v>
      </c>
    </row>
    <row r="929" spans="1:15" x14ac:dyDescent="0.35">
      <c r="A929" s="32" t="s">
        <v>423</v>
      </c>
      <c r="B929" s="32" t="s">
        <v>424</v>
      </c>
      <c r="C929" s="32" t="s">
        <v>0</v>
      </c>
      <c r="D929" s="32">
        <v>71</v>
      </c>
      <c r="E929" s="32">
        <v>22</v>
      </c>
      <c r="F929" s="32">
        <v>47</v>
      </c>
      <c r="G929" s="32">
        <v>49</v>
      </c>
      <c r="H929" s="32">
        <v>39</v>
      </c>
      <c r="I929" s="32">
        <v>44</v>
      </c>
      <c r="J929" s="32">
        <v>37</v>
      </c>
      <c r="K929" s="32">
        <v>0</v>
      </c>
      <c r="L929" s="32">
        <v>17</v>
      </c>
      <c r="M929" s="32">
        <v>3</v>
      </c>
      <c r="N929" s="32">
        <v>18</v>
      </c>
      <c r="O929" s="32">
        <v>5</v>
      </c>
    </row>
    <row r="930" spans="1:15" x14ac:dyDescent="0.35">
      <c r="A930" s="32" t="s">
        <v>423</v>
      </c>
      <c r="B930" s="32" t="s">
        <v>424</v>
      </c>
      <c r="C930" s="32" t="s">
        <v>23</v>
      </c>
      <c r="D930" s="32">
        <v>16</v>
      </c>
      <c r="E930" s="32">
        <v>5</v>
      </c>
      <c r="F930" s="32">
        <v>13</v>
      </c>
      <c r="G930" s="32">
        <v>10</v>
      </c>
      <c r="H930" s="32">
        <v>9</v>
      </c>
      <c r="I930" s="32">
        <v>13</v>
      </c>
      <c r="J930" s="32">
        <v>9</v>
      </c>
      <c r="K930" s="32">
        <v>0</v>
      </c>
      <c r="L930" s="32">
        <v>94</v>
      </c>
      <c r="M930" s="32">
        <v>9</v>
      </c>
      <c r="N930" s="32">
        <v>40</v>
      </c>
      <c r="O930" s="32">
        <v>23</v>
      </c>
    </row>
    <row r="931" spans="1:15" x14ac:dyDescent="0.35">
      <c r="A931" s="32" t="s">
        <v>423</v>
      </c>
      <c r="B931" s="32" t="s">
        <v>424</v>
      </c>
      <c r="C931" s="32" t="s">
        <v>4</v>
      </c>
      <c r="D931" s="32">
        <v>13</v>
      </c>
      <c r="E931" s="32">
        <v>4</v>
      </c>
      <c r="F931" s="32">
        <v>23</v>
      </c>
      <c r="G931" s="32">
        <v>14</v>
      </c>
      <c r="H931" s="32">
        <v>8</v>
      </c>
      <c r="I931" s="32">
        <v>7</v>
      </c>
      <c r="J931" s="32">
        <v>23</v>
      </c>
      <c r="K931" s="32">
        <v>0</v>
      </c>
      <c r="L931" s="32">
        <v>14</v>
      </c>
      <c r="M931" s="32">
        <v>2</v>
      </c>
      <c r="N931" s="32">
        <v>7</v>
      </c>
      <c r="O931" s="32">
        <v>1</v>
      </c>
    </row>
    <row r="932" spans="1:15" x14ac:dyDescent="0.35">
      <c r="A932" s="32" t="s">
        <v>423</v>
      </c>
      <c r="B932" s="32" t="s">
        <v>424</v>
      </c>
      <c r="C932" s="32" t="s">
        <v>5</v>
      </c>
      <c r="D932" s="32">
        <v>4</v>
      </c>
      <c r="E932" s="32">
        <v>3</v>
      </c>
      <c r="F932" s="32">
        <v>9</v>
      </c>
      <c r="G932" s="32">
        <v>10</v>
      </c>
      <c r="H932" s="32">
        <v>2</v>
      </c>
      <c r="I932" s="32">
        <v>5</v>
      </c>
      <c r="J932" s="32">
        <v>3</v>
      </c>
      <c r="K932" s="32">
        <v>0</v>
      </c>
      <c r="L932" s="32">
        <v>12</v>
      </c>
      <c r="M932" s="32">
        <v>1</v>
      </c>
      <c r="N932" s="32">
        <v>0</v>
      </c>
      <c r="O932" s="32">
        <v>0</v>
      </c>
    </row>
    <row r="933" spans="1:15" x14ac:dyDescent="0.35">
      <c r="A933" s="32" t="s">
        <v>423</v>
      </c>
      <c r="B933" s="32" t="s">
        <v>424</v>
      </c>
      <c r="C933" s="32" t="s">
        <v>2</v>
      </c>
      <c r="D933" s="32">
        <v>24</v>
      </c>
      <c r="E933" s="32">
        <v>10</v>
      </c>
      <c r="F933" s="32">
        <v>9</v>
      </c>
      <c r="G933" s="32">
        <v>18</v>
      </c>
      <c r="H933" s="32">
        <v>8</v>
      </c>
      <c r="I933" s="32">
        <v>13</v>
      </c>
      <c r="J933" s="32">
        <v>10</v>
      </c>
      <c r="K933" s="32">
        <v>0</v>
      </c>
      <c r="L933" s="32">
        <v>16</v>
      </c>
      <c r="M933" s="32">
        <v>5</v>
      </c>
      <c r="N933" s="32">
        <v>3</v>
      </c>
      <c r="O933" s="32">
        <v>2</v>
      </c>
    </row>
    <row r="934" spans="1:15" x14ac:dyDescent="0.35">
      <c r="A934" s="33" t="s">
        <v>423</v>
      </c>
      <c r="B934" s="33" t="s">
        <v>424</v>
      </c>
      <c r="C934" s="33" t="s">
        <v>3069</v>
      </c>
      <c r="D934" s="33">
        <v>128</v>
      </c>
      <c r="E934" s="33">
        <v>44</v>
      </c>
      <c r="F934" s="33">
        <v>101</v>
      </c>
      <c r="G934" s="33">
        <v>101</v>
      </c>
      <c r="H934" s="33">
        <v>66</v>
      </c>
      <c r="I934" s="33">
        <v>82</v>
      </c>
      <c r="J934" s="33">
        <v>82</v>
      </c>
      <c r="K934" s="33">
        <v>0</v>
      </c>
      <c r="L934" s="33">
        <v>153</v>
      </c>
      <c r="M934" s="33">
        <v>20</v>
      </c>
      <c r="N934" s="33">
        <v>68</v>
      </c>
      <c r="O934" s="33">
        <v>31</v>
      </c>
    </row>
    <row r="935" spans="1:15" x14ac:dyDescent="0.35">
      <c r="A935" s="32" t="s">
        <v>421</v>
      </c>
      <c r="B935" s="32" t="s">
        <v>422</v>
      </c>
      <c r="C935" s="32" t="s">
        <v>0</v>
      </c>
      <c r="D935" s="32">
        <v>257</v>
      </c>
      <c r="E935" s="32">
        <v>266</v>
      </c>
      <c r="F935" s="32">
        <v>165</v>
      </c>
      <c r="G935" s="32">
        <v>478</v>
      </c>
      <c r="H935" s="32">
        <v>294</v>
      </c>
      <c r="I935" s="32">
        <v>358</v>
      </c>
      <c r="J935" s="32">
        <v>228</v>
      </c>
      <c r="K935" s="32">
        <v>294</v>
      </c>
      <c r="L935" s="32">
        <v>234</v>
      </c>
      <c r="M935" s="32">
        <v>108</v>
      </c>
      <c r="N935" s="32">
        <v>238</v>
      </c>
      <c r="O935" s="32">
        <v>168</v>
      </c>
    </row>
    <row r="936" spans="1:15" x14ac:dyDescent="0.35">
      <c r="A936" s="32" t="s">
        <v>421</v>
      </c>
      <c r="B936" s="32" t="s">
        <v>422</v>
      </c>
      <c r="C936" s="32" t="s">
        <v>23</v>
      </c>
      <c r="D936" s="32">
        <v>99</v>
      </c>
      <c r="E936" s="32">
        <v>64</v>
      </c>
      <c r="F936" s="32">
        <v>43</v>
      </c>
      <c r="G936" s="32">
        <v>118</v>
      </c>
      <c r="H936" s="32">
        <v>70</v>
      </c>
      <c r="I936" s="32">
        <v>77</v>
      </c>
      <c r="J936" s="32">
        <v>50</v>
      </c>
      <c r="K936" s="32">
        <v>77</v>
      </c>
      <c r="L936" s="32">
        <v>68</v>
      </c>
      <c r="M936" s="32">
        <v>41</v>
      </c>
      <c r="N936" s="32">
        <v>57</v>
      </c>
      <c r="O936" s="32">
        <v>80</v>
      </c>
    </row>
    <row r="937" spans="1:15" x14ac:dyDescent="0.35">
      <c r="A937" s="32" t="s">
        <v>421</v>
      </c>
      <c r="B937" s="32" t="s">
        <v>422</v>
      </c>
      <c r="C937" s="32" t="s">
        <v>4</v>
      </c>
      <c r="D937" s="32">
        <v>12</v>
      </c>
      <c r="E937" s="32">
        <v>4</v>
      </c>
      <c r="F937" s="32">
        <v>5</v>
      </c>
      <c r="G937" s="32">
        <v>5</v>
      </c>
      <c r="H937" s="32">
        <v>12</v>
      </c>
      <c r="I937" s="32">
        <v>6</v>
      </c>
      <c r="J937" s="32">
        <v>6</v>
      </c>
      <c r="K937" s="32">
        <v>7</v>
      </c>
      <c r="L937" s="32">
        <v>6</v>
      </c>
      <c r="M937" s="32">
        <v>0</v>
      </c>
      <c r="N937" s="32">
        <v>3</v>
      </c>
      <c r="O937" s="32">
        <v>4</v>
      </c>
    </row>
    <row r="938" spans="1:15" x14ac:dyDescent="0.35">
      <c r="A938" s="32" t="s">
        <v>421</v>
      </c>
      <c r="B938" s="32" t="s">
        <v>422</v>
      </c>
      <c r="C938" s="32" t="s">
        <v>5</v>
      </c>
      <c r="D938" s="32">
        <v>6</v>
      </c>
      <c r="E938" s="32">
        <v>3</v>
      </c>
      <c r="F938" s="32">
        <v>2</v>
      </c>
      <c r="G938" s="32">
        <v>4</v>
      </c>
      <c r="H938" s="32">
        <v>3</v>
      </c>
      <c r="I938" s="32">
        <v>3</v>
      </c>
      <c r="J938" s="32">
        <v>1</v>
      </c>
      <c r="K938" s="32">
        <v>1</v>
      </c>
      <c r="L938" s="32">
        <v>1</v>
      </c>
      <c r="M938" s="32">
        <v>0</v>
      </c>
      <c r="N938" s="32">
        <v>0</v>
      </c>
      <c r="O938" s="32">
        <v>3</v>
      </c>
    </row>
    <row r="939" spans="1:15" x14ac:dyDescent="0.35">
      <c r="A939" s="32" t="s">
        <v>421</v>
      </c>
      <c r="B939" s="32" t="s">
        <v>422</v>
      </c>
      <c r="C939" s="32" t="s">
        <v>2</v>
      </c>
      <c r="D939" s="32">
        <v>0</v>
      </c>
      <c r="E939" s="32">
        <v>0</v>
      </c>
      <c r="F939" s="32">
        <v>0</v>
      </c>
      <c r="G939" s="32">
        <v>0</v>
      </c>
      <c r="H939" s="32">
        <v>1</v>
      </c>
      <c r="I939" s="32">
        <v>0</v>
      </c>
      <c r="J939" s="32">
        <v>0</v>
      </c>
      <c r="K939" s="32">
        <v>0</v>
      </c>
      <c r="L939" s="32">
        <v>0</v>
      </c>
      <c r="M939" s="32">
        <v>0</v>
      </c>
      <c r="N939" s="32">
        <v>0</v>
      </c>
      <c r="O939" s="32">
        <v>0</v>
      </c>
    </row>
    <row r="940" spans="1:15" x14ac:dyDescent="0.35">
      <c r="A940" s="33" t="s">
        <v>421</v>
      </c>
      <c r="B940" s="33" t="s">
        <v>422</v>
      </c>
      <c r="C940" s="33" t="s">
        <v>3069</v>
      </c>
      <c r="D940" s="33">
        <v>374</v>
      </c>
      <c r="E940" s="33">
        <v>337</v>
      </c>
      <c r="F940" s="33">
        <v>215</v>
      </c>
      <c r="G940" s="33">
        <v>605</v>
      </c>
      <c r="H940" s="33">
        <v>380</v>
      </c>
      <c r="I940" s="33">
        <v>444</v>
      </c>
      <c r="J940" s="33">
        <v>285</v>
      </c>
      <c r="K940" s="33">
        <v>379</v>
      </c>
      <c r="L940" s="33">
        <v>309</v>
      </c>
      <c r="M940" s="33">
        <v>149</v>
      </c>
      <c r="N940" s="33">
        <v>298</v>
      </c>
      <c r="O940" s="33">
        <v>255</v>
      </c>
    </row>
    <row r="941" spans="1:15" x14ac:dyDescent="0.35">
      <c r="A941" s="32" t="s">
        <v>314</v>
      </c>
      <c r="B941" s="32" t="s">
        <v>315</v>
      </c>
      <c r="C941" s="32" t="s">
        <v>0</v>
      </c>
      <c r="D941" s="32">
        <v>0</v>
      </c>
      <c r="E941" s="32">
        <v>1152</v>
      </c>
      <c r="F941" s="32">
        <v>343</v>
      </c>
      <c r="G941" s="32">
        <v>625</v>
      </c>
      <c r="H941" s="32">
        <v>362</v>
      </c>
      <c r="I941" s="32">
        <v>316</v>
      </c>
      <c r="J941" s="32">
        <v>362</v>
      </c>
      <c r="K941" s="32">
        <v>915</v>
      </c>
      <c r="L941" s="32">
        <v>401</v>
      </c>
      <c r="M941" s="32">
        <v>401</v>
      </c>
      <c r="N941" s="32">
        <v>204</v>
      </c>
      <c r="O941" s="32">
        <v>515</v>
      </c>
    </row>
    <row r="942" spans="1:15" x14ac:dyDescent="0.35">
      <c r="A942" s="32" t="s">
        <v>314</v>
      </c>
      <c r="B942" s="32" t="s">
        <v>315</v>
      </c>
      <c r="C942" s="32" t="s">
        <v>23</v>
      </c>
      <c r="D942" s="32">
        <v>0</v>
      </c>
      <c r="E942" s="32">
        <v>101</v>
      </c>
      <c r="F942" s="32">
        <v>43</v>
      </c>
      <c r="G942" s="32">
        <v>73</v>
      </c>
      <c r="H942" s="32">
        <v>52</v>
      </c>
      <c r="I942" s="32">
        <v>42</v>
      </c>
      <c r="J942" s="32">
        <v>45</v>
      </c>
      <c r="K942" s="32">
        <v>78</v>
      </c>
      <c r="L942" s="32">
        <v>33</v>
      </c>
      <c r="M942" s="32">
        <v>41</v>
      </c>
      <c r="N942" s="32">
        <v>23</v>
      </c>
      <c r="O942" s="32">
        <v>63</v>
      </c>
    </row>
    <row r="943" spans="1:15" x14ac:dyDescent="0.35">
      <c r="A943" s="32" t="s">
        <v>314</v>
      </c>
      <c r="B943" s="32" t="s">
        <v>315</v>
      </c>
      <c r="C943" s="32" t="s">
        <v>4</v>
      </c>
      <c r="D943" s="32">
        <v>0</v>
      </c>
      <c r="E943" s="32">
        <v>302</v>
      </c>
      <c r="F943" s="32">
        <v>94</v>
      </c>
      <c r="G943" s="32">
        <v>305</v>
      </c>
      <c r="H943" s="32">
        <v>157</v>
      </c>
      <c r="I943" s="32">
        <v>136</v>
      </c>
      <c r="J943" s="32">
        <v>100</v>
      </c>
      <c r="K943" s="32">
        <v>200</v>
      </c>
      <c r="L943" s="32">
        <v>87</v>
      </c>
      <c r="M943" s="32">
        <v>94</v>
      </c>
      <c r="N943" s="32">
        <v>41</v>
      </c>
      <c r="O943" s="32">
        <v>114</v>
      </c>
    </row>
    <row r="944" spans="1:15" x14ac:dyDescent="0.35">
      <c r="A944" s="32" t="s">
        <v>314</v>
      </c>
      <c r="B944" s="32" t="s">
        <v>315</v>
      </c>
      <c r="C944" s="32" t="s">
        <v>5</v>
      </c>
      <c r="D944" s="32">
        <v>0</v>
      </c>
      <c r="E944" s="32">
        <v>3</v>
      </c>
      <c r="F944" s="32">
        <v>0</v>
      </c>
      <c r="G944" s="32">
        <v>0</v>
      </c>
      <c r="H944" s="32">
        <v>0</v>
      </c>
      <c r="I944" s="32">
        <v>2</v>
      </c>
      <c r="J944" s="32">
        <v>0</v>
      </c>
      <c r="K944" s="32">
        <v>0</v>
      </c>
      <c r="L944" s="32">
        <v>1</v>
      </c>
      <c r="M944" s="32">
        <v>0</v>
      </c>
      <c r="N944" s="32">
        <v>8</v>
      </c>
      <c r="O944" s="32">
        <v>0</v>
      </c>
    </row>
    <row r="945" spans="1:15" x14ac:dyDescent="0.35">
      <c r="A945" s="32" t="s">
        <v>314</v>
      </c>
      <c r="B945" s="32" t="s">
        <v>315</v>
      </c>
      <c r="C945" s="32" t="s">
        <v>2</v>
      </c>
      <c r="D945" s="32">
        <v>0</v>
      </c>
      <c r="E945" s="32">
        <v>1</v>
      </c>
      <c r="F945" s="32">
        <v>0</v>
      </c>
      <c r="G945" s="32">
        <v>0</v>
      </c>
      <c r="H945" s="32">
        <v>0</v>
      </c>
      <c r="I945" s="32">
        <v>2</v>
      </c>
      <c r="J945" s="32">
        <v>0</v>
      </c>
      <c r="K945" s="32">
        <v>8</v>
      </c>
      <c r="L945" s="32">
        <v>2</v>
      </c>
      <c r="M945" s="32">
        <v>0</v>
      </c>
      <c r="N945" s="32">
        <v>1</v>
      </c>
      <c r="O945" s="32">
        <v>3</v>
      </c>
    </row>
    <row r="946" spans="1:15" x14ac:dyDescent="0.35">
      <c r="A946" s="33" t="s">
        <v>314</v>
      </c>
      <c r="B946" s="33" t="s">
        <v>315</v>
      </c>
      <c r="C946" s="33" t="s">
        <v>3069</v>
      </c>
      <c r="D946" s="33">
        <v>0</v>
      </c>
      <c r="E946" s="33">
        <v>1559</v>
      </c>
      <c r="F946" s="33">
        <v>480</v>
      </c>
      <c r="G946" s="33">
        <v>1003</v>
      </c>
      <c r="H946" s="33">
        <v>571</v>
      </c>
      <c r="I946" s="33">
        <v>498</v>
      </c>
      <c r="J946" s="33">
        <v>507</v>
      </c>
      <c r="K946" s="33">
        <v>1201</v>
      </c>
      <c r="L946" s="33">
        <v>524</v>
      </c>
      <c r="M946" s="33">
        <v>536</v>
      </c>
      <c r="N946" s="33">
        <v>277</v>
      </c>
      <c r="O946" s="33">
        <v>695</v>
      </c>
    </row>
    <row r="947" spans="1:15" x14ac:dyDescent="0.35">
      <c r="A947" s="32" t="s">
        <v>309</v>
      </c>
      <c r="B947" s="32" t="s">
        <v>310</v>
      </c>
      <c r="C947" s="32" t="s">
        <v>0</v>
      </c>
      <c r="D947" s="32">
        <v>939</v>
      </c>
      <c r="E947" s="32">
        <v>2254</v>
      </c>
      <c r="F947" s="32">
        <v>673</v>
      </c>
      <c r="G947" s="32">
        <v>1317</v>
      </c>
      <c r="H947" s="32">
        <v>769</v>
      </c>
      <c r="I947" s="32">
        <v>803</v>
      </c>
      <c r="J947" s="32">
        <v>1549</v>
      </c>
      <c r="K947" s="32">
        <v>998</v>
      </c>
      <c r="L947" s="32">
        <v>893</v>
      </c>
      <c r="M947" s="32">
        <v>1097</v>
      </c>
      <c r="N947" s="32">
        <v>931</v>
      </c>
      <c r="O947" s="32">
        <v>570</v>
      </c>
    </row>
    <row r="948" spans="1:15" x14ac:dyDescent="0.35">
      <c r="A948" s="32" t="s">
        <v>309</v>
      </c>
      <c r="B948" s="32" t="s">
        <v>310</v>
      </c>
      <c r="C948" s="32" t="s">
        <v>23</v>
      </c>
      <c r="D948" s="32">
        <v>527</v>
      </c>
      <c r="E948" s="32">
        <v>1352</v>
      </c>
      <c r="F948" s="32">
        <v>531</v>
      </c>
      <c r="G948" s="32">
        <v>848</v>
      </c>
      <c r="H948" s="32">
        <v>518</v>
      </c>
      <c r="I948" s="32">
        <v>571</v>
      </c>
      <c r="J948" s="32">
        <v>735</v>
      </c>
      <c r="K948" s="32">
        <v>641</v>
      </c>
      <c r="L948" s="32">
        <v>500</v>
      </c>
      <c r="M948" s="32">
        <v>576</v>
      </c>
      <c r="N948" s="32">
        <v>310</v>
      </c>
      <c r="O948" s="32">
        <v>392</v>
      </c>
    </row>
    <row r="949" spans="1:15" x14ac:dyDescent="0.35">
      <c r="A949" s="32" t="s">
        <v>309</v>
      </c>
      <c r="B949" s="32" t="s">
        <v>310</v>
      </c>
      <c r="C949" s="32" t="s">
        <v>4</v>
      </c>
      <c r="D949" s="32">
        <v>151</v>
      </c>
      <c r="E949" s="32">
        <v>21</v>
      </c>
      <c r="F949" s="32">
        <v>45</v>
      </c>
      <c r="G949" s="32">
        <v>63</v>
      </c>
      <c r="H949" s="32">
        <v>53</v>
      </c>
      <c r="I949" s="32">
        <v>77</v>
      </c>
      <c r="J949" s="32">
        <v>179</v>
      </c>
      <c r="K949" s="32">
        <v>138</v>
      </c>
      <c r="L949" s="32">
        <v>106</v>
      </c>
      <c r="M949" s="32">
        <v>164</v>
      </c>
      <c r="N949" s="32">
        <v>70</v>
      </c>
      <c r="O949" s="32">
        <v>24</v>
      </c>
    </row>
    <row r="950" spans="1:15" x14ac:dyDescent="0.35">
      <c r="A950" s="32" t="s">
        <v>309</v>
      </c>
      <c r="B950" s="32" t="s">
        <v>310</v>
      </c>
      <c r="C950" s="32" t="s">
        <v>5</v>
      </c>
      <c r="D950" s="32">
        <v>9</v>
      </c>
      <c r="E950" s="32">
        <v>2</v>
      </c>
      <c r="F950" s="32">
        <v>5</v>
      </c>
      <c r="G950" s="32">
        <v>5</v>
      </c>
      <c r="H950" s="32">
        <v>9</v>
      </c>
      <c r="I950" s="32">
        <v>3</v>
      </c>
      <c r="J950" s="32">
        <v>0</v>
      </c>
      <c r="K950" s="32">
        <v>0</v>
      </c>
      <c r="L950" s="32">
        <v>0</v>
      </c>
      <c r="M950" s="32">
        <v>3</v>
      </c>
      <c r="N950" s="32">
        <v>2</v>
      </c>
      <c r="O950" s="32">
        <v>1</v>
      </c>
    </row>
    <row r="951" spans="1:15" x14ac:dyDescent="0.35">
      <c r="A951" s="32" t="s">
        <v>309</v>
      </c>
      <c r="B951" s="32" t="s">
        <v>310</v>
      </c>
      <c r="C951" s="32" t="s">
        <v>2</v>
      </c>
      <c r="D951" s="32">
        <v>4</v>
      </c>
      <c r="E951" s="32">
        <v>3</v>
      </c>
      <c r="F951" s="32">
        <v>2</v>
      </c>
      <c r="G951" s="32">
        <v>5</v>
      </c>
      <c r="H951" s="32">
        <v>3</v>
      </c>
      <c r="I951" s="32">
        <v>1</v>
      </c>
      <c r="J951" s="32">
        <v>0</v>
      </c>
      <c r="K951" s="32">
        <v>2</v>
      </c>
      <c r="L951" s="32">
        <v>0</v>
      </c>
      <c r="M951" s="32">
        <v>5</v>
      </c>
      <c r="N951" s="32">
        <v>1</v>
      </c>
      <c r="O951" s="32">
        <v>1</v>
      </c>
    </row>
    <row r="952" spans="1:15" x14ac:dyDescent="0.35">
      <c r="A952" s="33" t="s">
        <v>309</v>
      </c>
      <c r="B952" s="33" t="s">
        <v>310</v>
      </c>
      <c r="C952" s="33" t="s">
        <v>3069</v>
      </c>
      <c r="D952" s="33">
        <v>1630</v>
      </c>
      <c r="E952" s="33">
        <v>3632</v>
      </c>
      <c r="F952" s="33">
        <v>1256</v>
      </c>
      <c r="G952" s="33">
        <v>2238</v>
      </c>
      <c r="H952" s="33">
        <v>1352</v>
      </c>
      <c r="I952" s="33">
        <v>1455</v>
      </c>
      <c r="J952" s="33">
        <v>2463</v>
      </c>
      <c r="K952" s="33">
        <v>1779</v>
      </c>
      <c r="L952" s="33">
        <v>1499</v>
      </c>
      <c r="M952" s="33">
        <v>1845</v>
      </c>
      <c r="N952" s="33">
        <v>1314</v>
      </c>
      <c r="O952" s="33">
        <v>988</v>
      </c>
    </row>
    <row r="953" spans="1:15" x14ac:dyDescent="0.35">
      <c r="A953" s="32" t="s">
        <v>490</v>
      </c>
      <c r="B953" s="32" t="s">
        <v>491</v>
      </c>
      <c r="C953" s="32" t="s">
        <v>0</v>
      </c>
      <c r="D953" s="32">
        <v>921</v>
      </c>
      <c r="E953" s="32">
        <v>1452</v>
      </c>
      <c r="F953" s="32">
        <v>1007</v>
      </c>
      <c r="G953" s="32">
        <v>862</v>
      </c>
      <c r="H953" s="32">
        <v>1145</v>
      </c>
      <c r="I953" s="32">
        <v>1071</v>
      </c>
      <c r="J953" s="32">
        <v>1294</v>
      </c>
      <c r="K953" s="32">
        <v>1168</v>
      </c>
      <c r="L953" s="32">
        <v>1050</v>
      </c>
      <c r="M953" s="32">
        <v>1603</v>
      </c>
      <c r="N953" s="32">
        <v>849</v>
      </c>
      <c r="O953" s="32">
        <v>1067</v>
      </c>
    </row>
    <row r="954" spans="1:15" x14ac:dyDescent="0.35">
      <c r="A954" s="32" t="s">
        <v>490</v>
      </c>
      <c r="B954" s="32" t="s">
        <v>491</v>
      </c>
      <c r="C954" s="32" t="s">
        <v>23</v>
      </c>
      <c r="D954" s="32">
        <v>269</v>
      </c>
      <c r="E954" s="32">
        <v>492</v>
      </c>
      <c r="F954" s="32">
        <v>249</v>
      </c>
      <c r="G954" s="32">
        <v>250</v>
      </c>
      <c r="H954" s="32">
        <v>308</v>
      </c>
      <c r="I954" s="32">
        <v>337</v>
      </c>
      <c r="J954" s="32">
        <v>359</v>
      </c>
      <c r="K954" s="32">
        <v>358</v>
      </c>
      <c r="L954" s="32">
        <v>304</v>
      </c>
      <c r="M954" s="32">
        <v>489</v>
      </c>
      <c r="N954" s="32">
        <v>230</v>
      </c>
      <c r="O954" s="32">
        <v>280</v>
      </c>
    </row>
    <row r="955" spans="1:15" x14ac:dyDescent="0.35">
      <c r="A955" s="32" t="s">
        <v>490</v>
      </c>
      <c r="B955" s="32" t="s">
        <v>491</v>
      </c>
      <c r="C955" s="32" t="s">
        <v>4</v>
      </c>
      <c r="D955" s="32">
        <v>0</v>
      </c>
      <c r="E955" s="32">
        <v>44</v>
      </c>
      <c r="F955" s="32">
        <v>4</v>
      </c>
      <c r="G955" s="32">
        <v>0</v>
      </c>
      <c r="H955" s="32">
        <v>2</v>
      </c>
      <c r="I955" s="32">
        <v>3</v>
      </c>
      <c r="J955" s="32">
        <v>3</v>
      </c>
      <c r="K955" s="32">
        <v>0</v>
      </c>
      <c r="L955" s="32">
        <v>70</v>
      </c>
      <c r="M955" s="32">
        <v>19</v>
      </c>
      <c r="N955" s="32">
        <v>0</v>
      </c>
      <c r="O955" s="32">
        <v>28</v>
      </c>
    </row>
    <row r="956" spans="1:15" x14ac:dyDescent="0.35">
      <c r="A956" s="32" t="s">
        <v>490</v>
      </c>
      <c r="B956" s="32" t="s">
        <v>491</v>
      </c>
      <c r="C956" s="32" t="s">
        <v>5</v>
      </c>
      <c r="D956" s="32">
        <v>0</v>
      </c>
      <c r="E956" s="32">
        <v>19</v>
      </c>
      <c r="F956" s="32">
        <v>0</v>
      </c>
      <c r="G956" s="32">
        <v>0</v>
      </c>
      <c r="H956" s="32">
        <v>0</v>
      </c>
      <c r="I956" s="32">
        <v>3</v>
      </c>
      <c r="J956" s="32">
        <v>7</v>
      </c>
      <c r="K956" s="32">
        <v>0</v>
      </c>
      <c r="L956" s="32">
        <v>5</v>
      </c>
      <c r="M956" s="32">
        <v>0</v>
      </c>
      <c r="N956" s="32">
        <v>0</v>
      </c>
      <c r="O956" s="32">
        <v>6</v>
      </c>
    </row>
    <row r="957" spans="1:15" x14ac:dyDescent="0.35">
      <c r="A957" s="32" t="s">
        <v>490</v>
      </c>
      <c r="B957" s="32" t="s">
        <v>491</v>
      </c>
      <c r="C957" s="32" t="s">
        <v>2</v>
      </c>
      <c r="D957" s="32">
        <v>0</v>
      </c>
      <c r="E957" s="32">
        <v>8</v>
      </c>
      <c r="F957" s="32">
        <v>0</v>
      </c>
      <c r="G957" s="32">
        <v>0</v>
      </c>
      <c r="H957" s="32">
        <v>0</v>
      </c>
      <c r="I957" s="32">
        <v>2</v>
      </c>
      <c r="J957" s="32">
        <v>1</v>
      </c>
      <c r="K957" s="32">
        <v>0</v>
      </c>
      <c r="L957" s="32">
        <v>4</v>
      </c>
      <c r="M957" s="32">
        <v>0</v>
      </c>
      <c r="N957" s="32">
        <v>0</v>
      </c>
      <c r="O957" s="32">
        <v>1</v>
      </c>
    </row>
    <row r="958" spans="1:15" x14ac:dyDescent="0.35">
      <c r="A958" s="33" t="s">
        <v>490</v>
      </c>
      <c r="B958" s="33" t="s">
        <v>491</v>
      </c>
      <c r="C958" s="33" t="s">
        <v>3069</v>
      </c>
      <c r="D958" s="33">
        <v>1190</v>
      </c>
      <c r="E958" s="33">
        <v>2015</v>
      </c>
      <c r="F958" s="33">
        <v>1260</v>
      </c>
      <c r="G958" s="33">
        <v>1112</v>
      </c>
      <c r="H958" s="33">
        <v>1455</v>
      </c>
      <c r="I958" s="33">
        <v>1416</v>
      </c>
      <c r="J958" s="33">
        <v>1664</v>
      </c>
      <c r="K958" s="33">
        <v>1526</v>
      </c>
      <c r="L958" s="33">
        <v>1433</v>
      </c>
      <c r="M958" s="33">
        <v>2111</v>
      </c>
      <c r="N958" s="33">
        <v>1079</v>
      </c>
      <c r="O958" s="33">
        <v>1382</v>
      </c>
    </row>
    <row r="959" spans="1:15" x14ac:dyDescent="0.35">
      <c r="A959" s="32" t="s">
        <v>192</v>
      </c>
      <c r="B959" s="32" t="s">
        <v>492</v>
      </c>
      <c r="C959" s="32" t="s">
        <v>0</v>
      </c>
      <c r="D959" s="32">
        <v>789</v>
      </c>
      <c r="E959" s="32">
        <v>1100</v>
      </c>
      <c r="F959" s="32">
        <v>860</v>
      </c>
      <c r="G959" s="32">
        <v>1037</v>
      </c>
      <c r="H959" s="32">
        <v>881</v>
      </c>
      <c r="I959" s="32">
        <v>865</v>
      </c>
      <c r="J959" s="32">
        <v>901</v>
      </c>
      <c r="K959" s="32">
        <v>840</v>
      </c>
      <c r="L959" s="32">
        <v>827</v>
      </c>
      <c r="M959" s="32">
        <v>1463</v>
      </c>
      <c r="N959" s="32">
        <v>832</v>
      </c>
      <c r="O959" s="32">
        <v>1155</v>
      </c>
    </row>
    <row r="960" spans="1:15" x14ac:dyDescent="0.35">
      <c r="A960" s="32" t="s">
        <v>192</v>
      </c>
      <c r="B960" s="32" t="s">
        <v>492</v>
      </c>
      <c r="C960" s="32" t="s">
        <v>23</v>
      </c>
      <c r="D960" s="32">
        <v>38</v>
      </c>
      <c r="E960" s="32">
        <v>43</v>
      </c>
      <c r="F960" s="32">
        <v>48</v>
      </c>
      <c r="G960" s="32">
        <v>31</v>
      </c>
      <c r="H960" s="32">
        <v>29</v>
      </c>
      <c r="I960" s="32">
        <v>39</v>
      </c>
      <c r="J960" s="32">
        <v>31</v>
      </c>
      <c r="K960" s="32">
        <v>36</v>
      </c>
      <c r="L960" s="32">
        <v>36</v>
      </c>
      <c r="M960" s="32">
        <v>52</v>
      </c>
      <c r="N960" s="32">
        <v>36</v>
      </c>
      <c r="O960" s="32">
        <v>53</v>
      </c>
    </row>
    <row r="961" spans="1:15" x14ac:dyDescent="0.35">
      <c r="A961" s="32" t="s">
        <v>192</v>
      </c>
      <c r="B961" s="32" t="s">
        <v>492</v>
      </c>
      <c r="C961" s="32" t="s">
        <v>4</v>
      </c>
      <c r="D961" s="32">
        <v>3</v>
      </c>
      <c r="E961" s="32">
        <v>5</v>
      </c>
      <c r="F961" s="32">
        <v>0</v>
      </c>
      <c r="G961" s="32">
        <v>0</v>
      </c>
      <c r="H961" s="32">
        <v>2</v>
      </c>
      <c r="I961" s="32">
        <v>2</v>
      </c>
      <c r="J961" s="32">
        <v>1</v>
      </c>
      <c r="K961" s="32">
        <v>7</v>
      </c>
      <c r="L961" s="32">
        <v>6</v>
      </c>
      <c r="M961" s="32">
        <v>9</v>
      </c>
      <c r="N961" s="32">
        <v>4</v>
      </c>
      <c r="O961" s="32">
        <v>6</v>
      </c>
    </row>
    <row r="962" spans="1:15" x14ac:dyDescent="0.35">
      <c r="A962" s="32" t="s">
        <v>192</v>
      </c>
      <c r="B962" s="32" t="s">
        <v>492</v>
      </c>
      <c r="C962" s="32" t="s">
        <v>5</v>
      </c>
      <c r="D962" s="32">
        <v>3</v>
      </c>
      <c r="E962" s="32">
        <v>1</v>
      </c>
      <c r="F962" s="32">
        <v>0</v>
      </c>
      <c r="G962" s="32">
        <v>1</v>
      </c>
      <c r="H962" s="32">
        <v>2</v>
      </c>
      <c r="I962" s="32">
        <v>2</v>
      </c>
      <c r="J962" s="32">
        <v>2</v>
      </c>
      <c r="K962" s="32">
        <v>3</v>
      </c>
      <c r="L962" s="32">
        <v>1</v>
      </c>
      <c r="M962" s="32">
        <v>6</v>
      </c>
      <c r="N962" s="32">
        <v>2</v>
      </c>
      <c r="O962" s="32">
        <v>3</v>
      </c>
    </row>
    <row r="963" spans="1:15" x14ac:dyDescent="0.35">
      <c r="A963" s="32" t="s">
        <v>192</v>
      </c>
      <c r="B963" s="32" t="s">
        <v>492</v>
      </c>
      <c r="C963" s="32" t="s">
        <v>2</v>
      </c>
      <c r="D963" s="32">
        <v>0</v>
      </c>
      <c r="E963" s="32">
        <v>1</v>
      </c>
      <c r="F963" s="32">
        <v>0</v>
      </c>
      <c r="G963" s="32">
        <v>3</v>
      </c>
      <c r="H963" s="32">
        <v>0</v>
      </c>
      <c r="I963" s="32">
        <v>1</v>
      </c>
      <c r="J963" s="32">
        <v>1</v>
      </c>
      <c r="K963" s="32">
        <v>0</v>
      </c>
      <c r="L963" s="32">
        <v>1</v>
      </c>
      <c r="M963" s="32">
        <v>2</v>
      </c>
      <c r="N963" s="32">
        <v>2</v>
      </c>
      <c r="O963" s="32">
        <v>4</v>
      </c>
    </row>
    <row r="964" spans="1:15" x14ac:dyDescent="0.35">
      <c r="A964" s="33" t="s">
        <v>192</v>
      </c>
      <c r="B964" s="33" t="s">
        <v>492</v>
      </c>
      <c r="C964" s="33" t="s">
        <v>3069</v>
      </c>
      <c r="D964" s="33">
        <v>833</v>
      </c>
      <c r="E964" s="33">
        <v>1150</v>
      </c>
      <c r="F964" s="33">
        <v>908</v>
      </c>
      <c r="G964" s="33">
        <v>1072</v>
      </c>
      <c r="H964" s="33">
        <v>914</v>
      </c>
      <c r="I964" s="33">
        <v>909</v>
      </c>
      <c r="J964" s="33">
        <v>936</v>
      </c>
      <c r="K964" s="33">
        <v>886</v>
      </c>
      <c r="L964" s="33">
        <v>871</v>
      </c>
      <c r="M964" s="33">
        <v>1532</v>
      </c>
      <c r="N964" s="33">
        <v>876</v>
      </c>
      <c r="O964" s="33">
        <v>1221</v>
      </c>
    </row>
    <row r="965" spans="1:15" x14ac:dyDescent="0.35">
      <c r="A965" s="32" t="s">
        <v>270</v>
      </c>
      <c r="B965" s="32" t="s">
        <v>271</v>
      </c>
      <c r="C965" s="32" t="s">
        <v>0</v>
      </c>
      <c r="D965" s="32">
        <v>150</v>
      </c>
      <c r="E965" s="32">
        <v>229</v>
      </c>
      <c r="F965" s="32">
        <v>0</v>
      </c>
      <c r="G965" s="32">
        <v>0</v>
      </c>
      <c r="H965" s="32">
        <v>819</v>
      </c>
      <c r="I965" s="32">
        <v>0</v>
      </c>
      <c r="J965" s="32">
        <v>0</v>
      </c>
      <c r="K965" s="32">
        <v>0</v>
      </c>
      <c r="L965" s="32">
        <v>18</v>
      </c>
      <c r="M965" s="32">
        <v>200</v>
      </c>
      <c r="N965" s="32">
        <v>254</v>
      </c>
      <c r="O965" s="32">
        <v>2408</v>
      </c>
    </row>
    <row r="966" spans="1:15" x14ac:dyDescent="0.35">
      <c r="A966" s="32" t="s">
        <v>270</v>
      </c>
      <c r="B966" s="32" t="s">
        <v>271</v>
      </c>
      <c r="C966" s="32" t="s">
        <v>23</v>
      </c>
      <c r="D966" s="32">
        <v>38</v>
      </c>
      <c r="E966" s="32">
        <v>66</v>
      </c>
      <c r="F966" s="32">
        <v>0</v>
      </c>
      <c r="G966" s="32">
        <v>0</v>
      </c>
      <c r="H966" s="32">
        <v>299</v>
      </c>
      <c r="I966" s="32">
        <v>0</v>
      </c>
      <c r="J966" s="32">
        <v>0</v>
      </c>
      <c r="K966" s="32">
        <v>0</v>
      </c>
      <c r="L966" s="32">
        <v>10</v>
      </c>
      <c r="M966" s="32">
        <v>58</v>
      </c>
      <c r="N966" s="32">
        <v>60</v>
      </c>
      <c r="O966" s="32">
        <v>621</v>
      </c>
    </row>
    <row r="967" spans="1:15" x14ac:dyDescent="0.35">
      <c r="A967" s="32" t="s">
        <v>270</v>
      </c>
      <c r="B967" s="32" t="s">
        <v>271</v>
      </c>
      <c r="C967" s="32" t="s">
        <v>4</v>
      </c>
      <c r="D967" s="32">
        <v>13</v>
      </c>
      <c r="E967" s="32">
        <v>1</v>
      </c>
      <c r="F967" s="32">
        <v>0</v>
      </c>
      <c r="G967" s="32">
        <v>0</v>
      </c>
      <c r="H967" s="32">
        <v>15</v>
      </c>
      <c r="I967" s="32">
        <v>0</v>
      </c>
      <c r="J967" s="32">
        <v>0</v>
      </c>
      <c r="K967" s="32">
        <v>0</v>
      </c>
      <c r="L967" s="32">
        <v>3</v>
      </c>
      <c r="M967" s="32">
        <v>3</v>
      </c>
      <c r="N967" s="32">
        <v>5</v>
      </c>
      <c r="O967" s="32">
        <v>17</v>
      </c>
    </row>
    <row r="968" spans="1:15" x14ac:dyDescent="0.35">
      <c r="A968" s="32" t="s">
        <v>270</v>
      </c>
      <c r="B968" s="32" t="s">
        <v>271</v>
      </c>
      <c r="C968" s="32" t="s">
        <v>5</v>
      </c>
      <c r="D968" s="32">
        <v>0</v>
      </c>
      <c r="E968" s="32">
        <v>2</v>
      </c>
      <c r="F968" s="32">
        <v>0</v>
      </c>
      <c r="G968" s="32">
        <v>0</v>
      </c>
      <c r="H968" s="32">
        <v>1</v>
      </c>
      <c r="I968" s="32">
        <v>0</v>
      </c>
      <c r="J968" s="32">
        <v>0</v>
      </c>
      <c r="K968" s="32">
        <v>0</v>
      </c>
      <c r="L968" s="32">
        <v>0</v>
      </c>
      <c r="M968" s="32">
        <v>0</v>
      </c>
      <c r="N968" s="32">
        <v>2</v>
      </c>
      <c r="O968" s="32">
        <v>5</v>
      </c>
    </row>
    <row r="969" spans="1:15" x14ac:dyDescent="0.35">
      <c r="A969" s="32" t="s">
        <v>270</v>
      </c>
      <c r="B969" s="32" t="s">
        <v>271</v>
      </c>
      <c r="C969" s="32" t="s">
        <v>2</v>
      </c>
      <c r="D969" s="32">
        <v>6</v>
      </c>
      <c r="E969" s="32">
        <v>1</v>
      </c>
      <c r="F969" s="32">
        <v>0</v>
      </c>
      <c r="G969" s="32">
        <v>0</v>
      </c>
      <c r="H969" s="32">
        <v>19</v>
      </c>
      <c r="I969" s="32">
        <v>0</v>
      </c>
      <c r="J969" s="32">
        <v>0</v>
      </c>
      <c r="K969" s="32">
        <v>0</v>
      </c>
      <c r="L969" s="32">
        <v>4</v>
      </c>
      <c r="M969" s="32">
        <v>2</v>
      </c>
      <c r="N969" s="32">
        <v>4</v>
      </c>
      <c r="O969" s="32">
        <v>30</v>
      </c>
    </row>
    <row r="970" spans="1:15" x14ac:dyDescent="0.35">
      <c r="A970" s="33" t="s">
        <v>270</v>
      </c>
      <c r="B970" s="33" t="s">
        <v>271</v>
      </c>
      <c r="C970" s="33" t="s">
        <v>3069</v>
      </c>
      <c r="D970" s="33">
        <v>207</v>
      </c>
      <c r="E970" s="33">
        <v>299</v>
      </c>
      <c r="F970" s="33">
        <v>0</v>
      </c>
      <c r="G970" s="33">
        <v>0</v>
      </c>
      <c r="H970" s="33">
        <v>1153</v>
      </c>
      <c r="I970" s="33">
        <v>0</v>
      </c>
      <c r="J970" s="33">
        <v>0</v>
      </c>
      <c r="K970" s="33">
        <v>0</v>
      </c>
      <c r="L970" s="33">
        <v>35</v>
      </c>
      <c r="M970" s="33">
        <v>263</v>
      </c>
      <c r="N970" s="33">
        <v>325</v>
      </c>
      <c r="O970" s="33">
        <v>3081</v>
      </c>
    </row>
    <row r="971" spans="1:15" x14ac:dyDescent="0.35">
      <c r="A971" s="32" t="s">
        <v>380</v>
      </c>
      <c r="B971" s="32" t="s">
        <v>381</v>
      </c>
      <c r="C971" s="32" t="s">
        <v>0</v>
      </c>
      <c r="D971" s="32">
        <v>204</v>
      </c>
      <c r="E971" s="32">
        <v>420</v>
      </c>
      <c r="F971" s="32">
        <v>497</v>
      </c>
      <c r="G971" s="32">
        <v>248</v>
      </c>
      <c r="H971" s="32">
        <v>583</v>
      </c>
      <c r="I971" s="32">
        <v>465</v>
      </c>
      <c r="J971" s="32">
        <v>131</v>
      </c>
      <c r="K971" s="32">
        <v>365</v>
      </c>
      <c r="L971" s="32">
        <v>362</v>
      </c>
      <c r="M971" s="32">
        <v>221</v>
      </c>
      <c r="N971" s="32">
        <v>354</v>
      </c>
      <c r="O971" s="32">
        <v>443</v>
      </c>
    </row>
    <row r="972" spans="1:15" x14ac:dyDescent="0.35">
      <c r="A972" s="32" t="s">
        <v>380</v>
      </c>
      <c r="B972" s="32" t="s">
        <v>381</v>
      </c>
      <c r="C972" s="32" t="s">
        <v>23</v>
      </c>
      <c r="D972" s="32">
        <v>39</v>
      </c>
      <c r="E972" s="32">
        <v>96</v>
      </c>
      <c r="F972" s="32">
        <v>142</v>
      </c>
      <c r="G972" s="32">
        <v>55</v>
      </c>
      <c r="H972" s="32">
        <v>164</v>
      </c>
      <c r="I972" s="32">
        <v>82</v>
      </c>
      <c r="J972" s="32">
        <v>52</v>
      </c>
      <c r="K972" s="32">
        <v>63</v>
      </c>
      <c r="L972" s="32">
        <v>84</v>
      </c>
      <c r="M972" s="32">
        <v>73</v>
      </c>
      <c r="N972" s="32">
        <v>151</v>
      </c>
      <c r="O972" s="32">
        <v>195</v>
      </c>
    </row>
    <row r="973" spans="1:15" x14ac:dyDescent="0.35">
      <c r="A973" s="32" t="s">
        <v>380</v>
      </c>
      <c r="B973" s="32" t="s">
        <v>381</v>
      </c>
      <c r="C973" s="32" t="s">
        <v>4</v>
      </c>
      <c r="D973" s="32">
        <v>12</v>
      </c>
      <c r="E973" s="32">
        <v>33</v>
      </c>
      <c r="F973" s="32">
        <v>25</v>
      </c>
      <c r="G973" s="32">
        <v>20</v>
      </c>
      <c r="H973" s="32">
        <v>25</v>
      </c>
      <c r="I973" s="32">
        <v>15</v>
      </c>
      <c r="J973" s="32">
        <v>38</v>
      </c>
      <c r="K973" s="32">
        <v>17</v>
      </c>
      <c r="L973" s="32">
        <v>23</v>
      </c>
      <c r="M973" s="32">
        <v>9</v>
      </c>
      <c r="N973" s="32">
        <v>44</v>
      </c>
      <c r="O973" s="32">
        <v>28</v>
      </c>
    </row>
    <row r="974" spans="1:15" x14ac:dyDescent="0.35">
      <c r="A974" s="32" t="s">
        <v>380</v>
      </c>
      <c r="B974" s="32" t="s">
        <v>381</v>
      </c>
      <c r="C974" s="32" t="s">
        <v>5</v>
      </c>
      <c r="D974" s="32">
        <v>3</v>
      </c>
      <c r="E974" s="32">
        <v>6</v>
      </c>
      <c r="F974" s="32">
        <v>0</v>
      </c>
      <c r="G974" s="32">
        <v>2</v>
      </c>
      <c r="H974" s="32">
        <v>4</v>
      </c>
      <c r="I974" s="32">
        <v>3</v>
      </c>
      <c r="J974" s="32">
        <v>5</v>
      </c>
      <c r="K974" s="32">
        <v>2</v>
      </c>
      <c r="L974" s="32">
        <v>2</v>
      </c>
      <c r="M974" s="32">
        <v>2</v>
      </c>
      <c r="N974" s="32">
        <v>9</v>
      </c>
      <c r="O974" s="32">
        <v>4</v>
      </c>
    </row>
    <row r="975" spans="1:15" x14ac:dyDescent="0.35">
      <c r="A975" s="32" t="s">
        <v>380</v>
      </c>
      <c r="B975" s="32" t="s">
        <v>381</v>
      </c>
      <c r="C975" s="32" t="s">
        <v>2</v>
      </c>
      <c r="D975" s="32">
        <v>1</v>
      </c>
      <c r="E975" s="32">
        <v>6</v>
      </c>
      <c r="F975" s="32">
        <v>2</v>
      </c>
      <c r="G975" s="32">
        <v>0</v>
      </c>
      <c r="H975" s="32">
        <v>2</v>
      </c>
      <c r="I975" s="32">
        <v>2</v>
      </c>
      <c r="J975" s="32">
        <v>4</v>
      </c>
      <c r="K975" s="32">
        <v>1</v>
      </c>
      <c r="L975" s="32">
        <v>0</v>
      </c>
      <c r="M975" s="32">
        <v>2</v>
      </c>
      <c r="N975" s="32">
        <v>2</v>
      </c>
      <c r="O975" s="32">
        <v>1</v>
      </c>
    </row>
    <row r="976" spans="1:15" x14ac:dyDescent="0.35">
      <c r="A976" s="33" t="s">
        <v>380</v>
      </c>
      <c r="B976" s="33" t="s">
        <v>381</v>
      </c>
      <c r="C976" s="33" t="s">
        <v>3069</v>
      </c>
      <c r="D976" s="33">
        <v>259</v>
      </c>
      <c r="E976" s="33">
        <v>561</v>
      </c>
      <c r="F976" s="33">
        <v>666</v>
      </c>
      <c r="G976" s="33">
        <v>325</v>
      </c>
      <c r="H976" s="33">
        <v>778</v>
      </c>
      <c r="I976" s="33">
        <v>567</v>
      </c>
      <c r="J976" s="33">
        <v>230</v>
      </c>
      <c r="K976" s="33">
        <v>448</v>
      </c>
      <c r="L976" s="33">
        <v>471</v>
      </c>
      <c r="M976" s="33">
        <v>307</v>
      </c>
      <c r="N976" s="33">
        <v>560</v>
      </c>
      <c r="O976" s="33">
        <v>671</v>
      </c>
    </row>
    <row r="977" spans="1:15" x14ac:dyDescent="0.35">
      <c r="A977" s="32" t="s">
        <v>329</v>
      </c>
      <c r="B977" s="32" t="s">
        <v>330</v>
      </c>
      <c r="C977" s="32" t="s">
        <v>0</v>
      </c>
      <c r="D977" s="32">
        <v>441</v>
      </c>
      <c r="E977" s="32">
        <v>694</v>
      </c>
      <c r="F977" s="32">
        <v>125</v>
      </c>
      <c r="G977" s="32">
        <v>989</v>
      </c>
      <c r="H977" s="32">
        <v>539</v>
      </c>
      <c r="I977" s="32">
        <v>1218</v>
      </c>
      <c r="J977" s="32">
        <v>638</v>
      </c>
      <c r="K977" s="32">
        <v>768</v>
      </c>
      <c r="L977" s="32">
        <v>828</v>
      </c>
      <c r="M977" s="32">
        <v>709</v>
      </c>
      <c r="N977" s="32">
        <v>439</v>
      </c>
      <c r="O977" s="32">
        <v>784</v>
      </c>
    </row>
    <row r="978" spans="1:15" x14ac:dyDescent="0.35">
      <c r="A978" s="32" t="s">
        <v>329</v>
      </c>
      <c r="B978" s="32" t="s">
        <v>330</v>
      </c>
      <c r="C978" s="32" t="s">
        <v>23</v>
      </c>
      <c r="D978" s="32">
        <v>223</v>
      </c>
      <c r="E978" s="32">
        <v>458</v>
      </c>
      <c r="F978" s="32">
        <v>33</v>
      </c>
      <c r="G978" s="32">
        <v>597</v>
      </c>
      <c r="H978" s="32">
        <v>282</v>
      </c>
      <c r="I978" s="32">
        <v>410</v>
      </c>
      <c r="J978" s="32">
        <v>258</v>
      </c>
      <c r="K978" s="32">
        <v>419</v>
      </c>
      <c r="L978" s="32">
        <v>229</v>
      </c>
      <c r="M978" s="32">
        <v>232</v>
      </c>
      <c r="N978" s="32">
        <v>243</v>
      </c>
      <c r="O978" s="32">
        <v>615</v>
      </c>
    </row>
    <row r="979" spans="1:15" x14ac:dyDescent="0.35">
      <c r="A979" s="32" t="s">
        <v>329</v>
      </c>
      <c r="B979" s="32" t="s">
        <v>330</v>
      </c>
      <c r="C979" s="32" t="s">
        <v>4</v>
      </c>
      <c r="D979" s="32">
        <v>5</v>
      </c>
      <c r="E979" s="32">
        <v>30</v>
      </c>
      <c r="F979" s="32">
        <v>2</v>
      </c>
      <c r="G979" s="32">
        <v>5</v>
      </c>
      <c r="H979" s="32">
        <v>5</v>
      </c>
      <c r="I979" s="32">
        <v>8</v>
      </c>
      <c r="J979" s="32">
        <v>5</v>
      </c>
      <c r="K979" s="32">
        <v>9</v>
      </c>
      <c r="L979" s="32">
        <v>10</v>
      </c>
      <c r="M979" s="32">
        <v>11</v>
      </c>
      <c r="N979" s="32">
        <v>23</v>
      </c>
      <c r="O979" s="32">
        <v>24</v>
      </c>
    </row>
    <row r="980" spans="1:15" x14ac:dyDescent="0.35">
      <c r="A980" s="32" t="s">
        <v>329</v>
      </c>
      <c r="B980" s="32" t="s">
        <v>330</v>
      </c>
      <c r="C980" s="32" t="s">
        <v>5</v>
      </c>
      <c r="D980" s="32">
        <v>0</v>
      </c>
      <c r="E980" s="32">
        <v>2</v>
      </c>
      <c r="F980" s="32">
        <v>0</v>
      </c>
      <c r="G980" s="32">
        <v>1</v>
      </c>
      <c r="H980" s="32">
        <v>1</v>
      </c>
      <c r="I980" s="32">
        <v>1</v>
      </c>
      <c r="J980" s="32">
        <v>1</v>
      </c>
      <c r="K980" s="32">
        <v>0</v>
      </c>
      <c r="L980" s="32">
        <v>2</v>
      </c>
      <c r="M980" s="32">
        <v>2</v>
      </c>
      <c r="N980" s="32">
        <v>2</v>
      </c>
      <c r="O980" s="32">
        <v>1</v>
      </c>
    </row>
    <row r="981" spans="1:15" x14ac:dyDescent="0.35">
      <c r="A981" s="32" t="s">
        <v>329</v>
      </c>
      <c r="B981" s="32" t="s">
        <v>330</v>
      </c>
      <c r="C981" s="32" t="s">
        <v>2</v>
      </c>
      <c r="D981" s="32">
        <v>5</v>
      </c>
      <c r="E981" s="32">
        <v>103</v>
      </c>
      <c r="F981" s="32">
        <v>10</v>
      </c>
      <c r="G981" s="32">
        <v>12</v>
      </c>
      <c r="H981" s="32">
        <v>10</v>
      </c>
      <c r="I981" s="32">
        <v>11</v>
      </c>
      <c r="J981" s="32">
        <v>17</v>
      </c>
      <c r="K981" s="32">
        <v>28</v>
      </c>
      <c r="L981" s="32">
        <v>63</v>
      </c>
      <c r="M981" s="32">
        <v>51</v>
      </c>
      <c r="N981" s="32">
        <v>19</v>
      </c>
      <c r="O981" s="32">
        <v>9</v>
      </c>
    </row>
    <row r="982" spans="1:15" x14ac:dyDescent="0.35">
      <c r="A982" s="33" t="s">
        <v>329</v>
      </c>
      <c r="B982" s="33" t="s">
        <v>330</v>
      </c>
      <c r="C982" s="33" t="s">
        <v>3069</v>
      </c>
      <c r="D982" s="33">
        <v>674</v>
      </c>
      <c r="E982" s="33">
        <v>1287</v>
      </c>
      <c r="F982" s="33">
        <v>170</v>
      </c>
      <c r="G982" s="33">
        <v>1604</v>
      </c>
      <c r="H982" s="33">
        <v>837</v>
      </c>
      <c r="I982" s="33">
        <v>1648</v>
      </c>
      <c r="J982" s="33">
        <v>919</v>
      </c>
      <c r="K982" s="33">
        <v>1224</v>
      </c>
      <c r="L982" s="33">
        <v>1132</v>
      </c>
      <c r="M982" s="33">
        <v>1005</v>
      </c>
      <c r="N982" s="33">
        <v>726</v>
      </c>
      <c r="O982" s="33">
        <v>1433</v>
      </c>
    </row>
    <row r="983" spans="1:15" x14ac:dyDescent="0.35">
      <c r="A983" s="32" t="s">
        <v>327</v>
      </c>
      <c r="B983" s="32" t="s">
        <v>328</v>
      </c>
      <c r="C983" s="32" t="s">
        <v>0</v>
      </c>
      <c r="D983" s="32">
        <v>646</v>
      </c>
      <c r="E983" s="32">
        <v>852</v>
      </c>
      <c r="F983" s="32">
        <v>175</v>
      </c>
      <c r="G983" s="32">
        <v>315</v>
      </c>
      <c r="H983" s="32">
        <v>655</v>
      </c>
      <c r="I983" s="32">
        <v>582</v>
      </c>
      <c r="J983" s="32">
        <v>0</v>
      </c>
      <c r="K983" s="32">
        <v>1812</v>
      </c>
      <c r="L983" s="32">
        <v>140</v>
      </c>
      <c r="M983" s="32">
        <v>71</v>
      </c>
      <c r="N983" s="32">
        <v>177</v>
      </c>
      <c r="O983" s="32">
        <v>644</v>
      </c>
    </row>
    <row r="984" spans="1:15" x14ac:dyDescent="0.35">
      <c r="A984" s="32" t="s">
        <v>327</v>
      </c>
      <c r="B984" s="32" t="s">
        <v>328</v>
      </c>
      <c r="C984" s="32" t="s">
        <v>23</v>
      </c>
      <c r="D984" s="32">
        <v>39</v>
      </c>
      <c r="E984" s="32">
        <v>147</v>
      </c>
      <c r="F984" s="32">
        <v>11</v>
      </c>
      <c r="G984" s="32">
        <v>39</v>
      </c>
      <c r="H984" s="32">
        <v>40</v>
      </c>
      <c r="I984" s="32">
        <v>41</v>
      </c>
      <c r="J984" s="32">
        <v>0</v>
      </c>
      <c r="K984" s="32">
        <v>358</v>
      </c>
      <c r="L984" s="32">
        <v>24</v>
      </c>
      <c r="M984" s="32">
        <v>14</v>
      </c>
      <c r="N984" s="32">
        <v>59</v>
      </c>
      <c r="O984" s="32">
        <v>152</v>
      </c>
    </row>
    <row r="985" spans="1:15" x14ac:dyDescent="0.35">
      <c r="A985" s="32" t="s">
        <v>327</v>
      </c>
      <c r="B985" s="32" t="s">
        <v>328</v>
      </c>
      <c r="C985" s="32" t="s">
        <v>4</v>
      </c>
      <c r="D985" s="32">
        <v>2</v>
      </c>
      <c r="E985" s="32">
        <v>6</v>
      </c>
      <c r="F985" s="32">
        <v>0</v>
      </c>
      <c r="G985" s="32">
        <v>1</v>
      </c>
      <c r="H985" s="32">
        <v>0</v>
      </c>
      <c r="I985" s="32">
        <v>2</v>
      </c>
      <c r="J985" s="32">
        <v>0</v>
      </c>
      <c r="K985" s="32">
        <v>29</v>
      </c>
      <c r="L985" s="32">
        <v>0</v>
      </c>
      <c r="M985" s="32">
        <v>2</v>
      </c>
      <c r="N985" s="32">
        <v>6</v>
      </c>
      <c r="O985" s="32">
        <v>8</v>
      </c>
    </row>
    <row r="986" spans="1:15" x14ac:dyDescent="0.35">
      <c r="A986" s="32" t="s">
        <v>327</v>
      </c>
      <c r="B986" s="32" t="s">
        <v>328</v>
      </c>
      <c r="C986" s="32" t="s">
        <v>5</v>
      </c>
      <c r="D986" s="32">
        <v>3</v>
      </c>
      <c r="E986" s="32">
        <v>1</v>
      </c>
      <c r="F986" s="32">
        <v>0</v>
      </c>
      <c r="G986" s="32">
        <v>0</v>
      </c>
      <c r="H986" s="32">
        <v>1</v>
      </c>
      <c r="I986" s="32">
        <v>0</v>
      </c>
      <c r="J986" s="32">
        <v>0</v>
      </c>
      <c r="K986" s="32">
        <v>3</v>
      </c>
      <c r="L986" s="32">
        <v>0</v>
      </c>
      <c r="M986" s="32">
        <v>2</v>
      </c>
      <c r="N986" s="32">
        <v>1</v>
      </c>
      <c r="O986" s="32">
        <v>2</v>
      </c>
    </row>
    <row r="987" spans="1:15" x14ac:dyDescent="0.35">
      <c r="A987" s="32" t="s">
        <v>327</v>
      </c>
      <c r="B987" s="32" t="s">
        <v>328</v>
      </c>
      <c r="C987" s="32" t="s">
        <v>2</v>
      </c>
      <c r="D987" s="32">
        <v>0</v>
      </c>
      <c r="E987" s="32">
        <v>0</v>
      </c>
      <c r="F987" s="32">
        <v>0</v>
      </c>
      <c r="G987" s="32">
        <v>0</v>
      </c>
      <c r="H987" s="32">
        <v>0</v>
      </c>
      <c r="I987" s="32">
        <v>1</v>
      </c>
      <c r="J987" s="32">
        <v>0</v>
      </c>
      <c r="K987" s="32">
        <v>0</v>
      </c>
      <c r="L987" s="32">
        <v>1</v>
      </c>
      <c r="M987" s="32">
        <v>0</v>
      </c>
      <c r="N987" s="32">
        <v>0</v>
      </c>
      <c r="O987" s="32">
        <v>1</v>
      </c>
    </row>
    <row r="988" spans="1:15" x14ac:dyDescent="0.35">
      <c r="A988" s="33" t="s">
        <v>327</v>
      </c>
      <c r="B988" s="33" t="s">
        <v>328</v>
      </c>
      <c r="C988" s="33" t="s">
        <v>3069</v>
      </c>
      <c r="D988" s="33">
        <v>690</v>
      </c>
      <c r="E988" s="33">
        <v>1006</v>
      </c>
      <c r="F988" s="33">
        <v>186</v>
      </c>
      <c r="G988" s="33">
        <v>355</v>
      </c>
      <c r="H988" s="33">
        <v>696</v>
      </c>
      <c r="I988" s="33">
        <v>626</v>
      </c>
      <c r="J988" s="33">
        <v>0</v>
      </c>
      <c r="K988" s="33">
        <v>2202</v>
      </c>
      <c r="L988" s="33">
        <v>165</v>
      </c>
      <c r="M988" s="33">
        <v>89</v>
      </c>
      <c r="N988" s="33">
        <v>243</v>
      </c>
      <c r="O988" s="33">
        <v>807</v>
      </c>
    </row>
    <row r="989" spans="1:15" x14ac:dyDescent="0.35">
      <c r="A989" s="32" t="s">
        <v>189</v>
      </c>
      <c r="B989" s="32" t="s">
        <v>493</v>
      </c>
      <c r="C989" s="32" t="s">
        <v>0</v>
      </c>
      <c r="D989" s="32">
        <v>0</v>
      </c>
      <c r="E989" s="32">
        <v>5778</v>
      </c>
      <c r="F989" s="32">
        <v>49</v>
      </c>
      <c r="G989" s="32">
        <v>0</v>
      </c>
      <c r="H989" s="32">
        <v>221</v>
      </c>
      <c r="I989" s="32">
        <v>230</v>
      </c>
      <c r="J989" s="32">
        <v>0</v>
      </c>
      <c r="K989" s="32">
        <v>5481</v>
      </c>
      <c r="L989" s="32">
        <v>182</v>
      </c>
      <c r="M989" s="32">
        <v>557</v>
      </c>
      <c r="N989" s="32">
        <v>0</v>
      </c>
      <c r="O989" s="32">
        <v>816</v>
      </c>
    </row>
    <row r="990" spans="1:15" x14ac:dyDescent="0.35">
      <c r="A990" s="32" t="s">
        <v>189</v>
      </c>
      <c r="B990" s="32" t="s">
        <v>493</v>
      </c>
      <c r="C990" s="32" t="s">
        <v>23</v>
      </c>
      <c r="D990" s="32">
        <v>0</v>
      </c>
      <c r="E990" s="32">
        <v>1756</v>
      </c>
      <c r="F990" s="32">
        <v>3</v>
      </c>
      <c r="G990" s="32">
        <v>0</v>
      </c>
      <c r="H990" s="32">
        <v>60</v>
      </c>
      <c r="I990" s="32">
        <v>31</v>
      </c>
      <c r="J990" s="32">
        <v>0</v>
      </c>
      <c r="K990" s="32">
        <v>1246</v>
      </c>
      <c r="L990" s="32">
        <v>46</v>
      </c>
      <c r="M990" s="32">
        <v>127</v>
      </c>
      <c r="N990" s="32">
        <v>0</v>
      </c>
      <c r="O990" s="32">
        <v>154</v>
      </c>
    </row>
    <row r="991" spans="1:15" x14ac:dyDescent="0.35">
      <c r="A991" s="32" t="s">
        <v>189</v>
      </c>
      <c r="B991" s="32" t="s">
        <v>493</v>
      </c>
      <c r="C991" s="32" t="s">
        <v>4</v>
      </c>
      <c r="D991" s="32">
        <v>1</v>
      </c>
      <c r="E991" s="32">
        <v>183</v>
      </c>
      <c r="F991" s="32">
        <v>0</v>
      </c>
      <c r="G991" s="32">
        <v>3</v>
      </c>
      <c r="H991" s="32">
        <v>12</v>
      </c>
      <c r="I991" s="32">
        <v>5</v>
      </c>
      <c r="J991" s="32">
        <v>0</v>
      </c>
      <c r="K991" s="32">
        <v>148</v>
      </c>
      <c r="L991" s="32">
        <v>5</v>
      </c>
      <c r="M991" s="32">
        <v>3</v>
      </c>
      <c r="N991" s="32">
        <v>0</v>
      </c>
      <c r="O991" s="32">
        <v>7</v>
      </c>
    </row>
    <row r="992" spans="1:15" x14ac:dyDescent="0.35">
      <c r="A992" s="32" t="s">
        <v>189</v>
      </c>
      <c r="B992" s="32" t="s">
        <v>493</v>
      </c>
      <c r="C992" s="32" t="s">
        <v>5</v>
      </c>
      <c r="D992" s="32">
        <v>1</v>
      </c>
      <c r="E992" s="32">
        <v>1</v>
      </c>
      <c r="F992" s="32">
        <v>0</v>
      </c>
      <c r="G992" s="32">
        <v>2</v>
      </c>
      <c r="H992" s="32">
        <v>1</v>
      </c>
      <c r="I992" s="32">
        <v>1</v>
      </c>
      <c r="J992" s="32">
        <v>0</v>
      </c>
      <c r="K992" s="32">
        <v>1</v>
      </c>
      <c r="L992" s="32">
        <v>0</v>
      </c>
      <c r="M992" s="32">
        <v>0</v>
      </c>
      <c r="N992" s="32">
        <v>0</v>
      </c>
      <c r="O992" s="32">
        <v>0</v>
      </c>
    </row>
    <row r="993" spans="1:15" x14ac:dyDescent="0.35">
      <c r="A993" s="32" t="s">
        <v>189</v>
      </c>
      <c r="B993" s="32" t="s">
        <v>493</v>
      </c>
      <c r="C993" s="32" t="s">
        <v>2</v>
      </c>
      <c r="D993" s="32">
        <v>1</v>
      </c>
      <c r="E993" s="32">
        <v>0</v>
      </c>
      <c r="F993" s="32">
        <v>0</v>
      </c>
      <c r="G993" s="32">
        <v>1</v>
      </c>
      <c r="H993" s="32">
        <v>2</v>
      </c>
      <c r="I993" s="32">
        <v>1</v>
      </c>
      <c r="J993" s="32">
        <v>0</v>
      </c>
      <c r="K993" s="32">
        <v>9</v>
      </c>
      <c r="L993" s="32">
        <v>11</v>
      </c>
      <c r="M993" s="32">
        <v>1</v>
      </c>
      <c r="N993" s="32">
        <v>1</v>
      </c>
      <c r="O993" s="32">
        <v>0</v>
      </c>
    </row>
    <row r="994" spans="1:15" x14ac:dyDescent="0.35">
      <c r="A994" s="33" t="s">
        <v>189</v>
      </c>
      <c r="B994" s="33" t="s">
        <v>493</v>
      </c>
      <c r="C994" s="33" t="s">
        <v>3069</v>
      </c>
      <c r="D994" s="33">
        <v>3</v>
      </c>
      <c r="E994" s="33">
        <v>7718</v>
      </c>
      <c r="F994" s="33">
        <v>52</v>
      </c>
      <c r="G994" s="33">
        <v>6</v>
      </c>
      <c r="H994" s="33">
        <v>296</v>
      </c>
      <c r="I994" s="33">
        <v>268</v>
      </c>
      <c r="J994" s="33">
        <v>0</v>
      </c>
      <c r="K994" s="33">
        <v>6885</v>
      </c>
      <c r="L994" s="33">
        <v>244</v>
      </c>
      <c r="M994" s="33">
        <v>688</v>
      </c>
      <c r="N994" s="33">
        <v>1</v>
      </c>
      <c r="O994" s="33">
        <v>977</v>
      </c>
    </row>
    <row r="995" spans="1:15" x14ac:dyDescent="0.35">
      <c r="A995" s="32" t="s">
        <v>119</v>
      </c>
      <c r="B995" s="32" t="s">
        <v>494</v>
      </c>
      <c r="C995" s="32" t="s">
        <v>0</v>
      </c>
      <c r="D995" s="32">
        <v>527</v>
      </c>
      <c r="E995" s="32">
        <v>1054</v>
      </c>
      <c r="F995" s="32">
        <v>395</v>
      </c>
      <c r="G995" s="32">
        <v>402</v>
      </c>
      <c r="H995" s="32">
        <v>554</v>
      </c>
      <c r="I995" s="32">
        <v>459</v>
      </c>
      <c r="J995" s="32">
        <v>1012</v>
      </c>
      <c r="K995" s="32">
        <v>1719</v>
      </c>
      <c r="L995" s="32">
        <v>844</v>
      </c>
      <c r="M995" s="32">
        <v>1850</v>
      </c>
      <c r="N995" s="32">
        <v>892</v>
      </c>
      <c r="O995" s="32">
        <v>914</v>
      </c>
    </row>
    <row r="996" spans="1:15" x14ac:dyDescent="0.35">
      <c r="A996" s="32" t="s">
        <v>119</v>
      </c>
      <c r="B996" s="32" t="s">
        <v>494</v>
      </c>
      <c r="C996" s="32" t="s">
        <v>23</v>
      </c>
      <c r="D996" s="32">
        <v>250</v>
      </c>
      <c r="E996" s="32">
        <v>297</v>
      </c>
      <c r="F996" s="32">
        <v>102</v>
      </c>
      <c r="G996" s="32">
        <v>142</v>
      </c>
      <c r="H996" s="32">
        <v>187</v>
      </c>
      <c r="I996" s="32">
        <v>119</v>
      </c>
      <c r="J996" s="32">
        <v>271</v>
      </c>
      <c r="K996" s="32">
        <v>560</v>
      </c>
      <c r="L996" s="32">
        <v>202</v>
      </c>
      <c r="M996" s="32">
        <v>537</v>
      </c>
      <c r="N996" s="32">
        <v>312</v>
      </c>
      <c r="O996" s="32">
        <v>300</v>
      </c>
    </row>
    <row r="997" spans="1:15" x14ac:dyDescent="0.35">
      <c r="A997" s="32" t="s">
        <v>119</v>
      </c>
      <c r="B997" s="32" t="s">
        <v>494</v>
      </c>
      <c r="C997" s="32" t="s">
        <v>4</v>
      </c>
      <c r="D997" s="32">
        <v>5</v>
      </c>
      <c r="E997" s="32">
        <v>7</v>
      </c>
      <c r="F997" s="32">
        <v>1</v>
      </c>
      <c r="G997" s="32">
        <v>7</v>
      </c>
      <c r="H997" s="32">
        <v>1</v>
      </c>
      <c r="I997" s="32">
        <v>0</v>
      </c>
      <c r="J997" s="32">
        <v>7</v>
      </c>
      <c r="K997" s="32">
        <v>3</v>
      </c>
      <c r="L997" s="32">
        <v>1</v>
      </c>
      <c r="M997" s="32">
        <v>3</v>
      </c>
      <c r="N997" s="32">
        <v>17</v>
      </c>
      <c r="O997" s="32">
        <v>7</v>
      </c>
    </row>
    <row r="998" spans="1:15" x14ac:dyDescent="0.35">
      <c r="A998" s="32" t="s">
        <v>119</v>
      </c>
      <c r="B998" s="32" t="s">
        <v>494</v>
      </c>
      <c r="C998" s="32" t="s">
        <v>5</v>
      </c>
      <c r="D998" s="32">
        <v>8</v>
      </c>
      <c r="E998" s="32">
        <v>3</v>
      </c>
      <c r="F998" s="32">
        <v>3</v>
      </c>
      <c r="G998" s="32">
        <v>8</v>
      </c>
      <c r="H998" s="32">
        <v>5</v>
      </c>
      <c r="I998" s="32">
        <v>3</v>
      </c>
      <c r="J998" s="32">
        <v>2</v>
      </c>
      <c r="K998" s="32">
        <v>8</v>
      </c>
      <c r="L998" s="32">
        <v>3</v>
      </c>
      <c r="M998" s="32">
        <v>1</v>
      </c>
      <c r="N998" s="32">
        <v>5</v>
      </c>
      <c r="O998" s="32">
        <v>3</v>
      </c>
    </row>
    <row r="999" spans="1:15" x14ac:dyDescent="0.35">
      <c r="A999" s="32" t="s">
        <v>119</v>
      </c>
      <c r="B999" s="32" t="s">
        <v>494</v>
      </c>
      <c r="C999" s="32" t="s">
        <v>2</v>
      </c>
      <c r="D999" s="32">
        <v>1</v>
      </c>
      <c r="E999" s="32">
        <v>5</v>
      </c>
      <c r="F999" s="32">
        <v>0</v>
      </c>
      <c r="G999" s="32">
        <v>3</v>
      </c>
      <c r="H999" s="32">
        <v>3</v>
      </c>
      <c r="I999" s="32">
        <v>0</v>
      </c>
      <c r="J999" s="32">
        <v>0</v>
      </c>
      <c r="K999" s="32">
        <v>0</v>
      </c>
      <c r="L999" s="32">
        <v>1</v>
      </c>
      <c r="M999" s="32">
        <v>2</v>
      </c>
      <c r="N999" s="32">
        <v>5</v>
      </c>
      <c r="O999" s="32">
        <v>3</v>
      </c>
    </row>
    <row r="1000" spans="1:15" x14ac:dyDescent="0.35">
      <c r="A1000" s="33" t="s">
        <v>119</v>
      </c>
      <c r="B1000" s="33" t="s">
        <v>494</v>
      </c>
      <c r="C1000" s="33" t="s">
        <v>3069</v>
      </c>
      <c r="D1000" s="33">
        <v>791</v>
      </c>
      <c r="E1000" s="33">
        <v>1366</v>
      </c>
      <c r="F1000" s="33">
        <v>501</v>
      </c>
      <c r="G1000" s="33">
        <v>562</v>
      </c>
      <c r="H1000" s="33">
        <v>750</v>
      </c>
      <c r="I1000" s="33">
        <v>581</v>
      </c>
      <c r="J1000" s="33">
        <v>1292</v>
      </c>
      <c r="K1000" s="33">
        <v>2290</v>
      </c>
      <c r="L1000" s="33">
        <v>1051</v>
      </c>
      <c r="M1000" s="33">
        <v>2393</v>
      </c>
      <c r="N1000" s="33">
        <v>1231</v>
      </c>
      <c r="O1000" s="33">
        <v>1227</v>
      </c>
    </row>
    <row r="1001" spans="1:15" x14ac:dyDescent="0.35">
      <c r="A1001" s="32" t="s">
        <v>344</v>
      </c>
      <c r="B1001" s="32" t="s">
        <v>345</v>
      </c>
      <c r="C1001" s="32" t="s">
        <v>0</v>
      </c>
      <c r="D1001" s="32">
        <v>890</v>
      </c>
      <c r="E1001" s="32">
        <v>801</v>
      </c>
      <c r="F1001" s="32">
        <v>838</v>
      </c>
      <c r="G1001" s="32">
        <v>868</v>
      </c>
      <c r="H1001" s="32">
        <v>1045</v>
      </c>
      <c r="I1001" s="32">
        <v>871</v>
      </c>
      <c r="J1001" s="32">
        <v>757</v>
      </c>
      <c r="K1001" s="32">
        <v>710</v>
      </c>
      <c r="L1001" s="32">
        <v>405</v>
      </c>
      <c r="M1001" s="32">
        <v>382</v>
      </c>
      <c r="N1001" s="32">
        <v>517</v>
      </c>
      <c r="O1001" s="32">
        <v>355</v>
      </c>
    </row>
    <row r="1002" spans="1:15" x14ac:dyDescent="0.35">
      <c r="A1002" s="32" t="s">
        <v>344</v>
      </c>
      <c r="B1002" s="32" t="s">
        <v>345</v>
      </c>
      <c r="C1002" s="32" t="s">
        <v>23</v>
      </c>
      <c r="D1002" s="32">
        <v>212</v>
      </c>
      <c r="E1002" s="32">
        <v>228</v>
      </c>
      <c r="F1002" s="32">
        <v>195</v>
      </c>
      <c r="G1002" s="32">
        <v>183</v>
      </c>
      <c r="H1002" s="32">
        <v>227</v>
      </c>
      <c r="I1002" s="32">
        <v>204</v>
      </c>
      <c r="J1002" s="32">
        <v>136</v>
      </c>
      <c r="K1002" s="32">
        <v>136</v>
      </c>
      <c r="L1002" s="32">
        <v>102</v>
      </c>
      <c r="M1002" s="32">
        <v>99</v>
      </c>
      <c r="N1002" s="32">
        <v>97</v>
      </c>
      <c r="O1002" s="32">
        <v>87</v>
      </c>
    </row>
    <row r="1003" spans="1:15" x14ac:dyDescent="0.35">
      <c r="A1003" s="32" t="s">
        <v>344</v>
      </c>
      <c r="B1003" s="32" t="s">
        <v>345</v>
      </c>
      <c r="C1003" s="32" t="s">
        <v>4</v>
      </c>
      <c r="D1003" s="32">
        <v>7</v>
      </c>
      <c r="E1003" s="32">
        <v>4</v>
      </c>
      <c r="F1003" s="32">
        <v>3</v>
      </c>
      <c r="G1003" s="32">
        <v>5</v>
      </c>
      <c r="H1003" s="32">
        <v>9</v>
      </c>
      <c r="I1003" s="32">
        <v>4</v>
      </c>
      <c r="J1003" s="32">
        <v>2</v>
      </c>
      <c r="K1003" s="32">
        <v>5</v>
      </c>
      <c r="L1003" s="32">
        <v>5</v>
      </c>
      <c r="M1003" s="32">
        <v>2</v>
      </c>
      <c r="N1003" s="32">
        <v>5</v>
      </c>
      <c r="O1003" s="32">
        <v>3</v>
      </c>
    </row>
    <row r="1004" spans="1:15" x14ac:dyDescent="0.35">
      <c r="A1004" s="32" t="s">
        <v>344</v>
      </c>
      <c r="B1004" s="32" t="s">
        <v>345</v>
      </c>
      <c r="C1004" s="32" t="s">
        <v>5</v>
      </c>
      <c r="D1004" s="32">
        <v>1</v>
      </c>
      <c r="E1004" s="32">
        <v>1</v>
      </c>
      <c r="F1004" s="32">
        <v>1</v>
      </c>
      <c r="G1004" s="32">
        <v>0</v>
      </c>
      <c r="H1004" s="32">
        <v>2</v>
      </c>
      <c r="I1004" s="32">
        <v>0</v>
      </c>
      <c r="J1004" s="32">
        <v>0</v>
      </c>
      <c r="K1004" s="32">
        <v>2</v>
      </c>
      <c r="L1004" s="32">
        <v>0</v>
      </c>
      <c r="M1004" s="32">
        <v>0</v>
      </c>
      <c r="N1004" s="32">
        <v>0</v>
      </c>
      <c r="O1004" s="32">
        <v>2</v>
      </c>
    </row>
    <row r="1005" spans="1:15" x14ac:dyDescent="0.35">
      <c r="A1005" s="32" t="s">
        <v>344</v>
      </c>
      <c r="B1005" s="32" t="s">
        <v>345</v>
      </c>
      <c r="C1005" s="32" t="s">
        <v>2</v>
      </c>
      <c r="D1005" s="32">
        <v>1</v>
      </c>
      <c r="E1005" s="32">
        <v>0</v>
      </c>
      <c r="F1005" s="32">
        <v>3</v>
      </c>
      <c r="G1005" s="32">
        <v>0</v>
      </c>
      <c r="H1005" s="32">
        <v>1</v>
      </c>
      <c r="I1005" s="32">
        <v>0</v>
      </c>
      <c r="J1005" s="32">
        <v>0</v>
      </c>
      <c r="K1005" s="32">
        <v>0</v>
      </c>
      <c r="L1005" s="32">
        <v>0</v>
      </c>
      <c r="M1005" s="32">
        <v>1</v>
      </c>
      <c r="N1005" s="32">
        <v>0</v>
      </c>
      <c r="O1005" s="32">
        <v>0</v>
      </c>
    </row>
    <row r="1006" spans="1:15" x14ac:dyDescent="0.35">
      <c r="A1006" s="33" t="s">
        <v>344</v>
      </c>
      <c r="B1006" s="33" t="s">
        <v>345</v>
      </c>
      <c r="C1006" s="33" t="s">
        <v>3069</v>
      </c>
      <c r="D1006" s="33">
        <v>1111</v>
      </c>
      <c r="E1006" s="33">
        <v>1034</v>
      </c>
      <c r="F1006" s="33">
        <v>1040</v>
      </c>
      <c r="G1006" s="33">
        <v>1056</v>
      </c>
      <c r="H1006" s="33">
        <v>1284</v>
      </c>
      <c r="I1006" s="33">
        <v>1079</v>
      </c>
      <c r="J1006" s="33">
        <v>895</v>
      </c>
      <c r="K1006" s="33">
        <v>853</v>
      </c>
      <c r="L1006" s="33">
        <v>512</v>
      </c>
      <c r="M1006" s="33">
        <v>484</v>
      </c>
      <c r="N1006" s="33">
        <v>619</v>
      </c>
      <c r="O1006" s="33">
        <v>447</v>
      </c>
    </row>
    <row r="1007" spans="1:15" x14ac:dyDescent="0.35">
      <c r="A1007" s="32" t="s">
        <v>402</v>
      </c>
      <c r="B1007" s="32" t="s">
        <v>403</v>
      </c>
      <c r="C1007" s="32" t="s">
        <v>0</v>
      </c>
      <c r="D1007" s="32">
        <v>262</v>
      </c>
      <c r="E1007" s="32">
        <v>700</v>
      </c>
      <c r="F1007" s="32">
        <v>330</v>
      </c>
      <c r="G1007" s="32">
        <v>386</v>
      </c>
      <c r="H1007" s="32">
        <v>451</v>
      </c>
      <c r="I1007" s="32">
        <v>0</v>
      </c>
      <c r="J1007" s="32">
        <v>784</v>
      </c>
      <c r="K1007" s="32">
        <v>230</v>
      </c>
      <c r="L1007" s="32">
        <v>244</v>
      </c>
      <c r="M1007" s="32">
        <v>192</v>
      </c>
      <c r="N1007" s="32">
        <v>337</v>
      </c>
      <c r="O1007" s="32">
        <v>454</v>
      </c>
    </row>
    <row r="1008" spans="1:15" x14ac:dyDescent="0.35">
      <c r="A1008" s="32" t="s">
        <v>402</v>
      </c>
      <c r="B1008" s="32" t="s">
        <v>403</v>
      </c>
      <c r="C1008" s="32" t="s">
        <v>23</v>
      </c>
      <c r="D1008" s="32">
        <v>55</v>
      </c>
      <c r="E1008" s="32">
        <v>162</v>
      </c>
      <c r="F1008" s="32">
        <v>123</v>
      </c>
      <c r="G1008" s="32">
        <v>140</v>
      </c>
      <c r="H1008" s="32">
        <v>122</v>
      </c>
      <c r="I1008" s="32">
        <v>0</v>
      </c>
      <c r="J1008" s="32">
        <v>141</v>
      </c>
      <c r="K1008" s="32">
        <v>83</v>
      </c>
      <c r="L1008" s="32">
        <v>87</v>
      </c>
      <c r="M1008" s="32">
        <v>77</v>
      </c>
      <c r="N1008" s="32">
        <v>90</v>
      </c>
      <c r="O1008" s="32">
        <v>136</v>
      </c>
    </row>
    <row r="1009" spans="1:15" x14ac:dyDescent="0.35">
      <c r="A1009" s="32" t="s">
        <v>402</v>
      </c>
      <c r="B1009" s="32" t="s">
        <v>403</v>
      </c>
      <c r="C1009" s="32" t="s">
        <v>4</v>
      </c>
      <c r="D1009" s="32">
        <v>0</v>
      </c>
      <c r="E1009" s="32">
        <v>79</v>
      </c>
      <c r="F1009" s="32">
        <v>0</v>
      </c>
      <c r="G1009" s="32">
        <v>0</v>
      </c>
      <c r="H1009" s="32">
        <v>33</v>
      </c>
      <c r="I1009" s="32">
        <v>0</v>
      </c>
      <c r="J1009" s="32">
        <v>7</v>
      </c>
      <c r="K1009" s="32">
        <v>9</v>
      </c>
      <c r="L1009" s="32">
        <v>12</v>
      </c>
      <c r="M1009" s="32">
        <v>8</v>
      </c>
      <c r="N1009" s="32">
        <v>10</v>
      </c>
      <c r="O1009" s="32">
        <v>22</v>
      </c>
    </row>
    <row r="1010" spans="1:15" x14ac:dyDescent="0.35">
      <c r="A1010" s="32" t="s">
        <v>402</v>
      </c>
      <c r="B1010" s="32" t="s">
        <v>403</v>
      </c>
      <c r="C1010" s="32" t="s">
        <v>5</v>
      </c>
      <c r="D1010" s="32">
        <v>0</v>
      </c>
      <c r="E1010" s="32">
        <v>7</v>
      </c>
      <c r="F1010" s="32">
        <v>0</v>
      </c>
      <c r="G1010" s="32">
        <v>0</v>
      </c>
      <c r="H1010" s="32">
        <v>3</v>
      </c>
      <c r="I1010" s="32">
        <v>0</v>
      </c>
      <c r="J1010" s="32">
        <v>1</v>
      </c>
      <c r="K1010" s="32">
        <v>1</v>
      </c>
      <c r="L1010" s="32">
        <v>1</v>
      </c>
      <c r="M1010" s="32">
        <v>1</v>
      </c>
      <c r="N1010" s="32">
        <v>1</v>
      </c>
      <c r="O1010" s="32">
        <v>2</v>
      </c>
    </row>
    <row r="1011" spans="1:15" x14ac:dyDescent="0.35">
      <c r="A1011" s="32" t="s">
        <v>402</v>
      </c>
      <c r="B1011" s="32" t="s">
        <v>403</v>
      </c>
      <c r="C1011" s="32" t="s">
        <v>2</v>
      </c>
      <c r="D1011" s="32">
        <v>0</v>
      </c>
      <c r="E1011" s="32">
        <v>48</v>
      </c>
      <c r="F1011" s="32">
        <v>0</v>
      </c>
      <c r="G1011" s="32">
        <v>0</v>
      </c>
      <c r="H1011" s="32">
        <v>26</v>
      </c>
      <c r="I1011" s="32">
        <v>0</v>
      </c>
      <c r="J1011" s="32">
        <v>5</v>
      </c>
      <c r="K1011" s="32">
        <v>2</v>
      </c>
      <c r="L1011" s="32">
        <v>4</v>
      </c>
      <c r="M1011" s="32">
        <v>9</v>
      </c>
      <c r="N1011" s="32">
        <v>3</v>
      </c>
      <c r="O1011" s="32">
        <v>6</v>
      </c>
    </row>
    <row r="1012" spans="1:15" x14ac:dyDescent="0.35">
      <c r="A1012" s="33" t="s">
        <v>402</v>
      </c>
      <c r="B1012" s="33" t="s">
        <v>403</v>
      </c>
      <c r="C1012" s="33" t="s">
        <v>3069</v>
      </c>
      <c r="D1012" s="33">
        <v>317</v>
      </c>
      <c r="E1012" s="33">
        <v>996</v>
      </c>
      <c r="F1012" s="33">
        <v>453</v>
      </c>
      <c r="G1012" s="33">
        <v>526</v>
      </c>
      <c r="H1012" s="33">
        <v>635</v>
      </c>
      <c r="I1012" s="33">
        <v>0</v>
      </c>
      <c r="J1012" s="33">
        <v>938</v>
      </c>
      <c r="K1012" s="33">
        <v>325</v>
      </c>
      <c r="L1012" s="33">
        <v>348</v>
      </c>
      <c r="M1012" s="33">
        <v>287</v>
      </c>
      <c r="N1012" s="33">
        <v>441</v>
      </c>
      <c r="O1012" s="33">
        <v>620</v>
      </c>
    </row>
    <row r="1013" spans="1:15" x14ac:dyDescent="0.35">
      <c r="A1013" s="32" t="s">
        <v>306</v>
      </c>
      <c r="B1013" s="32" t="s">
        <v>307</v>
      </c>
      <c r="C1013" s="32" t="s">
        <v>0</v>
      </c>
      <c r="D1013" s="32">
        <v>656</v>
      </c>
      <c r="E1013" s="32">
        <v>589</v>
      </c>
      <c r="F1013" s="32">
        <v>307</v>
      </c>
      <c r="G1013" s="32">
        <v>374</v>
      </c>
      <c r="H1013" s="32">
        <v>750</v>
      </c>
      <c r="I1013" s="32">
        <v>359</v>
      </c>
      <c r="J1013" s="32">
        <v>693</v>
      </c>
      <c r="K1013" s="32">
        <v>357</v>
      </c>
      <c r="L1013" s="32">
        <v>873</v>
      </c>
      <c r="M1013" s="32">
        <v>418</v>
      </c>
      <c r="N1013" s="32">
        <v>796</v>
      </c>
      <c r="O1013" s="32">
        <v>550</v>
      </c>
    </row>
    <row r="1014" spans="1:15" x14ac:dyDescent="0.35">
      <c r="A1014" s="32" t="s">
        <v>306</v>
      </c>
      <c r="B1014" s="32" t="s">
        <v>307</v>
      </c>
      <c r="C1014" s="32" t="s">
        <v>23</v>
      </c>
      <c r="D1014" s="32">
        <v>248</v>
      </c>
      <c r="E1014" s="32">
        <v>313</v>
      </c>
      <c r="F1014" s="32">
        <v>149</v>
      </c>
      <c r="G1014" s="32">
        <v>204</v>
      </c>
      <c r="H1014" s="32">
        <v>280</v>
      </c>
      <c r="I1014" s="32">
        <v>242</v>
      </c>
      <c r="J1014" s="32">
        <v>316</v>
      </c>
      <c r="K1014" s="32">
        <v>205</v>
      </c>
      <c r="L1014" s="32">
        <v>302</v>
      </c>
      <c r="M1014" s="32">
        <v>200</v>
      </c>
      <c r="N1014" s="32">
        <v>373</v>
      </c>
      <c r="O1014" s="32">
        <v>292</v>
      </c>
    </row>
    <row r="1015" spans="1:15" x14ac:dyDescent="0.35">
      <c r="A1015" s="32" t="s">
        <v>306</v>
      </c>
      <c r="B1015" s="32" t="s">
        <v>307</v>
      </c>
      <c r="C1015" s="32" t="s">
        <v>4</v>
      </c>
      <c r="D1015" s="32">
        <v>7</v>
      </c>
      <c r="E1015" s="32">
        <v>9</v>
      </c>
      <c r="F1015" s="32">
        <v>8</v>
      </c>
      <c r="G1015" s="32">
        <v>6</v>
      </c>
      <c r="H1015" s="32">
        <v>9</v>
      </c>
      <c r="I1015" s="32">
        <v>3</v>
      </c>
      <c r="J1015" s="32">
        <v>8</v>
      </c>
      <c r="K1015" s="32">
        <v>0</v>
      </c>
      <c r="L1015" s="32">
        <v>15</v>
      </c>
      <c r="M1015" s="32">
        <v>1</v>
      </c>
      <c r="N1015" s="32">
        <v>5</v>
      </c>
      <c r="O1015" s="32">
        <v>9</v>
      </c>
    </row>
    <row r="1016" spans="1:15" x14ac:dyDescent="0.35">
      <c r="A1016" s="32" t="s">
        <v>306</v>
      </c>
      <c r="B1016" s="32" t="s">
        <v>307</v>
      </c>
      <c r="C1016" s="32" t="s">
        <v>5</v>
      </c>
      <c r="D1016" s="32">
        <v>1</v>
      </c>
      <c r="E1016" s="32">
        <v>2</v>
      </c>
      <c r="F1016" s="32">
        <v>2</v>
      </c>
      <c r="G1016" s="32">
        <v>5</v>
      </c>
      <c r="H1016" s="32">
        <v>2</v>
      </c>
      <c r="I1016" s="32">
        <v>2</v>
      </c>
      <c r="J1016" s="32">
        <v>2</v>
      </c>
      <c r="K1016" s="32">
        <v>2</v>
      </c>
      <c r="L1016" s="32">
        <v>3</v>
      </c>
      <c r="M1016" s="32">
        <v>5</v>
      </c>
      <c r="N1016" s="32">
        <v>5</v>
      </c>
      <c r="O1016" s="32">
        <v>5</v>
      </c>
    </row>
    <row r="1017" spans="1:15" x14ac:dyDescent="0.35">
      <c r="A1017" s="32" t="s">
        <v>306</v>
      </c>
      <c r="B1017" s="32" t="s">
        <v>307</v>
      </c>
      <c r="C1017" s="32" t="s">
        <v>2</v>
      </c>
      <c r="D1017" s="32">
        <v>2</v>
      </c>
      <c r="E1017" s="32">
        <v>4</v>
      </c>
      <c r="F1017" s="32">
        <v>7</v>
      </c>
      <c r="G1017" s="32">
        <v>3</v>
      </c>
      <c r="H1017" s="32">
        <v>1</v>
      </c>
      <c r="I1017" s="32">
        <v>9</v>
      </c>
      <c r="J1017" s="32">
        <v>1</v>
      </c>
      <c r="K1017" s="32">
        <v>2</v>
      </c>
      <c r="L1017" s="32">
        <v>3</v>
      </c>
      <c r="M1017" s="32">
        <v>2</v>
      </c>
      <c r="N1017" s="32">
        <v>7</v>
      </c>
      <c r="O1017" s="32">
        <v>11</v>
      </c>
    </row>
    <row r="1018" spans="1:15" x14ac:dyDescent="0.35">
      <c r="A1018" s="33" t="s">
        <v>306</v>
      </c>
      <c r="B1018" s="33" t="s">
        <v>307</v>
      </c>
      <c r="C1018" s="33" t="s">
        <v>3069</v>
      </c>
      <c r="D1018" s="33">
        <v>914</v>
      </c>
      <c r="E1018" s="33">
        <v>917</v>
      </c>
      <c r="F1018" s="33">
        <v>473</v>
      </c>
      <c r="G1018" s="33">
        <v>592</v>
      </c>
      <c r="H1018" s="33">
        <v>1042</v>
      </c>
      <c r="I1018" s="33">
        <v>615</v>
      </c>
      <c r="J1018" s="33">
        <v>1020</v>
      </c>
      <c r="K1018" s="33">
        <v>566</v>
      </c>
      <c r="L1018" s="33">
        <v>1196</v>
      </c>
      <c r="M1018" s="33">
        <v>626</v>
      </c>
      <c r="N1018" s="33">
        <v>1186</v>
      </c>
      <c r="O1018" s="33">
        <v>867</v>
      </c>
    </row>
    <row r="1019" spans="1:15" x14ac:dyDescent="0.35">
      <c r="A1019" s="32" t="s">
        <v>139</v>
      </c>
      <c r="B1019" s="32" t="s">
        <v>140</v>
      </c>
      <c r="C1019" s="32" t="s">
        <v>0</v>
      </c>
      <c r="D1019" s="32">
        <v>6</v>
      </c>
      <c r="E1019" s="32">
        <v>579</v>
      </c>
      <c r="F1019" s="32">
        <v>0</v>
      </c>
      <c r="G1019" s="32">
        <v>0</v>
      </c>
      <c r="H1019" s="32">
        <v>1201</v>
      </c>
      <c r="I1019" s="32">
        <v>190</v>
      </c>
      <c r="J1019" s="32">
        <v>307</v>
      </c>
      <c r="K1019" s="32">
        <v>259</v>
      </c>
      <c r="L1019" s="32">
        <v>0</v>
      </c>
      <c r="M1019" s="32">
        <v>800</v>
      </c>
      <c r="N1019" s="32">
        <v>520</v>
      </c>
      <c r="O1019" s="32">
        <v>428</v>
      </c>
    </row>
    <row r="1020" spans="1:15" x14ac:dyDescent="0.35">
      <c r="A1020" s="32" t="s">
        <v>139</v>
      </c>
      <c r="B1020" s="32" t="s">
        <v>140</v>
      </c>
      <c r="C1020" s="32" t="s">
        <v>23</v>
      </c>
      <c r="D1020" s="32">
        <v>11</v>
      </c>
      <c r="E1020" s="32">
        <v>303</v>
      </c>
      <c r="F1020" s="32">
        <v>0</v>
      </c>
      <c r="G1020" s="32">
        <v>0</v>
      </c>
      <c r="H1020" s="32">
        <v>605</v>
      </c>
      <c r="I1020" s="32">
        <v>132</v>
      </c>
      <c r="J1020" s="32">
        <v>166</v>
      </c>
      <c r="K1020" s="32">
        <v>189</v>
      </c>
      <c r="L1020" s="32">
        <v>0</v>
      </c>
      <c r="M1020" s="32">
        <v>358</v>
      </c>
      <c r="N1020" s="32">
        <v>259</v>
      </c>
      <c r="O1020" s="32">
        <v>268</v>
      </c>
    </row>
    <row r="1021" spans="1:15" x14ac:dyDescent="0.35">
      <c r="A1021" s="32" t="s">
        <v>139</v>
      </c>
      <c r="B1021" s="32" t="s">
        <v>140</v>
      </c>
      <c r="C1021" s="32" t="s">
        <v>4</v>
      </c>
      <c r="D1021" s="32">
        <v>1</v>
      </c>
      <c r="E1021" s="32">
        <v>5</v>
      </c>
      <c r="F1021" s="32">
        <v>0</v>
      </c>
      <c r="G1021" s="32">
        <v>0</v>
      </c>
      <c r="H1021" s="32">
        <v>18</v>
      </c>
      <c r="I1021" s="32">
        <v>1</v>
      </c>
      <c r="J1021" s="32">
        <v>3</v>
      </c>
      <c r="K1021" s="32">
        <v>6</v>
      </c>
      <c r="L1021" s="32">
        <v>0</v>
      </c>
      <c r="M1021" s="32">
        <v>13</v>
      </c>
      <c r="N1021" s="32">
        <v>9</v>
      </c>
      <c r="O1021" s="32">
        <v>10</v>
      </c>
    </row>
    <row r="1022" spans="1:15" x14ac:dyDescent="0.35">
      <c r="A1022" s="32" t="s">
        <v>139</v>
      </c>
      <c r="B1022" s="32" t="s">
        <v>140</v>
      </c>
      <c r="C1022" s="32" t="s">
        <v>5</v>
      </c>
      <c r="D1022" s="32">
        <v>0</v>
      </c>
      <c r="E1022" s="32">
        <v>0</v>
      </c>
      <c r="F1022" s="32">
        <v>0</v>
      </c>
      <c r="G1022" s="32">
        <v>0</v>
      </c>
      <c r="H1022" s="32">
        <v>2</v>
      </c>
      <c r="I1022" s="32">
        <v>0</v>
      </c>
      <c r="J1022" s="32">
        <v>0</v>
      </c>
      <c r="K1022" s="32">
        <v>1</v>
      </c>
      <c r="L1022" s="32">
        <v>0</v>
      </c>
      <c r="M1022" s="32">
        <v>0</v>
      </c>
      <c r="N1022" s="32">
        <v>0</v>
      </c>
      <c r="O1022" s="32">
        <v>0</v>
      </c>
    </row>
    <row r="1023" spans="1:15" x14ac:dyDescent="0.35">
      <c r="A1023" s="32" t="s">
        <v>139</v>
      </c>
      <c r="B1023" s="32" t="s">
        <v>140</v>
      </c>
      <c r="C1023" s="32" t="s">
        <v>2</v>
      </c>
      <c r="D1023" s="32">
        <v>0</v>
      </c>
      <c r="E1023" s="32">
        <v>0</v>
      </c>
      <c r="F1023" s="32">
        <v>0</v>
      </c>
      <c r="G1023" s="32">
        <v>0</v>
      </c>
      <c r="H1023" s="32">
        <v>1</v>
      </c>
      <c r="I1023" s="32">
        <v>3</v>
      </c>
      <c r="J1023" s="32">
        <v>1</v>
      </c>
      <c r="K1023" s="32">
        <v>0</v>
      </c>
      <c r="L1023" s="32">
        <v>0</v>
      </c>
      <c r="M1023" s="32">
        <v>1</v>
      </c>
      <c r="N1023" s="32">
        <v>0</v>
      </c>
      <c r="O1023" s="32">
        <v>0</v>
      </c>
    </row>
    <row r="1024" spans="1:15" x14ac:dyDescent="0.35">
      <c r="A1024" s="33" t="s">
        <v>139</v>
      </c>
      <c r="B1024" s="33" t="s">
        <v>140</v>
      </c>
      <c r="C1024" s="33" t="s">
        <v>3069</v>
      </c>
      <c r="D1024" s="33">
        <v>18</v>
      </c>
      <c r="E1024" s="33">
        <v>887</v>
      </c>
      <c r="F1024" s="33">
        <v>0</v>
      </c>
      <c r="G1024" s="33">
        <v>0</v>
      </c>
      <c r="H1024" s="33">
        <v>1827</v>
      </c>
      <c r="I1024" s="33">
        <v>326</v>
      </c>
      <c r="J1024" s="33">
        <v>477</v>
      </c>
      <c r="K1024" s="33">
        <v>455</v>
      </c>
      <c r="L1024" s="33">
        <v>0</v>
      </c>
      <c r="M1024" s="33">
        <v>1172</v>
      </c>
      <c r="N1024" s="33">
        <v>788</v>
      </c>
      <c r="O1024" s="33">
        <v>706</v>
      </c>
    </row>
    <row r="1025" spans="1:15" x14ac:dyDescent="0.35">
      <c r="A1025" s="32" t="s">
        <v>361</v>
      </c>
      <c r="B1025" s="32" t="s">
        <v>362</v>
      </c>
      <c r="C1025" s="32" t="s">
        <v>0</v>
      </c>
      <c r="D1025" s="32">
        <v>271</v>
      </c>
      <c r="E1025" s="32">
        <v>1244</v>
      </c>
      <c r="F1025" s="32">
        <v>23</v>
      </c>
      <c r="G1025" s="32">
        <v>68</v>
      </c>
      <c r="H1025" s="32">
        <v>44</v>
      </c>
      <c r="I1025" s="32">
        <v>578</v>
      </c>
      <c r="J1025" s="32">
        <v>631</v>
      </c>
      <c r="K1025" s="32">
        <v>609</v>
      </c>
      <c r="L1025" s="32">
        <v>441</v>
      </c>
      <c r="M1025" s="32">
        <v>571</v>
      </c>
      <c r="N1025" s="32">
        <v>771</v>
      </c>
      <c r="O1025" s="32">
        <v>842</v>
      </c>
    </row>
    <row r="1026" spans="1:15" x14ac:dyDescent="0.35">
      <c r="A1026" s="32" t="s">
        <v>361</v>
      </c>
      <c r="B1026" s="32" t="s">
        <v>362</v>
      </c>
      <c r="C1026" s="32" t="s">
        <v>23</v>
      </c>
      <c r="D1026" s="32">
        <v>2</v>
      </c>
      <c r="E1026" s="32">
        <v>523</v>
      </c>
      <c r="F1026" s="32">
        <v>6</v>
      </c>
      <c r="G1026" s="32">
        <v>6</v>
      </c>
      <c r="H1026" s="32">
        <v>5</v>
      </c>
      <c r="I1026" s="32">
        <v>174</v>
      </c>
      <c r="J1026" s="32">
        <v>219</v>
      </c>
      <c r="K1026" s="32">
        <v>187</v>
      </c>
      <c r="L1026" s="32">
        <v>101</v>
      </c>
      <c r="M1026" s="32">
        <v>107</v>
      </c>
      <c r="N1026" s="32">
        <v>115</v>
      </c>
      <c r="O1026" s="32">
        <v>181</v>
      </c>
    </row>
    <row r="1027" spans="1:15" x14ac:dyDescent="0.35">
      <c r="A1027" s="32" t="s">
        <v>361</v>
      </c>
      <c r="B1027" s="32" t="s">
        <v>362</v>
      </c>
      <c r="C1027" s="32" t="s">
        <v>4</v>
      </c>
      <c r="D1027" s="32">
        <v>0</v>
      </c>
      <c r="E1027" s="32">
        <v>15</v>
      </c>
      <c r="F1027" s="32">
        <v>4</v>
      </c>
      <c r="G1027" s="32">
        <v>2</v>
      </c>
      <c r="H1027" s="32">
        <v>6</v>
      </c>
      <c r="I1027" s="32">
        <v>2</v>
      </c>
      <c r="J1027" s="32">
        <v>0</v>
      </c>
      <c r="K1027" s="32">
        <v>4</v>
      </c>
      <c r="L1027" s="32">
        <v>1</v>
      </c>
      <c r="M1027" s="32">
        <v>1</v>
      </c>
      <c r="N1027" s="32">
        <v>3</v>
      </c>
      <c r="O1027" s="32">
        <v>4</v>
      </c>
    </row>
    <row r="1028" spans="1:15" x14ac:dyDescent="0.35">
      <c r="A1028" s="32" t="s">
        <v>361</v>
      </c>
      <c r="B1028" s="32" t="s">
        <v>362</v>
      </c>
      <c r="C1028" s="32" t="s">
        <v>5</v>
      </c>
      <c r="D1028" s="32">
        <v>1</v>
      </c>
      <c r="E1028" s="32">
        <v>4</v>
      </c>
      <c r="F1028" s="32">
        <v>0</v>
      </c>
      <c r="G1028" s="32">
        <v>1</v>
      </c>
      <c r="H1028" s="32">
        <v>2</v>
      </c>
      <c r="I1028" s="32">
        <v>1</v>
      </c>
      <c r="J1028" s="32">
        <v>0</v>
      </c>
      <c r="K1028" s="32">
        <v>1</v>
      </c>
      <c r="L1028" s="32">
        <v>2</v>
      </c>
      <c r="M1028" s="32">
        <v>0</v>
      </c>
      <c r="N1028" s="32">
        <v>2</v>
      </c>
      <c r="O1028" s="32">
        <v>1</v>
      </c>
    </row>
    <row r="1029" spans="1:15" x14ac:dyDescent="0.35">
      <c r="A1029" s="32" t="s">
        <v>361</v>
      </c>
      <c r="B1029" s="32" t="s">
        <v>362</v>
      </c>
      <c r="C1029" s="32" t="s">
        <v>2</v>
      </c>
      <c r="D1029" s="32">
        <v>18</v>
      </c>
      <c r="E1029" s="32">
        <v>12</v>
      </c>
      <c r="F1029" s="32">
        <v>6</v>
      </c>
      <c r="G1029" s="32">
        <v>10</v>
      </c>
      <c r="H1029" s="32">
        <v>3</v>
      </c>
      <c r="I1029" s="32">
        <v>2</v>
      </c>
      <c r="J1029" s="32">
        <v>5</v>
      </c>
      <c r="K1029" s="32">
        <v>10</v>
      </c>
      <c r="L1029" s="32">
        <v>6</v>
      </c>
      <c r="M1029" s="32">
        <v>12</v>
      </c>
      <c r="N1029" s="32">
        <v>9</v>
      </c>
      <c r="O1029" s="32">
        <v>14</v>
      </c>
    </row>
    <row r="1030" spans="1:15" x14ac:dyDescent="0.35">
      <c r="A1030" s="33" t="s">
        <v>361</v>
      </c>
      <c r="B1030" s="33" t="s">
        <v>362</v>
      </c>
      <c r="C1030" s="33" t="s">
        <v>3069</v>
      </c>
      <c r="D1030" s="33">
        <v>292</v>
      </c>
      <c r="E1030" s="33">
        <v>1798</v>
      </c>
      <c r="F1030" s="33">
        <v>39</v>
      </c>
      <c r="G1030" s="33">
        <v>87</v>
      </c>
      <c r="H1030" s="33">
        <v>60</v>
      </c>
      <c r="I1030" s="33">
        <v>757</v>
      </c>
      <c r="J1030" s="33">
        <v>855</v>
      </c>
      <c r="K1030" s="33">
        <v>811</v>
      </c>
      <c r="L1030" s="33">
        <v>551</v>
      </c>
      <c r="M1030" s="33">
        <v>691</v>
      </c>
      <c r="N1030" s="33">
        <v>900</v>
      </c>
      <c r="O1030" s="33">
        <v>1042</v>
      </c>
    </row>
    <row r="1031" spans="1:15" x14ac:dyDescent="0.35">
      <c r="A1031" s="32" t="s">
        <v>224</v>
      </c>
      <c r="B1031" s="32" t="s">
        <v>225</v>
      </c>
      <c r="C1031" s="32" t="s">
        <v>0</v>
      </c>
      <c r="D1031" s="32">
        <v>352</v>
      </c>
      <c r="E1031" s="32">
        <v>1112</v>
      </c>
      <c r="F1031" s="32">
        <v>391</v>
      </c>
      <c r="G1031" s="32">
        <v>967</v>
      </c>
      <c r="H1031" s="32">
        <v>811</v>
      </c>
      <c r="I1031" s="32">
        <v>767</v>
      </c>
      <c r="J1031" s="32">
        <v>534</v>
      </c>
      <c r="K1031" s="32">
        <v>1009</v>
      </c>
      <c r="L1031" s="32">
        <v>471</v>
      </c>
      <c r="M1031" s="32">
        <v>875</v>
      </c>
      <c r="N1031" s="32">
        <v>505</v>
      </c>
      <c r="O1031" s="32">
        <v>543</v>
      </c>
    </row>
    <row r="1032" spans="1:15" x14ac:dyDescent="0.35">
      <c r="A1032" s="32" t="s">
        <v>224</v>
      </c>
      <c r="B1032" s="32" t="s">
        <v>225</v>
      </c>
      <c r="C1032" s="32" t="s">
        <v>23</v>
      </c>
      <c r="D1032" s="32">
        <v>74</v>
      </c>
      <c r="E1032" s="32">
        <v>425</v>
      </c>
      <c r="F1032" s="32">
        <v>124</v>
      </c>
      <c r="G1032" s="32">
        <v>294</v>
      </c>
      <c r="H1032" s="32">
        <v>250</v>
      </c>
      <c r="I1032" s="32">
        <v>292</v>
      </c>
      <c r="J1032" s="32">
        <v>436</v>
      </c>
      <c r="K1032" s="32">
        <v>506</v>
      </c>
      <c r="L1032" s="32">
        <v>212</v>
      </c>
      <c r="M1032" s="32">
        <v>551</v>
      </c>
      <c r="N1032" s="32">
        <v>339</v>
      </c>
      <c r="O1032" s="32">
        <v>298</v>
      </c>
    </row>
    <row r="1033" spans="1:15" x14ac:dyDescent="0.35">
      <c r="A1033" s="32" t="s">
        <v>224</v>
      </c>
      <c r="B1033" s="32" t="s">
        <v>225</v>
      </c>
      <c r="C1033" s="32" t="s">
        <v>4</v>
      </c>
      <c r="D1033" s="32">
        <v>23</v>
      </c>
      <c r="E1033" s="32">
        <v>79</v>
      </c>
      <c r="F1033" s="32">
        <v>30</v>
      </c>
      <c r="G1033" s="32">
        <v>79</v>
      </c>
      <c r="H1033" s="32">
        <v>50</v>
      </c>
      <c r="I1033" s="32">
        <v>30</v>
      </c>
      <c r="J1033" s="32">
        <v>87</v>
      </c>
      <c r="K1033" s="32">
        <v>44</v>
      </c>
      <c r="L1033" s="32">
        <v>38</v>
      </c>
      <c r="M1033" s="32">
        <v>60</v>
      </c>
      <c r="N1033" s="32">
        <v>34</v>
      </c>
      <c r="O1033" s="32">
        <v>60</v>
      </c>
    </row>
    <row r="1034" spans="1:15" x14ac:dyDescent="0.35">
      <c r="A1034" s="32" t="s">
        <v>224</v>
      </c>
      <c r="B1034" s="32" t="s">
        <v>225</v>
      </c>
      <c r="C1034" s="32" t="s">
        <v>5</v>
      </c>
      <c r="D1034" s="32">
        <v>0</v>
      </c>
      <c r="E1034" s="32">
        <v>3</v>
      </c>
      <c r="F1034" s="32">
        <v>2</v>
      </c>
      <c r="G1034" s="32">
        <v>2</v>
      </c>
      <c r="H1034" s="32">
        <v>0</v>
      </c>
      <c r="I1034" s="32">
        <v>1</v>
      </c>
      <c r="J1034" s="32">
        <v>5</v>
      </c>
      <c r="K1034" s="32">
        <v>0</v>
      </c>
      <c r="L1034" s="32">
        <v>2</v>
      </c>
      <c r="M1034" s="32">
        <v>3</v>
      </c>
      <c r="N1034" s="32">
        <v>3</v>
      </c>
      <c r="O1034" s="32">
        <v>1</v>
      </c>
    </row>
    <row r="1035" spans="1:15" x14ac:dyDescent="0.35">
      <c r="A1035" s="32" t="s">
        <v>224</v>
      </c>
      <c r="B1035" s="32" t="s">
        <v>225</v>
      </c>
      <c r="C1035" s="32" t="s">
        <v>2</v>
      </c>
      <c r="D1035" s="32">
        <v>1</v>
      </c>
      <c r="E1035" s="32">
        <v>1</v>
      </c>
      <c r="F1035" s="32">
        <v>1</v>
      </c>
      <c r="G1035" s="32">
        <v>0</v>
      </c>
      <c r="H1035" s="32">
        <v>0</v>
      </c>
      <c r="I1035" s="32">
        <v>0</v>
      </c>
      <c r="J1035" s="32">
        <v>2</v>
      </c>
      <c r="K1035" s="32">
        <v>1</v>
      </c>
      <c r="L1035" s="32">
        <v>3</v>
      </c>
      <c r="M1035" s="32">
        <v>1</v>
      </c>
      <c r="N1035" s="32">
        <v>0</v>
      </c>
      <c r="O1035" s="32">
        <v>2</v>
      </c>
    </row>
    <row r="1036" spans="1:15" x14ac:dyDescent="0.35">
      <c r="A1036" s="33" t="s">
        <v>224</v>
      </c>
      <c r="B1036" s="33" t="s">
        <v>225</v>
      </c>
      <c r="C1036" s="33" t="s">
        <v>3069</v>
      </c>
      <c r="D1036" s="33">
        <v>450</v>
      </c>
      <c r="E1036" s="33">
        <v>1620</v>
      </c>
      <c r="F1036" s="33">
        <v>548</v>
      </c>
      <c r="G1036" s="33">
        <v>1342</v>
      </c>
      <c r="H1036" s="33">
        <v>1111</v>
      </c>
      <c r="I1036" s="33">
        <v>1090</v>
      </c>
      <c r="J1036" s="33">
        <v>1064</v>
      </c>
      <c r="K1036" s="33">
        <v>1560</v>
      </c>
      <c r="L1036" s="33">
        <v>726</v>
      </c>
      <c r="M1036" s="33">
        <v>1490</v>
      </c>
      <c r="N1036" s="33">
        <v>881</v>
      </c>
      <c r="O1036" s="33">
        <v>904</v>
      </c>
    </row>
    <row r="1037" spans="1:15" x14ac:dyDescent="0.35">
      <c r="A1037" s="32" t="s">
        <v>363</v>
      </c>
      <c r="B1037" s="32" t="s">
        <v>364</v>
      </c>
      <c r="C1037" s="32" t="s">
        <v>0</v>
      </c>
      <c r="D1037" s="32">
        <v>2061</v>
      </c>
      <c r="E1037" s="32">
        <v>1054</v>
      </c>
      <c r="F1037" s="32">
        <v>776</v>
      </c>
      <c r="G1037" s="32">
        <v>1008</v>
      </c>
      <c r="H1037" s="32">
        <v>1055</v>
      </c>
      <c r="I1037" s="32">
        <v>1077</v>
      </c>
      <c r="J1037" s="32">
        <v>1085</v>
      </c>
      <c r="K1037" s="32">
        <v>1836</v>
      </c>
      <c r="L1037" s="32">
        <v>619</v>
      </c>
      <c r="M1037" s="32">
        <v>1297</v>
      </c>
      <c r="N1037" s="32">
        <v>1084</v>
      </c>
      <c r="O1037" s="32">
        <v>1701</v>
      </c>
    </row>
    <row r="1038" spans="1:15" x14ac:dyDescent="0.35">
      <c r="A1038" s="32" t="s">
        <v>363</v>
      </c>
      <c r="B1038" s="32" t="s">
        <v>364</v>
      </c>
      <c r="C1038" s="32" t="s">
        <v>23</v>
      </c>
      <c r="D1038" s="32">
        <v>614</v>
      </c>
      <c r="E1038" s="32">
        <v>283</v>
      </c>
      <c r="F1038" s="32">
        <v>217</v>
      </c>
      <c r="G1038" s="32">
        <v>388</v>
      </c>
      <c r="H1038" s="32">
        <v>364</v>
      </c>
      <c r="I1038" s="32">
        <v>360</v>
      </c>
      <c r="J1038" s="32">
        <v>546</v>
      </c>
      <c r="K1038" s="32">
        <v>738</v>
      </c>
      <c r="L1038" s="32">
        <v>253</v>
      </c>
      <c r="M1038" s="32">
        <v>320</v>
      </c>
      <c r="N1038" s="32">
        <v>316</v>
      </c>
      <c r="O1038" s="32">
        <v>391</v>
      </c>
    </row>
    <row r="1039" spans="1:15" x14ac:dyDescent="0.35">
      <c r="A1039" s="32" t="s">
        <v>363</v>
      </c>
      <c r="B1039" s="32" t="s">
        <v>364</v>
      </c>
      <c r="C1039" s="32" t="s">
        <v>4</v>
      </c>
      <c r="D1039" s="32">
        <v>115</v>
      </c>
      <c r="E1039" s="32">
        <v>75</v>
      </c>
      <c r="F1039" s="32">
        <v>51</v>
      </c>
      <c r="G1039" s="32">
        <v>59</v>
      </c>
      <c r="H1039" s="32">
        <v>53</v>
      </c>
      <c r="I1039" s="32">
        <v>37</v>
      </c>
      <c r="J1039" s="32">
        <v>90</v>
      </c>
      <c r="K1039" s="32">
        <v>133</v>
      </c>
      <c r="L1039" s="32">
        <v>19</v>
      </c>
      <c r="M1039" s="32">
        <v>43</v>
      </c>
      <c r="N1039" s="32">
        <v>66</v>
      </c>
      <c r="O1039" s="32">
        <v>90</v>
      </c>
    </row>
    <row r="1040" spans="1:15" x14ac:dyDescent="0.35">
      <c r="A1040" s="32" t="s">
        <v>363</v>
      </c>
      <c r="B1040" s="32" t="s">
        <v>364</v>
      </c>
      <c r="C1040" s="32" t="s">
        <v>5</v>
      </c>
      <c r="D1040" s="32">
        <v>5</v>
      </c>
      <c r="E1040" s="32">
        <v>6</v>
      </c>
      <c r="F1040" s="32">
        <v>4</v>
      </c>
      <c r="G1040" s="32">
        <v>4</v>
      </c>
      <c r="H1040" s="32">
        <v>2</v>
      </c>
      <c r="I1040" s="32">
        <v>1</v>
      </c>
      <c r="J1040" s="32">
        <v>3</v>
      </c>
      <c r="K1040" s="32">
        <v>6</v>
      </c>
      <c r="L1040" s="32">
        <v>1</v>
      </c>
      <c r="M1040" s="32">
        <v>4</v>
      </c>
      <c r="N1040" s="32">
        <v>8</v>
      </c>
      <c r="O1040" s="32">
        <v>5</v>
      </c>
    </row>
    <row r="1041" spans="1:15" x14ac:dyDescent="0.35">
      <c r="A1041" s="32" t="s">
        <v>363</v>
      </c>
      <c r="B1041" s="32" t="s">
        <v>364</v>
      </c>
      <c r="C1041" s="32" t="s">
        <v>2</v>
      </c>
      <c r="D1041" s="32">
        <v>16</v>
      </c>
      <c r="E1041" s="32">
        <v>12</v>
      </c>
      <c r="F1041" s="32">
        <v>3</v>
      </c>
      <c r="G1041" s="32">
        <v>12</v>
      </c>
      <c r="H1041" s="32">
        <v>5</v>
      </c>
      <c r="I1041" s="32">
        <v>5</v>
      </c>
      <c r="J1041" s="32">
        <v>5</v>
      </c>
      <c r="K1041" s="32">
        <v>10</v>
      </c>
      <c r="L1041" s="32">
        <v>5</v>
      </c>
      <c r="M1041" s="32">
        <v>13</v>
      </c>
      <c r="N1041" s="32">
        <v>7</v>
      </c>
      <c r="O1041" s="32">
        <v>21</v>
      </c>
    </row>
    <row r="1042" spans="1:15" x14ac:dyDescent="0.35">
      <c r="A1042" s="33" t="s">
        <v>363</v>
      </c>
      <c r="B1042" s="33" t="s">
        <v>364</v>
      </c>
      <c r="C1042" s="33" t="s">
        <v>3069</v>
      </c>
      <c r="D1042" s="33">
        <v>2811</v>
      </c>
      <c r="E1042" s="33">
        <v>1430</v>
      </c>
      <c r="F1042" s="33">
        <v>1051</v>
      </c>
      <c r="G1042" s="33">
        <v>1471</v>
      </c>
      <c r="H1042" s="33">
        <v>1479</v>
      </c>
      <c r="I1042" s="33">
        <v>1480</v>
      </c>
      <c r="J1042" s="33">
        <v>1729</v>
      </c>
      <c r="K1042" s="33">
        <v>2723</v>
      </c>
      <c r="L1042" s="33">
        <v>897</v>
      </c>
      <c r="M1042" s="33">
        <v>1677</v>
      </c>
      <c r="N1042" s="33">
        <v>1481</v>
      </c>
      <c r="O1042" s="33">
        <v>2208</v>
      </c>
    </row>
    <row r="1043" spans="1:15" x14ac:dyDescent="0.35">
      <c r="A1043" s="32" t="s">
        <v>126</v>
      </c>
      <c r="B1043" s="32" t="s">
        <v>127</v>
      </c>
      <c r="C1043" s="32" t="s">
        <v>0</v>
      </c>
      <c r="D1043" s="32">
        <v>458</v>
      </c>
      <c r="E1043" s="32">
        <v>264</v>
      </c>
      <c r="F1043" s="32">
        <v>303</v>
      </c>
      <c r="G1043" s="32">
        <v>288</v>
      </c>
      <c r="H1043" s="32">
        <v>294</v>
      </c>
      <c r="I1043" s="32">
        <v>555</v>
      </c>
      <c r="J1043" s="32">
        <v>197</v>
      </c>
      <c r="K1043" s="32">
        <v>344</v>
      </c>
      <c r="L1043" s="32">
        <v>0</v>
      </c>
      <c r="M1043" s="32">
        <v>0</v>
      </c>
      <c r="N1043" s="32">
        <v>0</v>
      </c>
      <c r="O1043" s="32">
        <v>0</v>
      </c>
    </row>
    <row r="1044" spans="1:15" x14ac:dyDescent="0.35">
      <c r="A1044" s="32" t="s">
        <v>126</v>
      </c>
      <c r="B1044" s="32" t="s">
        <v>127</v>
      </c>
      <c r="C1044" s="32" t="s">
        <v>23</v>
      </c>
      <c r="D1044" s="32">
        <v>231</v>
      </c>
      <c r="E1044" s="32">
        <v>151</v>
      </c>
      <c r="F1044" s="32">
        <v>141</v>
      </c>
      <c r="G1044" s="32">
        <v>114</v>
      </c>
      <c r="H1044" s="32">
        <v>183</v>
      </c>
      <c r="I1044" s="32">
        <v>321</v>
      </c>
      <c r="J1044" s="32">
        <v>128</v>
      </c>
      <c r="K1044" s="32">
        <v>194</v>
      </c>
      <c r="L1044" s="32">
        <v>0</v>
      </c>
      <c r="M1044" s="32">
        <v>0</v>
      </c>
      <c r="N1044" s="32">
        <v>0</v>
      </c>
      <c r="O1044" s="32">
        <v>0</v>
      </c>
    </row>
    <row r="1045" spans="1:15" x14ac:dyDescent="0.35">
      <c r="A1045" s="32" t="s">
        <v>126</v>
      </c>
      <c r="B1045" s="32" t="s">
        <v>127</v>
      </c>
      <c r="C1045" s="32" t="s">
        <v>4</v>
      </c>
      <c r="D1045" s="32">
        <v>11</v>
      </c>
      <c r="E1045" s="32">
        <v>2</v>
      </c>
      <c r="F1045" s="32">
        <v>4</v>
      </c>
      <c r="G1045" s="32">
        <v>1</v>
      </c>
      <c r="H1045" s="32">
        <v>6</v>
      </c>
      <c r="I1045" s="32">
        <v>13</v>
      </c>
      <c r="J1045" s="32">
        <v>17</v>
      </c>
      <c r="K1045" s="32">
        <v>11</v>
      </c>
      <c r="L1045" s="32">
        <v>0</v>
      </c>
      <c r="M1045" s="32">
        <v>0</v>
      </c>
      <c r="N1045" s="32">
        <v>0</v>
      </c>
      <c r="O1045" s="32">
        <v>0</v>
      </c>
    </row>
    <row r="1046" spans="1:15" x14ac:dyDescent="0.35">
      <c r="A1046" s="32" t="s">
        <v>126</v>
      </c>
      <c r="B1046" s="32" t="s">
        <v>127</v>
      </c>
      <c r="C1046" s="32" t="s">
        <v>5</v>
      </c>
      <c r="D1046" s="32">
        <v>1</v>
      </c>
      <c r="E1046" s="32">
        <v>0</v>
      </c>
      <c r="F1046" s="32">
        <v>0</v>
      </c>
      <c r="G1046" s="32">
        <v>1</v>
      </c>
      <c r="H1046" s="32">
        <v>0</v>
      </c>
      <c r="I1046" s="32">
        <v>0</v>
      </c>
      <c r="J1046" s="32">
        <v>0</v>
      </c>
      <c r="K1046" s="32">
        <v>0</v>
      </c>
      <c r="L1046" s="32">
        <v>0</v>
      </c>
      <c r="M1046" s="32">
        <v>0</v>
      </c>
      <c r="N1046" s="32">
        <v>0</v>
      </c>
      <c r="O1046" s="32">
        <v>0</v>
      </c>
    </row>
    <row r="1047" spans="1:15" x14ac:dyDescent="0.35">
      <c r="A1047" s="32" t="s">
        <v>126</v>
      </c>
      <c r="B1047" s="32" t="s">
        <v>127</v>
      </c>
      <c r="C1047" s="32" t="s">
        <v>2</v>
      </c>
      <c r="D1047" s="32">
        <v>6</v>
      </c>
      <c r="E1047" s="32">
        <v>0</v>
      </c>
      <c r="F1047" s="32">
        <v>0</v>
      </c>
      <c r="G1047" s="32">
        <v>0</v>
      </c>
      <c r="H1047" s="32">
        <v>0</v>
      </c>
      <c r="I1047" s="32">
        <v>0</v>
      </c>
      <c r="J1047" s="32">
        <v>0</v>
      </c>
      <c r="K1047" s="32">
        <v>0</v>
      </c>
      <c r="L1047" s="32">
        <v>0</v>
      </c>
      <c r="M1047" s="32">
        <v>0</v>
      </c>
      <c r="N1047" s="32">
        <v>0</v>
      </c>
      <c r="O1047" s="32">
        <v>0</v>
      </c>
    </row>
    <row r="1048" spans="1:15" x14ac:dyDescent="0.35">
      <c r="A1048" s="33" t="s">
        <v>126</v>
      </c>
      <c r="B1048" s="33" t="s">
        <v>127</v>
      </c>
      <c r="C1048" s="33" t="s">
        <v>3069</v>
      </c>
      <c r="D1048" s="33">
        <v>707</v>
      </c>
      <c r="E1048" s="33">
        <v>417</v>
      </c>
      <c r="F1048" s="33">
        <v>448</v>
      </c>
      <c r="G1048" s="33">
        <v>404</v>
      </c>
      <c r="H1048" s="33">
        <v>483</v>
      </c>
      <c r="I1048" s="33">
        <v>889</v>
      </c>
      <c r="J1048" s="33">
        <v>342</v>
      </c>
      <c r="K1048" s="33">
        <v>549</v>
      </c>
      <c r="L1048" s="33">
        <v>0</v>
      </c>
      <c r="M1048" s="33">
        <v>0</v>
      </c>
      <c r="N1048" s="33">
        <v>0</v>
      </c>
      <c r="O1048" s="33">
        <v>0</v>
      </c>
    </row>
    <row r="1049" spans="1:15" x14ac:dyDescent="0.35">
      <c r="A1049" s="32" t="s">
        <v>148</v>
      </c>
      <c r="B1049" s="32" t="s">
        <v>149</v>
      </c>
      <c r="C1049" s="32" t="s">
        <v>0</v>
      </c>
      <c r="D1049" s="32">
        <v>41</v>
      </c>
      <c r="E1049" s="32">
        <v>0</v>
      </c>
      <c r="F1049" s="32">
        <v>0</v>
      </c>
      <c r="G1049" s="32">
        <v>741</v>
      </c>
      <c r="H1049" s="32">
        <v>175</v>
      </c>
      <c r="I1049" s="32">
        <v>178</v>
      </c>
      <c r="J1049" s="32">
        <v>113</v>
      </c>
      <c r="K1049" s="32">
        <v>277</v>
      </c>
      <c r="L1049" s="32">
        <v>224</v>
      </c>
      <c r="M1049" s="32">
        <v>26</v>
      </c>
      <c r="N1049" s="32">
        <v>0</v>
      </c>
      <c r="O1049" s="32">
        <v>608</v>
      </c>
    </row>
    <row r="1050" spans="1:15" x14ac:dyDescent="0.35">
      <c r="A1050" s="32" t="s">
        <v>148</v>
      </c>
      <c r="B1050" s="32" t="s">
        <v>149</v>
      </c>
      <c r="C1050" s="32" t="s">
        <v>23</v>
      </c>
      <c r="D1050" s="32">
        <v>4</v>
      </c>
      <c r="E1050" s="32">
        <v>0</v>
      </c>
      <c r="F1050" s="32">
        <v>0</v>
      </c>
      <c r="G1050" s="32">
        <v>90</v>
      </c>
      <c r="H1050" s="32">
        <v>18</v>
      </c>
      <c r="I1050" s="32">
        <v>33</v>
      </c>
      <c r="J1050" s="32">
        <v>17</v>
      </c>
      <c r="K1050" s="32">
        <v>42</v>
      </c>
      <c r="L1050" s="32">
        <v>22</v>
      </c>
      <c r="M1050" s="32">
        <v>5</v>
      </c>
      <c r="N1050" s="32">
        <v>0</v>
      </c>
      <c r="O1050" s="32">
        <v>127</v>
      </c>
    </row>
    <row r="1051" spans="1:15" x14ac:dyDescent="0.35">
      <c r="A1051" s="32" t="s">
        <v>148</v>
      </c>
      <c r="B1051" s="32" t="s">
        <v>149</v>
      </c>
      <c r="C1051" s="32" t="s">
        <v>4</v>
      </c>
      <c r="D1051" s="32">
        <v>0</v>
      </c>
      <c r="E1051" s="32">
        <v>0</v>
      </c>
      <c r="F1051" s="32">
        <v>0</v>
      </c>
      <c r="G1051" s="32">
        <v>2</v>
      </c>
      <c r="H1051" s="32">
        <v>1</v>
      </c>
      <c r="I1051" s="32">
        <v>0</v>
      </c>
      <c r="J1051" s="32">
        <v>3</v>
      </c>
      <c r="K1051" s="32">
        <v>2</v>
      </c>
      <c r="L1051" s="32">
        <v>0</v>
      </c>
      <c r="M1051" s="32">
        <v>1</v>
      </c>
      <c r="N1051" s="32">
        <v>0</v>
      </c>
      <c r="O1051" s="32">
        <v>6</v>
      </c>
    </row>
    <row r="1052" spans="1:15" x14ac:dyDescent="0.35">
      <c r="A1052" s="32" t="s">
        <v>148</v>
      </c>
      <c r="B1052" s="32" t="s">
        <v>149</v>
      </c>
      <c r="C1052" s="32" t="s">
        <v>5</v>
      </c>
      <c r="D1052" s="32">
        <v>0</v>
      </c>
      <c r="E1052" s="32">
        <v>0</v>
      </c>
      <c r="F1052" s="32">
        <v>0</v>
      </c>
      <c r="G1052" s="32">
        <v>0</v>
      </c>
      <c r="H1052" s="32">
        <v>0</v>
      </c>
      <c r="I1052" s="32">
        <v>0</v>
      </c>
      <c r="J1052" s="32">
        <v>1</v>
      </c>
      <c r="K1052" s="32">
        <v>0</v>
      </c>
      <c r="L1052" s="32">
        <v>0</v>
      </c>
      <c r="M1052" s="32">
        <v>0</v>
      </c>
      <c r="N1052" s="32">
        <v>0</v>
      </c>
      <c r="O1052" s="32">
        <v>0</v>
      </c>
    </row>
    <row r="1053" spans="1:15" x14ac:dyDescent="0.35">
      <c r="A1053" s="32" t="s">
        <v>148</v>
      </c>
      <c r="B1053" s="32" t="s">
        <v>149</v>
      </c>
      <c r="C1053" s="32" t="s">
        <v>2</v>
      </c>
      <c r="D1053" s="32">
        <v>0</v>
      </c>
      <c r="E1053" s="32">
        <v>0</v>
      </c>
      <c r="F1053" s="32">
        <v>0</v>
      </c>
      <c r="G1053" s="32">
        <v>0</v>
      </c>
      <c r="H1053" s="32">
        <v>0</v>
      </c>
      <c r="I1053" s="32">
        <v>0</v>
      </c>
      <c r="J1053" s="32">
        <v>0</v>
      </c>
      <c r="K1053" s="32">
        <v>0</v>
      </c>
      <c r="L1053" s="32">
        <v>0</v>
      </c>
      <c r="M1053" s="32">
        <v>0</v>
      </c>
      <c r="N1053" s="32">
        <v>0</v>
      </c>
      <c r="O1053" s="32">
        <v>0</v>
      </c>
    </row>
    <row r="1054" spans="1:15" x14ac:dyDescent="0.35">
      <c r="A1054" s="33" t="s">
        <v>148</v>
      </c>
      <c r="B1054" s="33" t="s">
        <v>149</v>
      </c>
      <c r="C1054" s="33" t="s">
        <v>3069</v>
      </c>
      <c r="D1054" s="33">
        <v>45</v>
      </c>
      <c r="E1054" s="33">
        <v>0</v>
      </c>
      <c r="F1054" s="33">
        <v>0</v>
      </c>
      <c r="G1054" s="33">
        <v>833</v>
      </c>
      <c r="H1054" s="33">
        <v>194</v>
      </c>
      <c r="I1054" s="33">
        <v>211</v>
      </c>
      <c r="J1054" s="33">
        <v>134</v>
      </c>
      <c r="K1054" s="33">
        <v>321</v>
      </c>
      <c r="L1054" s="33">
        <v>246</v>
      </c>
      <c r="M1054" s="33">
        <v>32</v>
      </c>
      <c r="N1054" s="33">
        <v>0</v>
      </c>
      <c r="O1054" s="33">
        <v>741</v>
      </c>
    </row>
    <row r="1055" spans="1:15" x14ac:dyDescent="0.35">
      <c r="A1055" s="32" t="s">
        <v>234</v>
      </c>
      <c r="B1055" s="32" t="s">
        <v>235</v>
      </c>
      <c r="C1055" s="32" t="s">
        <v>0</v>
      </c>
      <c r="D1055" s="32">
        <v>497</v>
      </c>
      <c r="E1055" s="32">
        <v>744</v>
      </c>
      <c r="F1055" s="32">
        <v>923</v>
      </c>
      <c r="G1055" s="32">
        <v>2480</v>
      </c>
      <c r="H1055" s="32">
        <v>668</v>
      </c>
      <c r="I1055" s="32">
        <v>737</v>
      </c>
      <c r="J1055" s="32">
        <v>691</v>
      </c>
      <c r="K1055" s="32">
        <v>923</v>
      </c>
      <c r="L1055" s="32">
        <v>2028</v>
      </c>
      <c r="M1055" s="32">
        <v>963</v>
      </c>
      <c r="N1055" s="32">
        <v>992</v>
      </c>
      <c r="O1055" s="32">
        <v>752</v>
      </c>
    </row>
    <row r="1056" spans="1:15" x14ac:dyDescent="0.35">
      <c r="A1056" s="32" t="s">
        <v>234</v>
      </c>
      <c r="B1056" s="32" t="s">
        <v>235</v>
      </c>
      <c r="C1056" s="32" t="s">
        <v>23</v>
      </c>
      <c r="D1056" s="32">
        <v>222</v>
      </c>
      <c r="E1056" s="32">
        <v>257</v>
      </c>
      <c r="F1056" s="32">
        <v>193</v>
      </c>
      <c r="G1056" s="32">
        <v>241</v>
      </c>
      <c r="H1056" s="32">
        <v>203</v>
      </c>
      <c r="I1056" s="32">
        <v>138</v>
      </c>
      <c r="J1056" s="32">
        <v>164</v>
      </c>
      <c r="K1056" s="32">
        <v>238</v>
      </c>
      <c r="L1056" s="32">
        <v>549</v>
      </c>
      <c r="M1056" s="32">
        <v>229</v>
      </c>
      <c r="N1056" s="32">
        <v>219</v>
      </c>
      <c r="O1056" s="32">
        <v>193</v>
      </c>
    </row>
    <row r="1057" spans="1:15" x14ac:dyDescent="0.35">
      <c r="A1057" s="32" t="s">
        <v>234</v>
      </c>
      <c r="B1057" s="32" t="s">
        <v>235</v>
      </c>
      <c r="C1057" s="32" t="s">
        <v>4</v>
      </c>
      <c r="D1057" s="32">
        <v>4</v>
      </c>
      <c r="E1057" s="32">
        <v>33</v>
      </c>
      <c r="F1057" s="32">
        <v>48</v>
      </c>
      <c r="G1057" s="32">
        <v>9</v>
      </c>
      <c r="H1057" s="32">
        <v>6</v>
      </c>
      <c r="I1057" s="32">
        <v>8</v>
      </c>
      <c r="J1057" s="32">
        <v>5</v>
      </c>
      <c r="K1057" s="32">
        <v>15</v>
      </c>
      <c r="L1057" s="32">
        <v>43</v>
      </c>
      <c r="M1057" s="32">
        <v>11</v>
      </c>
      <c r="N1057" s="32">
        <v>9</v>
      </c>
      <c r="O1057" s="32">
        <v>11</v>
      </c>
    </row>
    <row r="1058" spans="1:15" x14ac:dyDescent="0.35">
      <c r="A1058" s="32" t="s">
        <v>234</v>
      </c>
      <c r="B1058" s="32" t="s">
        <v>235</v>
      </c>
      <c r="C1058" s="32" t="s">
        <v>5</v>
      </c>
      <c r="D1058" s="32">
        <v>2</v>
      </c>
      <c r="E1058" s="32">
        <v>2</v>
      </c>
      <c r="F1058" s="32">
        <v>2</v>
      </c>
      <c r="G1058" s="32">
        <v>3</v>
      </c>
      <c r="H1058" s="32">
        <v>1</v>
      </c>
      <c r="I1058" s="32">
        <v>0</v>
      </c>
      <c r="J1058" s="32">
        <v>1</v>
      </c>
      <c r="K1058" s="32">
        <v>2</v>
      </c>
      <c r="L1058" s="32">
        <v>6</v>
      </c>
      <c r="M1058" s="32">
        <v>7</v>
      </c>
      <c r="N1058" s="32">
        <v>1</v>
      </c>
      <c r="O1058" s="32">
        <v>3</v>
      </c>
    </row>
    <row r="1059" spans="1:15" x14ac:dyDescent="0.35">
      <c r="A1059" s="32" t="s">
        <v>234</v>
      </c>
      <c r="B1059" s="32" t="s">
        <v>235</v>
      </c>
      <c r="C1059" s="32" t="s">
        <v>2</v>
      </c>
      <c r="D1059" s="32">
        <v>0</v>
      </c>
      <c r="E1059" s="32">
        <v>1</v>
      </c>
      <c r="F1059" s="32">
        <v>1</v>
      </c>
      <c r="G1059" s="32">
        <v>0</v>
      </c>
      <c r="H1059" s="32">
        <v>1</v>
      </c>
      <c r="I1059" s="32">
        <v>2</v>
      </c>
      <c r="J1059" s="32">
        <v>0</v>
      </c>
      <c r="K1059" s="32">
        <v>2</v>
      </c>
      <c r="L1059" s="32">
        <v>5</v>
      </c>
      <c r="M1059" s="32">
        <v>2</v>
      </c>
      <c r="N1059" s="32">
        <v>2</v>
      </c>
      <c r="O1059" s="32">
        <v>5</v>
      </c>
    </row>
    <row r="1060" spans="1:15" x14ac:dyDescent="0.35">
      <c r="A1060" s="33" t="s">
        <v>234</v>
      </c>
      <c r="B1060" s="33" t="s">
        <v>235</v>
      </c>
      <c r="C1060" s="33" t="s">
        <v>3069</v>
      </c>
      <c r="D1060" s="33">
        <v>725</v>
      </c>
      <c r="E1060" s="33">
        <v>1037</v>
      </c>
      <c r="F1060" s="33">
        <v>1167</v>
      </c>
      <c r="G1060" s="33">
        <v>2733</v>
      </c>
      <c r="H1060" s="33">
        <v>879</v>
      </c>
      <c r="I1060" s="33">
        <v>885</v>
      </c>
      <c r="J1060" s="33">
        <v>861</v>
      </c>
      <c r="K1060" s="33">
        <v>1180</v>
      </c>
      <c r="L1060" s="33">
        <v>2631</v>
      </c>
      <c r="M1060" s="33">
        <v>1212</v>
      </c>
      <c r="N1060" s="33">
        <v>1223</v>
      </c>
      <c r="O1060" s="33">
        <v>964</v>
      </c>
    </row>
    <row r="1061" spans="1:15" x14ac:dyDescent="0.35">
      <c r="A1061" s="32" t="s">
        <v>107</v>
      </c>
      <c r="B1061" s="32" t="s">
        <v>108</v>
      </c>
      <c r="C1061" s="32" t="s">
        <v>0</v>
      </c>
      <c r="D1061" s="32">
        <v>246</v>
      </c>
      <c r="E1061" s="32">
        <v>452</v>
      </c>
      <c r="F1061" s="32">
        <v>275</v>
      </c>
      <c r="G1061" s="32">
        <v>267</v>
      </c>
      <c r="H1061" s="32">
        <v>371</v>
      </c>
      <c r="I1061" s="32">
        <v>325</v>
      </c>
      <c r="J1061" s="32">
        <v>295</v>
      </c>
      <c r="K1061" s="32">
        <v>333</v>
      </c>
      <c r="L1061" s="32">
        <v>251</v>
      </c>
      <c r="M1061" s="32">
        <v>297</v>
      </c>
      <c r="N1061" s="32">
        <v>278</v>
      </c>
      <c r="O1061" s="32">
        <v>339</v>
      </c>
    </row>
    <row r="1062" spans="1:15" x14ac:dyDescent="0.35">
      <c r="A1062" s="32" t="s">
        <v>107</v>
      </c>
      <c r="B1062" s="32" t="s">
        <v>108</v>
      </c>
      <c r="C1062" s="32" t="s">
        <v>23</v>
      </c>
      <c r="D1062" s="32">
        <v>214</v>
      </c>
      <c r="E1062" s="32">
        <v>370</v>
      </c>
      <c r="F1062" s="32">
        <v>246</v>
      </c>
      <c r="G1062" s="32">
        <v>217</v>
      </c>
      <c r="H1062" s="32">
        <v>315</v>
      </c>
      <c r="I1062" s="32">
        <v>280</v>
      </c>
      <c r="J1062" s="32">
        <v>302</v>
      </c>
      <c r="K1062" s="32">
        <v>241</v>
      </c>
      <c r="L1062" s="32">
        <v>306</v>
      </c>
      <c r="M1062" s="32">
        <v>330</v>
      </c>
      <c r="N1062" s="32">
        <v>297</v>
      </c>
      <c r="O1062" s="32">
        <v>292</v>
      </c>
    </row>
    <row r="1063" spans="1:15" x14ac:dyDescent="0.35">
      <c r="A1063" s="32" t="s">
        <v>107</v>
      </c>
      <c r="B1063" s="32" t="s">
        <v>108</v>
      </c>
      <c r="C1063" s="32" t="s">
        <v>4</v>
      </c>
      <c r="D1063" s="32">
        <v>19</v>
      </c>
      <c r="E1063" s="32">
        <v>28</v>
      </c>
      <c r="F1063" s="32">
        <v>19</v>
      </c>
      <c r="G1063" s="32">
        <v>28</v>
      </c>
      <c r="H1063" s="32">
        <v>46</v>
      </c>
      <c r="I1063" s="32">
        <v>24</v>
      </c>
      <c r="J1063" s="32">
        <v>31</v>
      </c>
      <c r="K1063" s="32">
        <v>21</v>
      </c>
      <c r="L1063" s="32">
        <v>34</v>
      </c>
      <c r="M1063" s="32">
        <v>32</v>
      </c>
      <c r="N1063" s="32">
        <v>28</v>
      </c>
      <c r="O1063" s="32">
        <v>30</v>
      </c>
    </row>
    <row r="1064" spans="1:15" x14ac:dyDescent="0.35">
      <c r="A1064" s="32" t="s">
        <v>107</v>
      </c>
      <c r="B1064" s="32" t="s">
        <v>108</v>
      </c>
      <c r="C1064" s="32" t="s">
        <v>5</v>
      </c>
      <c r="D1064" s="32">
        <v>1</v>
      </c>
      <c r="E1064" s="32">
        <v>2</v>
      </c>
      <c r="F1064" s="32">
        <v>0</v>
      </c>
      <c r="G1064" s="32">
        <v>0</v>
      </c>
      <c r="H1064" s="32">
        <v>1</v>
      </c>
      <c r="I1064" s="32">
        <v>0</v>
      </c>
      <c r="J1064" s="32">
        <v>1</v>
      </c>
      <c r="K1064" s="32">
        <v>1</v>
      </c>
      <c r="L1064" s="32">
        <v>1</v>
      </c>
      <c r="M1064" s="32">
        <v>0</v>
      </c>
      <c r="N1064" s="32">
        <v>5</v>
      </c>
      <c r="O1064" s="32">
        <v>0</v>
      </c>
    </row>
    <row r="1065" spans="1:15" x14ac:dyDescent="0.35">
      <c r="A1065" s="32" t="s">
        <v>107</v>
      </c>
      <c r="B1065" s="32" t="s">
        <v>108</v>
      </c>
      <c r="C1065" s="32" t="s">
        <v>2</v>
      </c>
      <c r="D1065" s="32">
        <v>0</v>
      </c>
      <c r="E1065" s="32">
        <v>1</v>
      </c>
      <c r="F1065" s="32">
        <v>1</v>
      </c>
      <c r="G1065" s="32">
        <v>2</v>
      </c>
      <c r="H1065" s="32">
        <v>1</v>
      </c>
      <c r="I1065" s="32">
        <v>2</v>
      </c>
      <c r="J1065" s="32">
        <v>2</v>
      </c>
      <c r="K1065" s="32">
        <v>2</v>
      </c>
      <c r="L1065" s="32">
        <v>1</v>
      </c>
      <c r="M1065" s="32">
        <v>2</v>
      </c>
      <c r="N1065" s="32">
        <v>0</v>
      </c>
      <c r="O1065" s="32">
        <v>0</v>
      </c>
    </row>
    <row r="1066" spans="1:15" x14ac:dyDescent="0.35">
      <c r="A1066" s="33" t="s">
        <v>107</v>
      </c>
      <c r="B1066" s="33" t="s">
        <v>108</v>
      </c>
      <c r="C1066" s="33" t="s">
        <v>3069</v>
      </c>
      <c r="D1066" s="33">
        <v>480</v>
      </c>
      <c r="E1066" s="33">
        <v>853</v>
      </c>
      <c r="F1066" s="33">
        <v>541</v>
      </c>
      <c r="G1066" s="33">
        <v>514</v>
      </c>
      <c r="H1066" s="33">
        <v>734</v>
      </c>
      <c r="I1066" s="33">
        <v>631</v>
      </c>
      <c r="J1066" s="33">
        <v>631</v>
      </c>
      <c r="K1066" s="33">
        <v>598</v>
      </c>
      <c r="L1066" s="33">
        <v>593</v>
      </c>
      <c r="M1066" s="33">
        <v>661</v>
      </c>
      <c r="N1066" s="33">
        <v>608</v>
      </c>
      <c r="O1066" s="33">
        <v>661</v>
      </c>
    </row>
    <row r="1067" spans="1:15" x14ac:dyDescent="0.35">
      <c r="A1067" s="32" t="s">
        <v>295</v>
      </c>
      <c r="B1067" s="32" t="s">
        <v>296</v>
      </c>
      <c r="C1067" s="32" t="s">
        <v>0</v>
      </c>
      <c r="D1067" s="32">
        <v>1238</v>
      </c>
      <c r="E1067" s="32">
        <v>1316</v>
      </c>
      <c r="F1067" s="32">
        <v>1114</v>
      </c>
      <c r="G1067" s="32">
        <v>1276</v>
      </c>
      <c r="H1067" s="32">
        <v>1312</v>
      </c>
      <c r="I1067" s="32">
        <v>1211</v>
      </c>
      <c r="J1067" s="32">
        <v>1244</v>
      </c>
      <c r="K1067" s="32">
        <v>1262</v>
      </c>
      <c r="L1067" s="32">
        <v>1512</v>
      </c>
      <c r="M1067" s="32">
        <v>1296</v>
      </c>
      <c r="N1067" s="32">
        <v>396</v>
      </c>
      <c r="O1067" s="32">
        <v>1929</v>
      </c>
    </row>
    <row r="1068" spans="1:15" x14ac:dyDescent="0.35">
      <c r="A1068" s="32" t="s">
        <v>295</v>
      </c>
      <c r="B1068" s="32" t="s">
        <v>296</v>
      </c>
      <c r="C1068" s="32" t="s">
        <v>23</v>
      </c>
      <c r="D1068" s="32">
        <v>427</v>
      </c>
      <c r="E1068" s="32">
        <v>437</v>
      </c>
      <c r="F1068" s="32">
        <v>470</v>
      </c>
      <c r="G1068" s="32">
        <v>438</v>
      </c>
      <c r="H1068" s="32">
        <v>482</v>
      </c>
      <c r="I1068" s="32">
        <v>384</v>
      </c>
      <c r="J1068" s="32">
        <v>390</v>
      </c>
      <c r="K1068" s="32">
        <v>482</v>
      </c>
      <c r="L1068" s="32">
        <v>536</v>
      </c>
      <c r="M1068" s="32">
        <v>512</v>
      </c>
      <c r="N1068" s="32">
        <v>166</v>
      </c>
      <c r="O1068" s="32">
        <v>720</v>
      </c>
    </row>
    <row r="1069" spans="1:15" x14ac:dyDescent="0.35">
      <c r="A1069" s="32" t="s">
        <v>295</v>
      </c>
      <c r="B1069" s="32" t="s">
        <v>296</v>
      </c>
      <c r="C1069" s="32" t="s">
        <v>4</v>
      </c>
      <c r="D1069" s="32">
        <v>47</v>
      </c>
      <c r="E1069" s="32">
        <v>62</v>
      </c>
      <c r="F1069" s="32">
        <v>48</v>
      </c>
      <c r="G1069" s="32">
        <v>46</v>
      </c>
      <c r="H1069" s="32">
        <v>63</v>
      </c>
      <c r="I1069" s="32">
        <v>41</v>
      </c>
      <c r="J1069" s="32">
        <v>46</v>
      </c>
      <c r="K1069" s="32">
        <v>56</v>
      </c>
      <c r="L1069" s="32">
        <v>83</v>
      </c>
      <c r="M1069" s="32">
        <v>49</v>
      </c>
      <c r="N1069" s="32">
        <v>21</v>
      </c>
      <c r="O1069" s="32">
        <v>110</v>
      </c>
    </row>
    <row r="1070" spans="1:15" x14ac:dyDescent="0.35">
      <c r="A1070" s="32" t="s">
        <v>295</v>
      </c>
      <c r="B1070" s="32" t="s">
        <v>296</v>
      </c>
      <c r="C1070" s="32" t="s">
        <v>5</v>
      </c>
      <c r="D1070" s="32">
        <v>7</v>
      </c>
      <c r="E1070" s="32">
        <v>12</v>
      </c>
      <c r="F1070" s="32">
        <v>9</v>
      </c>
      <c r="G1070" s="32">
        <v>3</v>
      </c>
      <c r="H1070" s="32">
        <v>4</v>
      </c>
      <c r="I1070" s="32">
        <v>8</v>
      </c>
      <c r="J1070" s="32">
        <v>8</v>
      </c>
      <c r="K1070" s="32">
        <v>8</v>
      </c>
      <c r="L1070" s="32">
        <v>7</v>
      </c>
      <c r="M1070" s="32">
        <v>15</v>
      </c>
      <c r="N1070" s="32">
        <v>6</v>
      </c>
      <c r="O1070" s="32">
        <v>18</v>
      </c>
    </row>
    <row r="1071" spans="1:15" x14ac:dyDescent="0.35">
      <c r="A1071" s="32" t="s">
        <v>295</v>
      </c>
      <c r="B1071" s="32" t="s">
        <v>296</v>
      </c>
      <c r="C1071" s="32" t="s">
        <v>2</v>
      </c>
      <c r="D1071" s="32">
        <v>11</v>
      </c>
      <c r="E1071" s="32">
        <v>3</v>
      </c>
      <c r="F1071" s="32">
        <v>6</v>
      </c>
      <c r="G1071" s="32">
        <v>3</v>
      </c>
      <c r="H1071" s="32">
        <v>3</v>
      </c>
      <c r="I1071" s="32">
        <v>3</v>
      </c>
      <c r="J1071" s="32">
        <v>4</v>
      </c>
      <c r="K1071" s="32">
        <v>6</v>
      </c>
      <c r="L1071" s="32">
        <v>6</v>
      </c>
      <c r="M1071" s="32">
        <v>3</v>
      </c>
      <c r="N1071" s="32">
        <v>0</v>
      </c>
      <c r="O1071" s="32">
        <v>15</v>
      </c>
    </row>
    <row r="1072" spans="1:15" x14ac:dyDescent="0.35">
      <c r="A1072" s="33" t="s">
        <v>295</v>
      </c>
      <c r="B1072" s="33" t="s">
        <v>296</v>
      </c>
      <c r="C1072" s="33" t="s">
        <v>3069</v>
      </c>
      <c r="D1072" s="33">
        <v>1730</v>
      </c>
      <c r="E1072" s="33">
        <v>1830</v>
      </c>
      <c r="F1072" s="33">
        <v>1647</v>
      </c>
      <c r="G1072" s="33">
        <v>1766</v>
      </c>
      <c r="H1072" s="33">
        <v>1864</v>
      </c>
      <c r="I1072" s="33">
        <v>1647</v>
      </c>
      <c r="J1072" s="33">
        <v>1692</v>
      </c>
      <c r="K1072" s="33">
        <v>1814</v>
      </c>
      <c r="L1072" s="33">
        <v>2144</v>
      </c>
      <c r="M1072" s="33">
        <v>1875</v>
      </c>
      <c r="N1072" s="33">
        <v>589</v>
      </c>
      <c r="O1072" s="33">
        <v>2792</v>
      </c>
    </row>
    <row r="1073" spans="1:15" x14ac:dyDescent="0.35">
      <c r="A1073" s="32" t="s">
        <v>266</v>
      </c>
      <c r="B1073" s="32" t="s">
        <v>267</v>
      </c>
      <c r="C1073" s="32" t="s">
        <v>0</v>
      </c>
      <c r="D1073" s="32">
        <v>348</v>
      </c>
      <c r="E1073" s="32">
        <v>264</v>
      </c>
      <c r="F1073" s="32">
        <v>480</v>
      </c>
      <c r="G1073" s="32">
        <v>371</v>
      </c>
      <c r="H1073" s="32">
        <v>241</v>
      </c>
      <c r="I1073" s="32">
        <v>389</v>
      </c>
      <c r="J1073" s="32">
        <v>343</v>
      </c>
      <c r="K1073" s="32">
        <v>512</v>
      </c>
      <c r="L1073" s="32">
        <v>472</v>
      </c>
      <c r="M1073" s="32">
        <v>153</v>
      </c>
      <c r="N1073" s="32">
        <v>113</v>
      </c>
      <c r="O1073" s="32">
        <v>423</v>
      </c>
    </row>
    <row r="1074" spans="1:15" x14ac:dyDescent="0.35">
      <c r="A1074" s="32" t="s">
        <v>266</v>
      </c>
      <c r="B1074" s="32" t="s">
        <v>267</v>
      </c>
      <c r="C1074" s="32" t="s">
        <v>23</v>
      </c>
      <c r="D1074" s="32">
        <v>143</v>
      </c>
      <c r="E1074" s="32">
        <v>138</v>
      </c>
      <c r="F1074" s="32">
        <v>183</v>
      </c>
      <c r="G1074" s="32">
        <v>142</v>
      </c>
      <c r="H1074" s="32">
        <v>146</v>
      </c>
      <c r="I1074" s="32">
        <v>164</v>
      </c>
      <c r="J1074" s="32">
        <v>129</v>
      </c>
      <c r="K1074" s="32">
        <v>185</v>
      </c>
      <c r="L1074" s="32">
        <v>229</v>
      </c>
      <c r="M1074" s="32">
        <v>27</v>
      </c>
      <c r="N1074" s="32">
        <v>59</v>
      </c>
      <c r="O1074" s="32">
        <v>222</v>
      </c>
    </row>
    <row r="1075" spans="1:15" x14ac:dyDescent="0.35">
      <c r="A1075" s="32" t="s">
        <v>266</v>
      </c>
      <c r="B1075" s="32" t="s">
        <v>267</v>
      </c>
      <c r="C1075" s="32" t="s">
        <v>4</v>
      </c>
      <c r="D1075" s="32">
        <v>15</v>
      </c>
      <c r="E1075" s="32">
        <v>12</v>
      </c>
      <c r="F1075" s="32">
        <v>8</v>
      </c>
      <c r="G1075" s="32">
        <v>2</v>
      </c>
      <c r="H1075" s="32">
        <v>11</v>
      </c>
      <c r="I1075" s="32">
        <v>11</v>
      </c>
      <c r="J1075" s="32">
        <v>16</v>
      </c>
      <c r="K1075" s="32">
        <v>18</v>
      </c>
      <c r="L1075" s="32">
        <v>12</v>
      </c>
      <c r="M1075" s="32">
        <v>14</v>
      </c>
      <c r="N1075" s="32">
        <v>4</v>
      </c>
      <c r="O1075" s="32">
        <v>1</v>
      </c>
    </row>
    <row r="1076" spans="1:15" x14ac:dyDescent="0.35">
      <c r="A1076" s="32" t="s">
        <v>266</v>
      </c>
      <c r="B1076" s="32" t="s">
        <v>267</v>
      </c>
      <c r="C1076" s="32" t="s">
        <v>5</v>
      </c>
      <c r="D1076" s="32">
        <v>2</v>
      </c>
      <c r="E1076" s="32">
        <v>1</v>
      </c>
      <c r="F1076" s="32">
        <v>0</v>
      </c>
      <c r="G1076" s="32">
        <v>0</v>
      </c>
      <c r="H1076" s="32">
        <v>1</v>
      </c>
      <c r="I1076" s="32">
        <v>0</v>
      </c>
      <c r="J1076" s="32">
        <v>0</v>
      </c>
      <c r="K1076" s="32">
        <v>2</v>
      </c>
      <c r="L1076" s="32">
        <v>0</v>
      </c>
      <c r="M1076" s="32">
        <v>0</v>
      </c>
      <c r="N1076" s="32">
        <v>0</v>
      </c>
      <c r="O1076" s="32">
        <v>0</v>
      </c>
    </row>
    <row r="1077" spans="1:15" x14ac:dyDescent="0.35">
      <c r="A1077" s="32" t="s">
        <v>266</v>
      </c>
      <c r="B1077" s="32" t="s">
        <v>267</v>
      </c>
      <c r="C1077" s="32" t="s">
        <v>2</v>
      </c>
      <c r="D1077" s="32">
        <v>0</v>
      </c>
      <c r="E1077" s="32">
        <v>0</v>
      </c>
      <c r="F1077" s="32">
        <v>1</v>
      </c>
      <c r="G1077" s="32">
        <v>0</v>
      </c>
      <c r="H1077" s="32">
        <v>1</v>
      </c>
      <c r="I1077" s="32">
        <v>0</v>
      </c>
      <c r="J1077" s="32">
        <v>1</v>
      </c>
      <c r="K1077" s="32">
        <v>1</v>
      </c>
      <c r="L1077" s="32">
        <v>0</v>
      </c>
      <c r="M1077" s="32">
        <v>0</v>
      </c>
      <c r="N1077" s="32">
        <v>0</v>
      </c>
      <c r="O1077" s="32">
        <v>0</v>
      </c>
    </row>
    <row r="1078" spans="1:15" x14ac:dyDescent="0.35">
      <c r="A1078" s="33" t="s">
        <v>266</v>
      </c>
      <c r="B1078" s="33" t="s">
        <v>267</v>
      </c>
      <c r="C1078" s="33" t="s">
        <v>3069</v>
      </c>
      <c r="D1078" s="33">
        <v>508</v>
      </c>
      <c r="E1078" s="33">
        <v>415</v>
      </c>
      <c r="F1078" s="33">
        <v>672</v>
      </c>
      <c r="G1078" s="33">
        <v>515</v>
      </c>
      <c r="H1078" s="33">
        <v>400</v>
      </c>
      <c r="I1078" s="33">
        <v>564</v>
      </c>
      <c r="J1078" s="33">
        <v>489</v>
      </c>
      <c r="K1078" s="33">
        <v>718</v>
      </c>
      <c r="L1078" s="33">
        <v>713</v>
      </c>
      <c r="M1078" s="33">
        <v>194</v>
      </c>
      <c r="N1078" s="33">
        <v>176</v>
      </c>
      <c r="O1078" s="33">
        <v>646</v>
      </c>
    </row>
    <row r="1079" spans="1:15" x14ac:dyDescent="0.35">
      <c r="A1079" s="32" t="s">
        <v>136</v>
      </c>
      <c r="B1079" s="32" t="s">
        <v>495</v>
      </c>
      <c r="C1079" s="32" t="s">
        <v>0</v>
      </c>
      <c r="D1079" s="32">
        <v>420</v>
      </c>
      <c r="E1079" s="32">
        <v>458</v>
      </c>
      <c r="F1079" s="32">
        <v>495</v>
      </c>
      <c r="G1079" s="32">
        <v>489</v>
      </c>
      <c r="H1079" s="32">
        <v>335</v>
      </c>
      <c r="I1079" s="32">
        <v>438</v>
      </c>
      <c r="J1079" s="32">
        <v>628</v>
      </c>
      <c r="K1079" s="32">
        <v>289</v>
      </c>
      <c r="L1079" s="32">
        <v>288</v>
      </c>
      <c r="M1079" s="32">
        <v>201</v>
      </c>
      <c r="N1079" s="32">
        <v>553</v>
      </c>
      <c r="O1079" s="32">
        <v>252</v>
      </c>
    </row>
    <row r="1080" spans="1:15" x14ac:dyDescent="0.35">
      <c r="A1080" s="32" t="s">
        <v>136</v>
      </c>
      <c r="B1080" s="32" t="s">
        <v>495</v>
      </c>
      <c r="C1080" s="32" t="s">
        <v>23</v>
      </c>
      <c r="D1080" s="32">
        <v>124</v>
      </c>
      <c r="E1080" s="32">
        <v>189</v>
      </c>
      <c r="F1080" s="32">
        <v>193</v>
      </c>
      <c r="G1080" s="32">
        <v>279</v>
      </c>
      <c r="H1080" s="32">
        <v>103</v>
      </c>
      <c r="I1080" s="32">
        <v>156</v>
      </c>
      <c r="J1080" s="32">
        <v>256</v>
      </c>
      <c r="K1080" s="32">
        <v>120</v>
      </c>
      <c r="L1080" s="32">
        <v>162</v>
      </c>
      <c r="M1080" s="32">
        <v>56</v>
      </c>
      <c r="N1080" s="32">
        <v>274</v>
      </c>
      <c r="O1080" s="32">
        <v>108</v>
      </c>
    </row>
    <row r="1081" spans="1:15" x14ac:dyDescent="0.35">
      <c r="A1081" s="32" t="s">
        <v>136</v>
      </c>
      <c r="B1081" s="32" t="s">
        <v>495</v>
      </c>
      <c r="C1081" s="32" t="s">
        <v>4</v>
      </c>
      <c r="D1081" s="32">
        <v>34</v>
      </c>
      <c r="E1081" s="32">
        <v>14</v>
      </c>
      <c r="F1081" s="32">
        <v>21</v>
      </c>
      <c r="G1081" s="32">
        <v>23</v>
      </c>
      <c r="H1081" s="32">
        <v>22</v>
      </c>
      <c r="I1081" s="32">
        <v>12</v>
      </c>
      <c r="J1081" s="32">
        <v>40</v>
      </c>
      <c r="K1081" s="32">
        <v>17</v>
      </c>
      <c r="L1081" s="32">
        <v>16</v>
      </c>
      <c r="M1081" s="32">
        <v>1</v>
      </c>
      <c r="N1081" s="32">
        <v>19</v>
      </c>
      <c r="O1081" s="32">
        <v>10</v>
      </c>
    </row>
    <row r="1082" spans="1:15" x14ac:dyDescent="0.35">
      <c r="A1082" s="32" t="s">
        <v>136</v>
      </c>
      <c r="B1082" s="32" t="s">
        <v>495</v>
      </c>
      <c r="C1082" s="32" t="s">
        <v>5</v>
      </c>
      <c r="D1082" s="32">
        <v>5</v>
      </c>
      <c r="E1082" s="32">
        <v>2</v>
      </c>
      <c r="F1082" s="32">
        <v>5</v>
      </c>
      <c r="G1082" s="32">
        <v>3</v>
      </c>
      <c r="H1082" s="32">
        <v>1</v>
      </c>
      <c r="I1082" s="32">
        <v>3</v>
      </c>
      <c r="J1082" s="32">
        <v>1</v>
      </c>
      <c r="K1082" s="32">
        <v>3</v>
      </c>
      <c r="L1082" s="32">
        <v>1</v>
      </c>
      <c r="M1082" s="32">
        <v>0</v>
      </c>
      <c r="N1082" s="32">
        <v>10</v>
      </c>
      <c r="O1082" s="32">
        <v>1</v>
      </c>
    </row>
    <row r="1083" spans="1:15" x14ac:dyDescent="0.35">
      <c r="A1083" s="32" t="s">
        <v>136</v>
      </c>
      <c r="B1083" s="32" t="s">
        <v>495</v>
      </c>
      <c r="C1083" s="32" t="s">
        <v>2</v>
      </c>
      <c r="D1083" s="32">
        <v>0</v>
      </c>
      <c r="E1083" s="32">
        <v>0</v>
      </c>
      <c r="F1083" s="32">
        <v>3</v>
      </c>
      <c r="G1083" s="32">
        <v>0</v>
      </c>
      <c r="H1083" s="32">
        <v>0</v>
      </c>
      <c r="I1083" s="32">
        <v>0</v>
      </c>
      <c r="J1083" s="32">
        <v>0</v>
      </c>
      <c r="K1083" s="32">
        <v>1</v>
      </c>
      <c r="L1083" s="32">
        <v>0</v>
      </c>
      <c r="M1083" s="32">
        <v>1</v>
      </c>
      <c r="N1083" s="32">
        <v>0</v>
      </c>
      <c r="O1083" s="32">
        <v>0</v>
      </c>
    </row>
    <row r="1084" spans="1:15" x14ac:dyDescent="0.35">
      <c r="A1084" s="33" t="s">
        <v>136</v>
      </c>
      <c r="B1084" s="33" t="s">
        <v>495</v>
      </c>
      <c r="C1084" s="33" t="s">
        <v>3069</v>
      </c>
      <c r="D1084" s="33">
        <v>583</v>
      </c>
      <c r="E1084" s="33">
        <v>663</v>
      </c>
      <c r="F1084" s="33">
        <v>717</v>
      </c>
      <c r="G1084" s="33">
        <v>794</v>
      </c>
      <c r="H1084" s="33">
        <v>461</v>
      </c>
      <c r="I1084" s="33">
        <v>609</v>
      </c>
      <c r="J1084" s="33">
        <v>925</v>
      </c>
      <c r="K1084" s="33">
        <v>430</v>
      </c>
      <c r="L1084" s="33">
        <v>467</v>
      </c>
      <c r="M1084" s="33">
        <v>259</v>
      </c>
      <c r="N1084" s="33">
        <v>856</v>
      </c>
      <c r="O1084" s="33">
        <v>371</v>
      </c>
    </row>
    <row r="1085" spans="1:15" x14ac:dyDescent="0.35">
      <c r="A1085" s="32" t="s">
        <v>210</v>
      </c>
      <c r="B1085" s="32" t="s">
        <v>496</v>
      </c>
      <c r="C1085" s="32" t="s">
        <v>0</v>
      </c>
      <c r="D1085" s="32">
        <v>105</v>
      </c>
      <c r="E1085" s="32">
        <v>152</v>
      </c>
      <c r="F1085" s="32">
        <v>129</v>
      </c>
      <c r="G1085" s="32">
        <v>128</v>
      </c>
      <c r="H1085" s="32">
        <v>171</v>
      </c>
      <c r="I1085" s="32">
        <v>98</v>
      </c>
      <c r="J1085" s="32">
        <v>68</v>
      </c>
      <c r="K1085" s="32">
        <v>187</v>
      </c>
      <c r="L1085" s="32">
        <v>177</v>
      </c>
      <c r="M1085" s="32">
        <v>115</v>
      </c>
      <c r="N1085" s="32">
        <v>127</v>
      </c>
      <c r="O1085" s="32">
        <v>125</v>
      </c>
    </row>
    <row r="1086" spans="1:15" x14ac:dyDescent="0.35">
      <c r="A1086" s="32" t="s">
        <v>210</v>
      </c>
      <c r="B1086" s="32" t="s">
        <v>496</v>
      </c>
      <c r="C1086" s="32" t="s">
        <v>23</v>
      </c>
      <c r="D1086" s="32">
        <v>33</v>
      </c>
      <c r="E1086" s="32">
        <v>41</v>
      </c>
      <c r="F1086" s="32">
        <v>32</v>
      </c>
      <c r="G1086" s="32">
        <v>46</v>
      </c>
      <c r="H1086" s="32">
        <v>39</v>
      </c>
      <c r="I1086" s="32">
        <v>26</v>
      </c>
      <c r="J1086" s="32">
        <v>18</v>
      </c>
      <c r="K1086" s="32">
        <v>39</v>
      </c>
      <c r="L1086" s="32">
        <v>47</v>
      </c>
      <c r="M1086" s="32">
        <v>31</v>
      </c>
      <c r="N1086" s="32">
        <v>20</v>
      </c>
      <c r="O1086" s="32">
        <v>29</v>
      </c>
    </row>
    <row r="1087" spans="1:15" x14ac:dyDescent="0.35">
      <c r="A1087" s="32" t="s">
        <v>210</v>
      </c>
      <c r="B1087" s="32" t="s">
        <v>496</v>
      </c>
      <c r="C1087" s="32" t="s">
        <v>4</v>
      </c>
      <c r="D1087" s="32">
        <v>16</v>
      </c>
      <c r="E1087" s="32">
        <v>13</v>
      </c>
      <c r="F1087" s="32">
        <v>12</v>
      </c>
      <c r="G1087" s="32">
        <v>18</v>
      </c>
      <c r="H1087" s="32">
        <v>16</v>
      </c>
      <c r="I1087" s="32">
        <v>13</v>
      </c>
      <c r="J1087" s="32">
        <v>14</v>
      </c>
      <c r="K1087" s="32">
        <v>18</v>
      </c>
      <c r="L1087" s="32">
        <v>13</v>
      </c>
      <c r="M1087" s="32">
        <v>20</v>
      </c>
      <c r="N1087" s="32">
        <v>13</v>
      </c>
      <c r="O1087" s="32">
        <v>13</v>
      </c>
    </row>
    <row r="1088" spans="1:15" x14ac:dyDescent="0.35">
      <c r="A1088" s="32" t="s">
        <v>210</v>
      </c>
      <c r="B1088" s="32" t="s">
        <v>496</v>
      </c>
      <c r="C1088" s="32" t="s">
        <v>5</v>
      </c>
      <c r="D1088" s="32">
        <v>0</v>
      </c>
      <c r="E1088" s="32">
        <v>0</v>
      </c>
      <c r="F1088" s="32">
        <v>0</v>
      </c>
      <c r="G1088" s="32">
        <v>2</v>
      </c>
      <c r="H1088" s="32">
        <v>0</v>
      </c>
      <c r="I1088" s="32">
        <v>0</v>
      </c>
      <c r="J1088" s="32">
        <v>1</v>
      </c>
      <c r="K1088" s="32">
        <v>0</v>
      </c>
      <c r="L1088" s="32">
        <v>0</v>
      </c>
      <c r="M1088" s="32">
        <v>0</v>
      </c>
      <c r="N1088" s="32">
        <v>0</v>
      </c>
      <c r="O1088" s="32">
        <v>1</v>
      </c>
    </row>
    <row r="1089" spans="1:15" x14ac:dyDescent="0.35">
      <c r="A1089" s="32" t="s">
        <v>210</v>
      </c>
      <c r="B1089" s="32" t="s">
        <v>496</v>
      </c>
      <c r="C1089" s="32" t="s">
        <v>2</v>
      </c>
      <c r="D1089" s="32">
        <v>0</v>
      </c>
      <c r="E1089" s="32">
        <v>0</v>
      </c>
      <c r="F1089" s="32">
        <v>0</v>
      </c>
      <c r="G1089" s="32">
        <v>0</v>
      </c>
      <c r="H1089" s="32">
        <v>0</v>
      </c>
      <c r="I1089" s="32">
        <v>0</v>
      </c>
      <c r="J1089" s="32">
        <v>0</v>
      </c>
      <c r="K1089" s="32">
        <v>0</v>
      </c>
      <c r="L1089" s="32">
        <v>0</v>
      </c>
      <c r="M1089" s="32">
        <v>0</v>
      </c>
      <c r="N1089" s="32">
        <v>0</v>
      </c>
      <c r="O1089" s="32">
        <v>0</v>
      </c>
    </row>
    <row r="1090" spans="1:15" x14ac:dyDescent="0.35">
      <c r="A1090" s="33" t="s">
        <v>210</v>
      </c>
      <c r="B1090" s="33" t="s">
        <v>496</v>
      </c>
      <c r="C1090" s="33" t="s">
        <v>3069</v>
      </c>
      <c r="D1090" s="33">
        <v>154</v>
      </c>
      <c r="E1090" s="33">
        <v>206</v>
      </c>
      <c r="F1090" s="33">
        <v>173</v>
      </c>
      <c r="G1090" s="33">
        <v>194</v>
      </c>
      <c r="H1090" s="33">
        <v>226</v>
      </c>
      <c r="I1090" s="33">
        <v>137</v>
      </c>
      <c r="J1090" s="33">
        <v>101</v>
      </c>
      <c r="K1090" s="33">
        <v>244</v>
      </c>
      <c r="L1090" s="33">
        <v>237</v>
      </c>
      <c r="M1090" s="33">
        <v>166</v>
      </c>
      <c r="N1090" s="33">
        <v>160</v>
      </c>
      <c r="O1090" s="33">
        <v>168</v>
      </c>
    </row>
    <row r="1091" spans="1:15" x14ac:dyDescent="0.35">
      <c r="A1091" s="32" t="s">
        <v>158</v>
      </c>
      <c r="B1091" s="32" t="s">
        <v>159</v>
      </c>
      <c r="C1091" s="32" t="s">
        <v>0</v>
      </c>
      <c r="D1091" s="32">
        <v>723</v>
      </c>
      <c r="E1091" s="32">
        <v>523</v>
      </c>
      <c r="F1091" s="32">
        <v>625</v>
      </c>
      <c r="G1091" s="32">
        <v>557</v>
      </c>
      <c r="H1091" s="32">
        <v>537</v>
      </c>
      <c r="I1091" s="32">
        <v>620</v>
      </c>
      <c r="J1091" s="32">
        <v>741</v>
      </c>
      <c r="K1091" s="32">
        <v>348</v>
      </c>
      <c r="L1091" s="32">
        <v>957</v>
      </c>
      <c r="M1091" s="32">
        <v>813</v>
      </c>
      <c r="N1091" s="32">
        <v>387</v>
      </c>
      <c r="O1091" s="32">
        <v>543</v>
      </c>
    </row>
    <row r="1092" spans="1:15" x14ac:dyDescent="0.35">
      <c r="A1092" s="32" t="s">
        <v>158</v>
      </c>
      <c r="B1092" s="32" t="s">
        <v>159</v>
      </c>
      <c r="C1092" s="32" t="s">
        <v>23</v>
      </c>
      <c r="D1092" s="32">
        <v>164</v>
      </c>
      <c r="E1092" s="32">
        <v>113</v>
      </c>
      <c r="F1092" s="32">
        <v>117</v>
      </c>
      <c r="G1092" s="32">
        <v>121</v>
      </c>
      <c r="H1092" s="32">
        <v>130</v>
      </c>
      <c r="I1092" s="32">
        <v>148</v>
      </c>
      <c r="J1092" s="32">
        <v>161</v>
      </c>
      <c r="K1092" s="32">
        <v>77</v>
      </c>
      <c r="L1092" s="32">
        <v>200</v>
      </c>
      <c r="M1092" s="32">
        <v>179</v>
      </c>
      <c r="N1092" s="32">
        <v>97</v>
      </c>
      <c r="O1092" s="32">
        <v>152</v>
      </c>
    </row>
    <row r="1093" spans="1:15" x14ac:dyDescent="0.35">
      <c r="A1093" s="32" t="s">
        <v>158</v>
      </c>
      <c r="B1093" s="32" t="s">
        <v>159</v>
      </c>
      <c r="C1093" s="32" t="s">
        <v>4</v>
      </c>
      <c r="D1093" s="32">
        <v>57</v>
      </c>
      <c r="E1093" s="32">
        <v>14</v>
      </c>
      <c r="F1093" s="32">
        <v>28</v>
      </c>
      <c r="G1093" s="32">
        <v>30</v>
      </c>
      <c r="H1093" s="32">
        <v>26</v>
      </c>
      <c r="I1093" s="32">
        <v>22</v>
      </c>
      <c r="J1093" s="32">
        <v>25</v>
      </c>
      <c r="K1093" s="32">
        <v>18</v>
      </c>
      <c r="L1093" s="32">
        <v>33</v>
      </c>
      <c r="M1093" s="32">
        <v>25</v>
      </c>
      <c r="N1093" s="32">
        <v>6</v>
      </c>
      <c r="O1093" s="32">
        <v>15</v>
      </c>
    </row>
    <row r="1094" spans="1:15" x14ac:dyDescent="0.35">
      <c r="A1094" s="32" t="s">
        <v>158</v>
      </c>
      <c r="B1094" s="32" t="s">
        <v>159</v>
      </c>
      <c r="C1094" s="32" t="s">
        <v>5</v>
      </c>
      <c r="D1094" s="32">
        <v>2</v>
      </c>
      <c r="E1094" s="32">
        <v>0</v>
      </c>
      <c r="F1094" s="32">
        <v>1</v>
      </c>
      <c r="G1094" s="32">
        <v>1</v>
      </c>
      <c r="H1094" s="32">
        <v>1</v>
      </c>
      <c r="I1094" s="32">
        <v>2</v>
      </c>
      <c r="J1094" s="32">
        <v>1</v>
      </c>
      <c r="K1094" s="32">
        <v>0</v>
      </c>
      <c r="L1094" s="32">
        <v>2</v>
      </c>
      <c r="M1094" s="32">
        <v>5</v>
      </c>
      <c r="N1094" s="32">
        <v>0</v>
      </c>
      <c r="O1094" s="32">
        <v>0</v>
      </c>
    </row>
    <row r="1095" spans="1:15" x14ac:dyDescent="0.35">
      <c r="A1095" s="32" t="s">
        <v>158</v>
      </c>
      <c r="B1095" s="32" t="s">
        <v>159</v>
      </c>
      <c r="C1095" s="32" t="s">
        <v>2</v>
      </c>
      <c r="D1095" s="32">
        <v>1</v>
      </c>
      <c r="E1095" s="32">
        <v>1</v>
      </c>
      <c r="F1095" s="32">
        <v>0</v>
      </c>
      <c r="G1095" s="32">
        <v>0</v>
      </c>
      <c r="H1095" s="32">
        <v>0</v>
      </c>
      <c r="I1095" s="32">
        <v>1</v>
      </c>
      <c r="J1095" s="32">
        <v>1</v>
      </c>
      <c r="K1095" s="32">
        <v>0</v>
      </c>
      <c r="L1095" s="32">
        <v>0</v>
      </c>
      <c r="M1095" s="32">
        <v>3</v>
      </c>
      <c r="N1095" s="32">
        <v>0</v>
      </c>
      <c r="O1095" s="32">
        <v>0</v>
      </c>
    </row>
    <row r="1096" spans="1:15" x14ac:dyDescent="0.35">
      <c r="A1096" s="33" t="s">
        <v>158</v>
      </c>
      <c r="B1096" s="33" t="s">
        <v>159</v>
      </c>
      <c r="C1096" s="33" t="s">
        <v>3069</v>
      </c>
      <c r="D1096" s="33">
        <v>947</v>
      </c>
      <c r="E1096" s="33">
        <v>651</v>
      </c>
      <c r="F1096" s="33">
        <v>771</v>
      </c>
      <c r="G1096" s="33">
        <v>709</v>
      </c>
      <c r="H1096" s="33">
        <v>694</v>
      </c>
      <c r="I1096" s="33">
        <v>793</v>
      </c>
      <c r="J1096" s="33">
        <v>929</v>
      </c>
      <c r="K1096" s="33">
        <v>443</v>
      </c>
      <c r="L1096" s="33">
        <v>1192</v>
      </c>
      <c r="M1096" s="33">
        <v>1025</v>
      </c>
      <c r="N1096" s="33">
        <v>490</v>
      </c>
      <c r="O1096" s="33">
        <v>710</v>
      </c>
    </row>
    <row r="1097" spans="1:15" x14ac:dyDescent="0.35">
      <c r="A1097" s="32" t="s">
        <v>260</v>
      </c>
      <c r="B1097" s="32" t="s">
        <v>261</v>
      </c>
      <c r="C1097" s="32" t="s">
        <v>0</v>
      </c>
      <c r="D1097" s="32">
        <v>432</v>
      </c>
      <c r="E1097" s="32">
        <v>235</v>
      </c>
      <c r="F1097" s="32">
        <v>213</v>
      </c>
      <c r="G1097" s="32">
        <v>226</v>
      </c>
      <c r="H1097" s="32">
        <v>196</v>
      </c>
      <c r="I1097" s="32">
        <v>196</v>
      </c>
      <c r="J1097" s="32">
        <v>257</v>
      </c>
      <c r="K1097" s="32">
        <v>303</v>
      </c>
      <c r="L1097" s="32">
        <v>224</v>
      </c>
      <c r="M1097" s="32">
        <v>273</v>
      </c>
      <c r="N1097" s="32">
        <v>199</v>
      </c>
      <c r="O1097" s="32">
        <v>260</v>
      </c>
    </row>
    <row r="1098" spans="1:15" x14ac:dyDescent="0.35">
      <c r="A1098" s="32" t="s">
        <v>260</v>
      </c>
      <c r="B1098" s="32" t="s">
        <v>261</v>
      </c>
      <c r="C1098" s="32" t="s">
        <v>23</v>
      </c>
      <c r="D1098" s="32">
        <v>189</v>
      </c>
      <c r="E1098" s="32">
        <v>76</v>
      </c>
      <c r="F1098" s="32">
        <v>119</v>
      </c>
      <c r="G1098" s="32">
        <v>113</v>
      </c>
      <c r="H1098" s="32">
        <v>112</v>
      </c>
      <c r="I1098" s="32">
        <v>77</v>
      </c>
      <c r="J1098" s="32">
        <v>120</v>
      </c>
      <c r="K1098" s="32">
        <v>127</v>
      </c>
      <c r="L1098" s="32">
        <v>117</v>
      </c>
      <c r="M1098" s="32">
        <v>118</v>
      </c>
      <c r="N1098" s="32">
        <v>97</v>
      </c>
      <c r="O1098" s="32">
        <v>98</v>
      </c>
    </row>
    <row r="1099" spans="1:15" x14ac:dyDescent="0.35">
      <c r="A1099" s="32" t="s">
        <v>260</v>
      </c>
      <c r="B1099" s="32" t="s">
        <v>261</v>
      </c>
      <c r="C1099" s="32" t="s">
        <v>4</v>
      </c>
      <c r="D1099" s="32">
        <v>13</v>
      </c>
      <c r="E1099" s="32">
        <v>6</v>
      </c>
      <c r="F1099" s="32">
        <v>5</v>
      </c>
      <c r="G1099" s="32">
        <v>8</v>
      </c>
      <c r="H1099" s="32">
        <v>15</v>
      </c>
      <c r="I1099" s="32">
        <v>9</v>
      </c>
      <c r="J1099" s="32">
        <v>7</v>
      </c>
      <c r="K1099" s="32">
        <v>10</v>
      </c>
      <c r="L1099" s="32">
        <v>13</v>
      </c>
      <c r="M1099" s="32">
        <v>10</v>
      </c>
      <c r="N1099" s="32">
        <v>9</v>
      </c>
      <c r="O1099" s="32">
        <v>12</v>
      </c>
    </row>
    <row r="1100" spans="1:15" x14ac:dyDescent="0.35">
      <c r="A1100" s="32" t="s">
        <v>260</v>
      </c>
      <c r="B1100" s="32" t="s">
        <v>261</v>
      </c>
      <c r="C1100" s="32" t="s">
        <v>5</v>
      </c>
      <c r="D1100" s="32">
        <v>2</v>
      </c>
      <c r="E1100" s="32">
        <v>0</v>
      </c>
      <c r="F1100" s="32">
        <v>1</v>
      </c>
      <c r="G1100" s="32">
        <v>1</v>
      </c>
      <c r="H1100" s="32">
        <v>0</v>
      </c>
      <c r="I1100" s="32">
        <v>0</v>
      </c>
      <c r="J1100" s="32">
        <v>1</v>
      </c>
      <c r="K1100" s="32">
        <v>0</v>
      </c>
      <c r="L1100" s="32">
        <v>0</v>
      </c>
      <c r="M1100" s="32">
        <v>0</v>
      </c>
      <c r="N1100" s="32">
        <v>0</v>
      </c>
      <c r="O1100" s="32">
        <v>1</v>
      </c>
    </row>
    <row r="1101" spans="1:15" x14ac:dyDescent="0.35">
      <c r="A1101" s="32" t="s">
        <v>260</v>
      </c>
      <c r="B1101" s="32" t="s">
        <v>261</v>
      </c>
      <c r="C1101" s="32" t="s">
        <v>2</v>
      </c>
      <c r="D1101" s="32">
        <v>2</v>
      </c>
      <c r="E1101" s="32">
        <v>0</v>
      </c>
      <c r="F1101" s="32">
        <v>0</v>
      </c>
      <c r="G1101" s="32">
        <v>0</v>
      </c>
      <c r="H1101" s="32">
        <v>0</v>
      </c>
      <c r="I1101" s="32">
        <v>0</v>
      </c>
      <c r="J1101" s="32">
        <v>0</v>
      </c>
      <c r="K1101" s="32">
        <v>0</v>
      </c>
      <c r="L1101" s="32">
        <v>0</v>
      </c>
      <c r="M1101" s="32">
        <v>0</v>
      </c>
      <c r="N1101" s="32">
        <v>0</v>
      </c>
      <c r="O1101" s="32">
        <v>0</v>
      </c>
    </row>
    <row r="1102" spans="1:15" x14ac:dyDescent="0.35">
      <c r="A1102" s="33" t="s">
        <v>260</v>
      </c>
      <c r="B1102" s="33" t="s">
        <v>261</v>
      </c>
      <c r="C1102" s="33" t="s">
        <v>3069</v>
      </c>
      <c r="D1102" s="33">
        <v>638</v>
      </c>
      <c r="E1102" s="33">
        <v>317</v>
      </c>
      <c r="F1102" s="33">
        <v>338</v>
      </c>
      <c r="G1102" s="33">
        <v>348</v>
      </c>
      <c r="H1102" s="33">
        <v>323</v>
      </c>
      <c r="I1102" s="33">
        <v>282</v>
      </c>
      <c r="J1102" s="33">
        <v>385</v>
      </c>
      <c r="K1102" s="33">
        <v>440</v>
      </c>
      <c r="L1102" s="33">
        <v>354</v>
      </c>
      <c r="M1102" s="33">
        <v>401</v>
      </c>
      <c r="N1102" s="33">
        <v>305</v>
      </c>
      <c r="O1102" s="33">
        <v>371</v>
      </c>
    </row>
    <row r="1103" spans="1:15" x14ac:dyDescent="0.35">
      <c r="A1103" s="32" t="s">
        <v>279</v>
      </c>
      <c r="B1103" s="32" t="s">
        <v>280</v>
      </c>
      <c r="C1103" s="32" t="s">
        <v>0</v>
      </c>
      <c r="D1103" s="32">
        <v>1</v>
      </c>
      <c r="E1103" s="32">
        <v>1</v>
      </c>
      <c r="F1103" s="32">
        <v>0</v>
      </c>
      <c r="G1103" s="32">
        <v>0</v>
      </c>
      <c r="H1103" s="32">
        <v>20</v>
      </c>
      <c r="I1103" s="32">
        <v>4</v>
      </c>
      <c r="J1103" s="32">
        <v>0</v>
      </c>
      <c r="K1103" s="32">
        <v>55</v>
      </c>
      <c r="L1103" s="32">
        <v>0</v>
      </c>
      <c r="M1103" s="32">
        <v>0</v>
      </c>
      <c r="N1103" s="32">
        <v>0</v>
      </c>
      <c r="O1103" s="32">
        <v>0</v>
      </c>
    </row>
    <row r="1104" spans="1:15" x14ac:dyDescent="0.35">
      <c r="A1104" s="32" t="s">
        <v>279</v>
      </c>
      <c r="B1104" s="32" t="s">
        <v>280</v>
      </c>
      <c r="C1104" s="32" t="s">
        <v>23</v>
      </c>
      <c r="D1104" s="32">
        <v>0</v>
      </c>
      <c r="E1104" s="32">
        <v>1</v>
      </c>
      <c r="F1104" s="32">
        <v>0</v>
      </c>
      <c r="G1104" s="32">
        <v>0</v>
      </c>
      <c r="H1104" s="32">
        <v>1</v>
      </c>
      <c r="I1104" s="32">
        <v>3</v>
      </c>
      <c r="J1104" s="32">
        <v>0</v>
      </c>
      <c r="K1104" s="32">
        <v>24</v>
      </c>
      <c r="L1104" s="32">
        <v>0</v>
      </c>
      <c r="M1104" s="32">
        <v>0</v>
      </c>
      <c r="N1104" s="32">
        <v>0</v>
      </c>
      <c r="O1104" s="32">
        <v>0</v>
      </c>
    </row>
    <row r="1105" spans="1:15" x14ac:dyDescent="0.35">
      <c r="A1105" s="32" t="s">
        <v>279</v>
      </c>
      <c r="B1105" s="32" t="s">
        <v>280</v>
      </c>
      <c r="C1105" s="32" t="s">
        <v>4</v>
      </c>
      <c r="D1105" s="32">
        <v>0</v>
      </c>
      <c r="E1105" s="32">
        <v>1</v>
      </c>
      <c r="F1105" s="32">
        <v>0</v>
      </c>
      <c r="G1105" s="32">
        <v>0</v>
      </c>
      <c r="H1105" s="32">
        <v>0</v>
      </c>
      <c r="I1105" s="32">
        <v>0</v>
      </c>
      <c r="J1105" s="32">
        <v>0</v>
      </c>
      <c r="K1105" s="32">
        <v>5</v>
      </c>
      <c r="L1105" s="32">
        <v>0</v>
      </c>
      <c r="M1105" s="32">
        <v>0</v>
      </c>
      <c r="N1105" s="32">
        <v>0</v>
      </c>
      <c r="O1105" s="32">
        <v>0</v>
      </c>
    </row>
    <row r="1106" spans="1:15" x14ac:dyDescent="0.35">
      <c r="A1106" s="32" t="s">
        <v>279</v>
      </c>
      <c r="B1106" s="32" t="s">
        <v>280</v>
      </c>
      <c r="C1106" s="32" t="s">
        <v>5</v>
      </c>
      <c r="D1106" s="32">
        <v>0</v>
      </c>
      <c r="E1106" s="32">
        <v>0</v>
      </c>
      <c r="F1106" s="32">
        <v>0</v>
      </c>
      <c r="G1106" s="32">
        <v>0</v>
      </c>
      <c r="H1106" s="32">
        <v>0</v>
      </c>
      <c r="I1106" s="32">
        <v>0</v>
      </c>
      <c r="J1106" s="32">
        <v>0</v>
      </c>
      <c r="K1106" s="32">
        <v>0</v>
      </c>
      <c r="L1106" s="32">
        <v>0</v>
      </c>
      <c r="M1106" s="32">
        <v>0</v>
      </c>
      <c r="N1106" s="32">
        <v>0</v>
      </c>
      <c r="O1106" s="32">
        <v>0</v>
      </c>
    </row>
    <row r="1107" spans="1:15" x14ac:dyDescent="0.35">
      <c r="A1107" s="32" t="s">
        <v>279</v>
      </c>
      <c r="B1107" s="32" t="s">
        <v>280</v>
      </c>
      <c r="C1107" s="32" t="s">
        <v>2</v>
      </c>
      <c r="D1107" s="32">
        <v>0</v>
      </c>
      <c r="E1107" s="32">
        <v>0</v>
      </c>
      <c r="F1107" s="32">
        <v>0</v>
      </c>
      <c r="G1107" s="32">
        <v>0</v>
      </c>
      <c r="H1107" s="32">
        <v>0</v>
      </c>
      <c r="I1107" s="32">
        <v>0</v>
      </c>
      <c r="J1107" s="32">
        <v>0</v>
      </c>
      <c r="K1107" s="32">
        <v>0</v>
      </c>
      <c r="L1107" s="32">
        <v>0</v>
      </c>
      <c r="M1107" s="32">
        <v>0</v>
      </c>
      <c r="N1107" s="32">
        <v>0</v>
      </c>
      <c r="O1107" s="32">
        <v>0</v>
      </c>
    </row>
    <row r="1108" spans="1:15" x14ac:dyDescent="0.35">
      <c r="A1108" s="33" t="s">
        <v>279</v>
      </c>
      <c r="B1108" s="33" t="s">
        <v>280</v>
      </c>
      <c r="C1108" s="33" t="s">
        <v>3069</v>
      </c>
      <c r="D1108" s="33">
        <v>1</v>
      </c>
      <c r="E1108" s="33">
        <v>3</v>
      </c>
      <c r="F1108" s="33">
        <v>0</v>
      </c>
      <c r="G1108" s="33">
        <v>0</v>
      </c>
      <c r="H1108" s="33">
        <v>21</v>
      </c>
      <c r="I1108" s="33">
        <v>7</v>
      </c>
      <c r="J1108" s="33">
        <v>0</v>
      </c>
      <c r="K1108" s="33">
        <v>84</v>
      </c>
      <c r="L1108" s="33">
        <v>0</v>
      </c>
      <c r="M1108" s="33">
        <v>0</v>
      </c>
      <c r="N1108" s="33">
        <v>0</v>
      </c>
      <c r="O1108" s="33">
        <v>0</v>
      </c>
    </row>
    <row r="1109" spans="1:15" x14ac:dyDescent="0.35">
      <c r="A1109" s="32" t="s">
        <v>211</v>
      </c>
      <c r="B1109" s="32" t="s">
        <v>212</v>
      </c>
      <c r="C1109" s="32" t="s">
        <v>0</v>
      </c>
      <c r="D1109" s="32">
        <v>730</v>
      </c>
      <c r="E1109" s="32">
        <v>1073</v>
      </c>
      <c r="F1109" s="32">
        <v>974</v>
      </c>
      <c r="G1109" s="32">
        <v>849</v>
      </c>
      <c r="H1109" s="32">
        <v>1041</v>
      </c>
      <c r="I1109" s="32">
        <v>826</v>
      </c>
      <c r="J1109" s="32">
        <v>346</v>
      </c>
      <c r="K1109" s="32">
        <v>1768</v>
      </c>
      <c r="L1109" s="32">
        <v>1697</v>
      </c>
      <c r="M1109" s="32">
        <v>1865</v>
      </c>
      <c r="N1109" s="32">
        <v>1315</v>
      </c>
      <c r="O1109" s="32">
        <v>1359</v>
      </c>
    </row>
    <row r="1110" spans="1:15" x14ac:dyDescent="0.35">
      <c r="A1110" s="32" t="s">
        <v>211</v>
      </c>
      <c r="B1110" s="32" t="s">
        <v>212</v>
      </c>
      <c r="C1110" s="32" t="s">
        <v>23</v>
      </c>
      <c r="D1110" s="32">
        <v>229</v>
      </c>
      <c r="E1110" s="32">
        <v>122</v>
      </c>
      <c r="F1110" s="32">
        <v>123</v>
      </c>
      <c r="G1110" s="32">
        <v>179</v>
      </c>
      <c r="H1110" s="32">
        <v>148</v>
      </c>
      <c r="I1110" s="32">
        <v>84</v>
      </c>
      <c r="J1110" s="32">
        <v>89</v>
      </c>
      <c r="K1110" s="32">
        <v>243</v>
      </c>
      <c r="L1110" s="32">
        <v>266</v>
      </c>
      <c r="M1110" s="32">
        <v>321</v>
      </c>
      <c r="N1110" s="32">
        <v>235</v>
      </c>
      <c r="O1110" s="32">
        <v>239</v>
      </c>
    </row>
    <row r="1111" spans="1:15" x14ac:dyDescent="0.35">
      <c r="A1111" s="32" t="s">
        <v>211</v>
      </c>
      <c r="B1111" s="32" t="s">
        <v>212</v>
      </c>
      <c r="C1111" s="32" t="s">
        <v>4</v>
      </c>
      <c r="D1111" s="32">
        <v>14</v>
      </c>
      <c r="E1111" s="32">
        <v>16</v>
      </c>
      <c r="F1111" s="32">
        <v>14</v>
      </c>
      <c r="G1111" s="32">
        <v>23</v>
      </c>
      <c r="H1111" s="32">
        <v>13</v>
      </c>
      <c r="I1111" s="32">
        <v>13</v>
      </c>
      <c r="J1111" s="32">
        <v>5</v>
      </c>
      <c r="K1111" s="32">
        <v>16</v>
      </c>
      <c r="L1111" s="32">
        <v>42</v>
      </c>
      <c r="M1111" s="32">
        <v>41</v>
      </c>
      <c r="N1111" s="32">
        <v>36</v>
      </c>
      <c r="O1111" s="32">
        <v>55</v>
      </c>
    </row>
    <row r="1112" spans="1:15" x14ac:dyDescent="0.35">
      <c r="A1112" s="32" t="s">
        <v>211</v>
      </c>
      <c r="B1112" s="32" t="s">
        <v>212</v>
      </c>
      <c r="C1112" s="32" t="s">
        <v>5</v>
      </c>
      <c r="D1112" s="32">
        <v>1</v>
      </c>
      <c r="E1112" s="32">
        <v>6</v>
      </c>
      <c r="F1112" s="32">
        <v>3</v>
      </c>
      <c r="G1112" s="32">
        <v>6</v>
      </c>
      <c r="H1112" s="32">
        <v>2</v>
      </c>
      <c r="I1112" s="32">
        <v>3</v>
      </c>
      <c r="J1112" s="32">
        <v>0</v>
      </c>
      <c r="K1112" s="32">
        <v>7</v>
      </c>
      <c r="L1112" s="32">
        <v>1</v>
      </c>
      <c r="M1112" s="32">
        <v>2</v>
      </c>
      <c r="N1112" s="32">
        <v>7</v>
      </c>
      <c r="O1112" s="32">
        <v>1</v>
      </c>
    </row>
    <row r="1113" spans="1:15" x14ac:dyDescent="0.35">
      <c r="A1113" s="32" t="s">
        <v>211</v>
      </c>
      <c r="B1113" s="32" t="s">
        <v>212</v>
      </c>
      <c r="C1113" s="32" t="s">
        <v>2</v>
      </c>
      <c r="D1113" s="32">
        <v>2</v>
      </c>
      <c r="E1113" s="32">
        <v>1</v>
      </c>
      <c r="F1113" s="32">
        <v>6</v>
      </c>
      <c r="G1113" s="32">
        <v>2</v>
      </c>
      <c r="H1113" s="32">
        <v>1</v>
      </c>
      <c r="I1113" s="32">
        <v>1</v>
      </c>
      <c r="J1113" s="32">
        <v>3</v>
      </c>
      <c r="K1113" s="32">
        <v>2</v>
      </c>
      <c r="L1113" s="32">
        <v>2</v>
      </c>
      <c r="M1113" s="32">
        <v>1</v>
      </c>
      <c r="N1113" s="32">
        <v>0</v>
      </c>
      <c r="O1113" s="32">
        <v>3</v>
      </c>
    </row>
    <row r="1114" spans="1:15" x14ac:dyDescent="0.35">
      <c r="A1114" s="33" t="s">
        <v>211</v>
      </c>
      <c r="B1114" s="33" t="s">
        <v>212</v>
      </c>
      <c r="C1114" s="33" t="s">
        <v>3069</v>
      </c>
      <c r="D1114" s="33">
        <v>976</v>
      </c>
      <c r="E1114" s="33">
        <v>1218</v>
      </c>
      <c r="F1114" s="33">
        <v>1120</v>
      </c>
      <c r="G1114" s="33">
        <v>1059</v>
      </c>
      <c r="H1114" s="33">
        <v>1205</v>
      </c>
      <c r="I1114" s="33">
        <v>927</v>
      </c>
      <c r="J1114" s="33">
        <v>443</v>
      </c>
      <c r="K1114" s="33">
        <v>2036</v>
      </c>
      <c r="L1114" s="33">
        <v>2008</v>
      </c>
      <c r="M1114" s="33">
        <v>2230</v>
      </c>
      <c r="N1114" s="33">
        <v>1593</v>
      </c>
      <c r="O1114" s="33">
        <v>1657</v>
      </c>
    </row>
    <row r="1115" spans="1:15" x14ac:dyDescent="0.35">
      <c r="A1115" s="32" t="s">
        <v>152</v>
      </c>
      <c r="B1115" s="32" t="s">
        <v>153</v>
      </c>
      <c r="C1115" s="32" t="s">
        <v>0</v>
      </c>
      <c r="D1115" s="32">
        <v>76</v>
      </c>
      <c r="E1115" s="32">
        <v>77</v>
      </c>
      <c r="F1115" s="32">
        <v>69</v>
      </c>
      <c r="G1115" s="32">
        <v>60</v>
      </c>
      <c r="H1115" s="32">
        <v>0</v>
      </c>
      <c r="I1115" s="32">
        <v>163</v>
      </c>
      <c r="J1115" s="32">
        <v>34</v>
      </c>
      <c r="K1115" s="32">
        <v>106</v>
      </c>
      <c r="L1115" s="32">
        <v>324</v>
      </c>
      <c r="M1115" s="32">
        <v>103</v>
      </c>
      <c r="N1115" s="32">
        <v>0</v>
      </c>
      <c r="O1115" s="32">
        <v>0</v>
      </c>
    </row>
    <row r="1116" spans="1:15" x14ac:dyDescent="0.35">
      <c r="A1116" s="32" t="s">
        <v>152</v>
      </c>
      <c r="B1116" s="32" t="s">
        <v>153</v>
      </c>
      <c r="C1116" s="32" t="s">
        <v>23</v>
      </c>
      <c r="D1116" s="32">
        <v>0</v>
      </c>
      <c r="E1116" s="32">
        <v>1</v>
      </c>
      <c r="F1116" s="32">
        <v>0</v>
      </c>
      <c r="G1116" s="32">
        <v>0</v>
      </c>
      <c r="H1116" s="32">
        <v>0</v>
      </c>
      <c r="I1116" s="32">
        <v>0</v>
      </c>
      <c r="J1116" s="32">
        <v>0</v>
      </c>
      <c r="K1116" s="32">
        <v>0</v>
      </c>
      <c r="L1116" s="32">
        <v>1</v>
      </c>
      <c r="M1116" s="32">
        <v>0</v>
      </c>
      <c r="N1116" s="32">
        <v>0</v>
      </c>
      <c r="O1116" s="32">
        <v>0</v>
      </c>
    </row>
    <row r="1117" spans="1:15" x14ac:dyDescent="0.35">
      <c r="A1117" s="32" t="s">
        <v>152</v>
      </c>
      <c r="B1117" s="32" t="s">
        <v>153</v>
      </c>
      <c r="C1117" s="32" t="s">
        <v>4</v>
      </c>
      <c r="D1117" s="32">
        <v>0</v>
      </c>
      <c r="E1117" s="32">
        <v>0</v>
      </c>
      <c r="F1117" s="32">
        <v>0</v>
      </c>
      <c r="G1117" s="32">
        <v>0</v>
      </c>
      <c r="H1117" s="32">
        <v>0</v>
      </c>
      <c r="I1117" s="32">
        <v>0</v>
      </c>
      <c r="J1117" s="32">
        <v>1</v>
      </c>
      <c r="K1117" s="32">
        <v>0</v>
      </c>
      <c r="L1117" s="32">
        <v>0</v>
      </c>
      <c r="M1117" s="32">
        <v>2</v>
      </c>
      <c r="N1117" s="32">
        <v>0</v>
      </c>
      <c r="O1117" s="32">
        <v>0</v>
      </c>
    </row>
    <row r="1118" spans="1:15" x14ac:dyDescent="0.35">
      <c r="A1118" s="32" t="s">
        <v>152</v>
      </c>
      <c r="B1118" s="32" t="s">
        <v>153</v>
      </c>
      <c r="C1118" s="32" t="s">
        <v>5</v>
      </c>
      <c r="D1118" s="32">
        <v>0</v>
      </c>
      <c r="E1118" s="32">
        <v>0</v>
      </c>
      <c r="F1118" s="32">
        <v>0</v>
      </c>
      <c r="G1118" s="32">
        <v>0</v>
      </c>
      <c r="H1118" s="32">
        <v>0</v>
      </c>
      <c r="I1118" s="32">
        <v>0</v>
      </c>
      <c r="J1118" s="32">
        <v>0</v>
      </c>
      <c r="K1118" s="32">
        <v>0</v>
      </c>
      <c r="L1118" s="32">
        <v>0</v>
      </c>
      <c r="M1118" s="32">
        <v>0</v>
      </c>
      <c r="N1118" s="32">
        <v>0</v>
      </c>
      <c r="O1118" s="32">
        <v>0</v>
      </c>
    </row>
    <row r="1119" spans="1:15" x14ac:dyDescent="0.35">
      <c r="A1119" s="32" t="s">
        <v>152</v>
      </c>
      <c r="B1119" s="32" t="s">
        <v>153</v>
      </c>
      <c r="C1119" s="32" t="s">
        <v>2</v>
      </c>
      <c r="D1119" s="32">
        <v>0</v>
      </c>
      <c r="E1119" s="32">
        <v>0</v>
      </c>
      <c r="F1119" s="32">
        <v>0</v>
      </c>
      <c r="G1119" s="32">
        <v>0</v>
      </c>
      <c r="H1119" s="32">
        <v>0</v>
      </c>
      <c r="I1119" s="32">
        <v>0</v>
      </c>
      <c r="J1119" s="32">
        <v>0</v>
      </c>
      <c r="K1119" s="32">
        <v>0</v>
      </c>
      <c r="L1119" s="32">
        <v>0</v>
      </c>
      <c r="M1119" s="32">
        <v>0</v>
      </c>
      <c r="N1119" s="32">
        <v>0</v>
      </c>
      <c r="O1119" s="32">
        <v>0</v>
      </c>
    </row>
    <row r="1120" spans="1:15" x14ac:dyDescent="0.35">
      <c r="A1120" s="33" t="s">
        <v>152</v>
      </c>
      <c r="B1120" s="33" t="s">
        <v>153</v>
      </c>
      <c r="C1120" s="33" t="s">
        <v>3069</v>
      </c>
      <c r="D1120" s="33">
        <v>76</v>
      </c>
      <c r="E1120" s="33">
        <v>78</v>
      </c>
      <c r="F1120" s="33">
        <v>69</v>
      </c>
      <c r="G1120" s="33">
        <v>60</v>
      </c>
      <c r="H1120" s="33">
        <v>0</v>
      </c>
      <c r="I1120" s="33">
        <v>163</v>
      </c>
      <c r="J1120" s="33">
        <v>35</v>
      </c>
      <c r="K1120" s="33">
        <v>106</v>
      </c>
      <c r="L1120" s="33">
        <v>325</v>
      </c>
      <c r="M1120" s="33">
        <v>105</v>
      </c>
      <c r="N1120" s="33">
        <v>0</v>
      </c>
      <c r="O1120" s="33">
        <v>0</v>
      </c>
    </row>
    <row r="1121" spans="1:15" x14ac:dyDescent="0.35">
      <c r="A1121" s="32" t="s">
        <v>97</v>
      </c>
      <c r="B1121" s="32" t="s">
        <v>497</v>
      </c>
      <c r="C1121" s="32" t="s">
        <v>0</v>
      </c>
      <c r="D1121" s="32">
        <v>407</v>
      </c>
      <c r="E1121" s="32">
        <v>400</v>
      </c>
      <c r="F1121" s="32">
        <v>625</v>
      </c>
      <c r="G1121" s="32">
        <v>623</v>
      </c>
      <c r="H1121" s="32">
        <v>353</v>
      </c>
      <c r="I1121" s="32">
        <v>549</v>
      </c>
      <c r="J1121" s="32">
        <v>523</v>
      </c>
      <c r="K1121" s="32">
        <v>627</v>
      </c>
      <c r="L1121" s="32">
        <v>518</v>
      </c>
      <c r="M1121" s="32">
        <v>465</v>
      </c>
      <c r="N1121" s="32">
        <v>374</v>
      </c>
      <c r="O1121" s="32">
        <v>642</v>
      </c>
    </row>
    <row r="1122" spans="1:15" x14ac:dyDescent="0.35">
      <c r="A1122" s="32" t="s">
        <v>97</v>
      </c>
      <c r="B1122" s="32" t="s">
        <v>497</v>
      </c>
      <c r="C1122" s="32" t="s">
        <v>23</v>
      </c>
      <c r="D1122" s="32">
        <v>165</v>
      </c>
      <c r="E1122" s="32">
        <v>167</v>
      </c>
      <c r="F1122" s="32">
        <v>245</v>
      </c>
      <c r="G1122" s="32">
        <v>174</v>
      </c>
      <c r="H1122" s="32">
        <v>131</v>
      </c>
      <c r="I1122" s="32">
        <v>193</v>
      </c>
      <c r="J1122" s="32">
        <v>192</v>
      </c>
      <c r="K1122" s="32">
        <v>217</v>
      </c>
      <c r="L1122" s="32">
        <v>115</v>
      </c>
      <c r="M1122" s="32">
        <v>216</v>
      </c>
      <c r="N1122" s="32">
        <v>146</v>
      </c>
      <c r="O1122" s="32">
        <v>237</v>
      </c>
    </row>
    <row r="1123" spans="1:15" x14ac:dyDescent="0.35">
      <c r="A1123" s="32" t="s">
        <v>97</v>
      </c>
      <c r="B1123" s="32" t="s">
        <v>497</v>
      </c>
      <c r="C1123" s="32" t="s">
        <v>4</v>
      </c>
      <c r="D1123" s="32">
        <v>35</v>
      </c>
      <c r="E1123" s="32">
        <v>37</v>
      </c>
      <c r="F1123" s="32">
        <v>40</v>
      </c>
      <c r="G1123" s="32">
        <v>48</v>
      </c>
      <c r="H1123" s="32">
        <v>20</v>
      </c>
      <c r="I1123" s="32">
        <v>23</v>
      </c>
      <c r="J1123" s="32">
        <v>34</v>
      </c>
      <c r="K1123" s="32">
        <v>40</v>
      </c>
      <c r="L1123" s="32">
        <v>26</v>
      </c>
      <c r="M1123" s="32">
        <v>45</v>
      </c>
      <c r="N1123" s="32">
        <v>25</v>
      </c>
      <c r="O1123" s="32">
        <v>56</v>
      </c>
    </row>
    <row r="1124" spans="1:15" x14ac:dyDescent="0.35">
      <c r="A1124" s="32" t="s">
        <v>97</v>
      </c>
      <c r="B1124" s="32" t="s">
        <v>497</v>
      </c>
      <c r="C1124" s="32" t="s">
        <v>5</v>
      </c>
      <c r="D1124" s="32">
        <v>3</v>
      </c>
      <c r="E1124" s="32">
        <v>2</v>
      </c>
      <c r="F1124" s="32">
        <v>2</v>
      </c>
      <c r="G1124" s="32">
        <v>3</v>
      </c>
      <c r="H1124" s="32">
        <v>0</v>
      </c>
      <c r="I1124" s="32">
        <v>3</v>
      </c>
      <c r="J1124" s="32">
        <v>0</v>
      </c>
      <c r="K1124" s="32">
        <v>0</v>
      </c>
      <c r="L1124" s="32">
        <v>2</v>
      </c>
      <c r="M1124" s="32">
        <v>2</v>
      </c>
      <c r="N1124" s="32">
        <v>0</v>
      </c>
      <c r="O1124" s="32">
        <v>5</v>
      </c>
    </row>
    <row r="1125" spans="1:15" x14ac:dyDescent="0.35">
      <c r="A1125" s="32" t="s">
        <v>97</v>
      </c>
      <c r="B1125" s="32" t="s">
        <v>497</v>
      </c>
      <c r="C1125" s="32" t="s">
        <v>2</v>
      </c>
      <c r="D1125" s="32">
        <v>1</v>
      </c>
      <c r="E1125" s="32">
        <v>3</v>
      </c>
      <c r="F1125" s="32">
        <v>1</v>
      </c>
      <c r="G1125" s="32">
        <v>1</v>
      </c>
      <c r="H1125" s="32">
        <v>2</v>
      </c>
      <c r="I1125" s="32">
        <v>0</v>
      </c>
      <c r="J1125" s="32">
        <v>2</v>
      </c>
      <c r="K1125" s="32">
        <v>0</v>
      </c>
      <c r="L1125" s="32">
        <v>0</v>
      </c>
      <c r="M1125" s="32">
        <v>4</v>
      </c>
      <c r="N1125" s="32">
        <v>1</v>
      </c>
      <c r="O1125" s="32">
        <v>1</v>
      </c>
    </row>
    <row r="1126" spans="1:15" x14ac:dyDescent="0.35">
      <c r="A1126" s="33" t="s">
        <v>97</v>
      </c>
      <c r="B1126" s="33" t="s">
        <v>497</v>
      </c>
      <c r="C1126" s="33" t="s">
        <v>3069</v>
      </c>
      <c r="D1126" s="33">
        <v>611</v>
      </c>
      <c r="E1126" s="33">
        <v>609</v>
      </c>
      <c r="F1126" s="33">
        <v>913</v>
      </c>
      <c r="G1126" s="33">
        <v>849</v>
      </c>
      <c r="H1126" s="33">
        <v>506</v>
      </c>
      <c r="I1126" s="33">
        <v>768</v>
      </c>
      <c r="J1126" s="33">
        <v>751</v>
      </c>
      <c r="K1126" s="33">
        <v>884</v>
      </c>
      <c r="L1126" s="33">
        <v>661</v>
      </c>
      <c r="M1126" s="33">
        <v>732</v>
      </c>
      <c r="N1126" s="33">
        <v>546</v>
      </c>
      <c r="O1126" s="33">
        <v>941</v>
      </c>
    </row>
    <row r="1127" spans="1:15" x14ac:dyDescent="0.35">
      <c r="A1127" s="32" t="s">
        <v>335</v>
      </c>
      <c r="B1127" s="32" t="s">
        <v>336</v>
      </c>
      <c r="C1127" s="32" t="s">
        <v>0</v>
      </c>
      <c r="D1127" s="32">
        <v>668</v>
      </c>
      <c r="E1127" s="32">
        <v>597</v>
      </c>
      <c r="F1127" s="32">
        <v>150</v>
      </c>
      <c r="G1127" s="32">
        <v>0</v>
      </c>
      <c r="H1127" s="32">
        <v>1726</v>
      </c>
      <c r="I1127" s="32">
        <v>979</v>
      </c>
      <c r="J1127" s="32">
        <v>791</v>
      </c>
      <c r="K1127" s="32">
        <v>717</v>
      </c>
      <c r="L1127" s="32">
        <v>544</v>
      </c>
      <c r="M1127" s="32">
        <v>581</v>
      </c>
      <c r="N1127" s="32">
        <v>558</v>
      </c>
      <c r="O1127" s="32">
        <v>822</v>
      </c>
    </row>
    <row r="1128" spans="1:15" x14ac:dyDescent="0.35">
      <c r="A1128" s="32" t="s">
        <v>335</v>
      </c>
      <c r="B1128" s="32" t="s">
        <v>336</v>
      </c>
      <c r="C1128" s="32" t="s">
        <v>23</v>
      </c>
      <c r="D1128" s="32">
        <v>377</v>
      </c>
      <c r="E1128" s="32">
        <v>282</v>
      </c>
      <c r="F1128" s="32">
        <v>52</v>
      </c>
      <c r="G1128" s="32">
        <v>0</v>
      </c>
      <c r="H1128" s="32">
        <v>790</v>
      </c>
      <c r="I1128" s="32">
        <v>493</v>
      </c>
      <c r="J1128" s="32">
        <v>376</v>
      </c>
      <c r="K1128" s="32">
        <v>300</v>
      </c>
      <c r="L1128" s="32">
        <v>298</v>
      </c>
      <c r="M1128" s="32">
        <v>342</v>
      </c>
      <c r="N1128" s="32">
        <v>335</v>
      </c>
      <c r="O1128" s="32">
        <v>421</v>
      </c>
    </row>
    <row r="1129" spans="1:15" x14ac:dyDescent="0.35">
      <c r="A1129" s="32" t="s">
        <v>335</v>
      </c>
      <c r="B1129" s="32" t="s">
        <v>336</v>
      </c>
      <c r="C1129" s="32" t="s">
        <v>4</v>
      </c>
      <c r="D1129" s="32">
        <v>25</v>
      </c>
      <c r="E1129" s="32">
        <v>27</v>
      </c>
      <c r="F1129" s="32">
        <v>3</v>
      </c>
      <c r="G1129" s="32">
        <v>0</v>
      </c>
      <c r="H1129" s="32">
        <v>40</v>
      </c>
      <c r="I1129" s="32">
        <v>25</v>
      </c>
      <c r="J1129" s="32">
        <v>18</v>
      </c>
      <c r="K1129" s="32">
        <v>18</v>
      </c>
      <c r="L1129" s="32">
        <v>17</v>
      </c>
      <c r="M1129" s="32">
        <v>18</v>
      </c>
      <c r="N1129" s="32">
        <v>20</v>
      </c>
      <c r="O1129" s="32">
        <v>23</v>
      </c>
    </row>
    <row r="1130" spans="1:15" x14ac:dyDescent="0.35">
      <c r="A1130" s="32" t="s">
        <v>335</v>
      </c>
      <c r="B1130" s="32" t="s">
        <v>336</v>
      </c>
      <c r="C1130" s="32" t="s">
        <v>5</v>
      </c>
      <c r="D1130" s="32">
        <v>3</v>
      </c>
      <c r="E1130" s="32">
        <v>3</v>
      </c>
      <c r="F1130" s="32">
        <v>3</v>
      </c>
      <c r="G1130" s="32">
        <v>0</v>
      </c>
      <c r="H1130" s="32">
        <v>18</v>
      </c>
      <c r="I1130" s="32">
        <v>8</v>
      </c>
      <c r="J1130" s="32">
        <v>2</v>
      </c>
      <c r="K1130" s="32">
        <v>11</v>
      </c>
      <c r="L1130" s="32">
        <v>8</v>
      </c>
      <c r="M1130" s="32">
        <v>8</v>
      </c>
      <c r="N1130" s="32">
        <v>12</v>
      </c>
      <c r="O1130" s="32">
        <v>7</v>
      </c>
    </row>
    <row r="1131" spans="1:15" x14ac:dyDescent="0.35">
      <c r="A1131" s="32" t="s">
        <v>335</v>
      </c>
      <c r="B1131" s="32" t="s">
        <v>336</v>
      </c>
      <c r="C1131" s="32" t="s">
        <v>2</v>
      </c>
      <c r="D1131" s="32">
        <v>7</v>
      </c>
      <c r="E1131" s="32">
        <v>1</v>
      </c>
      <c r="F1131" s="32">
        <v>1</v>
      </c>
      <c r="G1131" s="32">
        <v>0</v>
      </c>
      <c r="H1131" s="32">
        <v>4</v>
      </c>
      <c r="I1131" s="32">
        <v>1</v>
      </c>
      <c r="J1131" s="32">
        <v>1</v>
      </c>
      <c r="K1131" s="32">
        <v>2</v>
      </c>
      <c r="L1131" s="32">
        <v>2</v>
      </c>
      <c r="M1131" s="32">
        <v>4</v>
      </c>
      <c r="N1131" s="32">
        <v>1</v>
      </c>
      <c r="O1131" s="32">
        <v>3</v>
      </c>
    </row>
    <row r="1132" spans="1:15" x14ac:dyDescent="0.35">
      <c r="A1132" s="33" t="s">
        <v>335</v>
      </c>
      <c r="B1132" s="33" t="s">
        <v>336</v>
      </c>
      <c r="C1132" s="33" t="s">
        <v>3069</v>
      </c>
      <c r="D1132" s="33">
        <v>1080</v>
      </c>
      <c r="E1132" s="33">
        <v>910</v>
      </c>
      <c r="F1132" s="33">
        <v>209</v>
      </c>
      <c r="G1132" s="33">
        <v>0</v>
      </c>
      <c r="H1132" s="33">
        <v>2578</v>
      </c>
      <c r="I1132" s="33">
        <v>1506</v>
      </c>
      <c r="J1132" s="33">
        <v>1188</v>
      </c>
      <c r="K1132" s="33">
        <v>1048</v>
      </c>
      <c r="L1132" s="33">
        <v>869</v>
      </c>
      <c r="M1132" s="33">
        <v>953</v>
      </c>
      <c r="N1132" s="33">
        <v>926</v>
      </c>
      <c r="O1132" s="33">
        <v>1276</v>
      </c>
    </row>
    <row r="1133" spans="1:15" x14ac:dyDescent="0.35">
      <c r="A1133" s="32" t="s">
        <v>287</v>
      </c>
      <c r="B1133" s="32" t="s">
        <v>288</v>
      </c>
      <c r="C1133" s="32" t="s">
        <v>0</v>
      </c>
      <c r="D1133" s="32">
        <v>905</v>
      </c>
      <c r="E1133" s="32">
        <v>1465</v>
      </c>
      <c r="F1133" s="32">
        <v>741</v>
      </c>
      <c r="G1133" s="32">
        <v>946</v>
      </c>
      <c r="H1133" s="32">
        <v>859</v>
      </c>
      <c r="I1133" s="32">
        <v>905</v>
      </c>
      <c r="J1133" s="32">
        <v>0</v>
      </c>
      <c r="K1133" s="32">
        <v>0</v>
      </c>
      <c r="L1133" s="32">
        <v>0</v>
      </c>
      <c r="M1133" s="32">
        <v>0</v>
      </c>
      <c r="N1133" s="32">
        <v>1821</v>
      </c>
      <c r="O1133" s="32">
        <v>733</v>
      </c>
    </row>
    <row r="1134" spans="1:15" x14ac:dyDescent="0.35">
      <c r="A1134" s="32" t="s">
        <v>287</v>
      </c>
      <c r="B1134" s="32" t="s">
        <v>288</v>
      </c>
      <c r="C1134" s="32" t="s">
        <v>23</v>
      </c>
      <c r="D1134" s="32">
        <v>213</v>
      </c>
      <c r="E1134" s="32">
        <v>307</v>
      </c>
      <c r="F1134" s="32">
        <v>212</v>
      </c>
      <c r="G1134" s="32">
        <v>258</v>
      </c>
      <c r="H1134" s="32">
        <v>251</v>
      </c>
      <c r="I1134" s="32">
        <v>232</v>
      </c>
      <c r="J1134" s="32">
        <v>0</v>
      </c>
      <c r="K1134" s="32">
        <v>0</v>
      </c>
      <c r="L1134" s="32">
        <v>0</v>
      </c>
      <c r="M1134" s="32">
        <v>0</v>
      </c>
      <c r="N1134" s="32">
        <v>371</v>
      </c>
      <c r="O1134" s="32">
        <v>154</v>
      </c>
    </row>
    <row r="1135" spans="1:15" x14ac:dyDescent="0.35">
      <c r="A1135" s="32" t="s">
        <v>287</v>
      </c>
      <c r="B1135" s="32" t="s">
        <v>288</v>
      </c>
      <c r="C1135" s="32" t="s">
        <v>4</v>
      </c>
      <c r="D1135" s="32">
        <v>29</v>
      </c>
      <c r="E1135" s="32">
        <v>33</v>
      </c>
      <c r="F1135" s="32">
        <v>13</v>
      </c>
      <c r="G1135" s="32">
        <v>13</v>
      </c>
      <c r="H1135" s="32">
        <v>17</v>
      </c>
      <c r="I1135" s="32">
        <v>19</v>
      </c>
      <c r="J1135" s="32">
        <v>0</v>
      </c>
      <c r="K1135" s="32">
        <v>0</v>
      </c>
      <c r="L1135" s="32">
        <v>0</v>
      </c>
      <c r="M1135" s="32">
        <v>0</v>
      </c>
      <c r="N1135" s="32">
        <v>143</v>
      </c>
      <c r="O1135" s="32">
        <v>12</v>
      </c>
    </row>
    <row r="1136" spans="1:15" x14ac:dyDescent="0.35">
      <c r="A1136" s="32" t="s">
        <v>287</v>
      </c>
      <c r="B1136" s="32" t="s">
        <v>288</v>
      </c>
      <c r="C1136" s="32" t="s">
        <v>5</v>
      </c>
      <c r="D1136" s="32">
        <v>2</v>
      </c>
      <c r="E1136" s="32">
        <v>6</v>
      </c>
      <c r="F1136" s="32">
        <v>1</v>
      </c>
      <c r="G1136" s="32">
        <v>0</v>
      </c>
      <c r="H1136" s="32">
        <v>0</v>
      </c>
      <c r="I1136" s="32">
        <v>6</v>
      </c>
      <c r="J1136" s="32">
        <v>0</v>
      </c>
      <c r="K1136" s="32">
        <v>0</v>
      </c>
      <c r="L1136" s="32">
        <v>0</v>
      </c>
      <c r="M1136" s="32">
        <v>0</v>
      </c>
      <c r="N1136" s="32">
        <v>1</v>
      </c>
      <c r="O1136" s="32">
        <v>0</v>
      </c>
    </row>
    <row r="1137" spans="1:15" x14ac:dyDescent="0.35">
      <c r="A1137" s="32" t="s">
        <v>287</v>
      </c>
      <c r="B1137" s="32" t="s">
        <v>288</v>
      </c>
      <c r="C1137" s="32" t="s">
        <v>2</v>
      </c>
      <c r="D1137" s="32">
        <v>1</v>
      </c>
      <c r="E1137" s="32">
        <v>2</v>
      </c>
      <c r="F1137" s="32">
        <v>1</v>
      </c>
      <c r="G1137" s="32">
        <v>1</v>
      </c>
      <c r="H1137" s="32">
        <v>0</v>
      </c>
      <c r="I1137" s="32">
        <v>0</v>
      </c>
      <c r="J1137" s="32">
        <v>0</v>
      </c>
      <c r="K1137" s="32">
        <v>0</v>
      </c>
      <c r="L1137" s="32">
        <v>0</v>
      </c>
      <c r="M1137" s="32">
        <v>0</v>
      </c>
      <c r="N1137" s="32">
        <v>2</v>
      </c>
      <c r="O1137" s="32">
        <v>0</v>
      </c>
    </row>
    <row r="1138" spans="1:15" x14ac:dyDescent="0.35">
      <c r="A1138" s="33" t="s">
        <v>287</v>
      </c>
      <c r="B1138" s="33" t="s">
        <v>288</v>
      </c>
      <c r="C1138" s="33" t="s">
        <v>3069</v>
      </c>
      <c r="D1138" s="33">
        <v>1150</v>
      </c>
      <c r="E1138" s="33">
        <v>1813</v>
      </c>
      <c r="F1138" s="33">
        <v>968</v>
      </c>
      <c r="G1138" s="33">
        <v>1218</v>
      </c>
      <c r="H1138" s="33">
        <v>1127</v>
      </c>
      <c r="I1138" s="33">
        <v>1162</v>
      </c>
      <c r="J1138" s="33">
        <v>0</v>
      </c>
      <c r="K1138" s="33">
        <v>0</v>
      </c>
      <c r="L1138" s="33">
        <v>0</v>
      </c>
      <c r="M1138" s="33">
        <v>0</v>
      </c>
      <c r="N1138" s="33">
        <v>2338</v>
      </c>
      <c r="O1138" s="33">
        <v>899</v>
      </c>
    </row>
    <row r="1139" spans="1:15" x14ac:dyDescent="0.35">
      <c r="A1139" s="32" t="s">
        <v>178</v>
      </c>
      <c r="B1139" s="32" t="s">
        <v>498</v>
      </c>
      <c r="C1139" s="32" t="s">
        <v>0</v>
      </c>
      <c r="D1139" s="32">
        <v>1552</v>
      </c>
      <c r="E1139" s="32">
        <v>725</v>
      </c>
      <c r="F1139" s="32">
        <v>637</v>
      </c>
      <c r="G1139" s="32">
        <v>1094</v>
      </c>
      <c r="H1139" s="32">
        <v>287</v>
      </c>
      <c r="I1139" s="32">
        <v>516</v>
      </c>
      <c r="J1139" s="32">
        <v>326</v>
      </c>
      <c r="K1139" s="32">
        <v>405</v>
      </c>
      <c r="L1139" s="32">
        <v>179</v>
      </c>
      <c r="M1139" s="32">
        <v>456</v>
      </c>
      <c r="N1139" s="32">
        <v>359</v>
      </c>
      <c r="O1139" s="32">
        <v>864</v>
      </c>
    </row>
    <row r="1140" spans="1:15" x14ac:dyDescent="0.35">
      <c r="A1140" s="32" t="s">
        <v>178</v>
      </c>
      <c r="B1140" s="32" t="s">
        <v>498</v>
      </c>
      <c r="C1140" s="32" t="s">
        <v>23</v>
      </c>
      <c r="D1140" s="32">
        <v>1236</v>
      </c>
      <c r="E1140" s="32">
        <v>711</v>
      </c>
      <c r="F1140" s="32">
        <v>371</v>
      </c>
      <c r="G1140" s="32">
        <v>565</v>
      </c>
      <c r="H1140" s="32">
        <v>375</v>
      </c>
      <c r="I1140" s="32">
        <v>482</v>
      </c>
      <c r="J1140" s="32">
        <v>125</v>
      </c>
      <c r="K1140" s="32">
        <v>266</v>
      </c>
      <c r="L1140" s="32">
        <v>127</v>
      </c>
      <c r="M1140" s="32">
        <v>99</v>
      </c>
      <c r="N1140" s="32">
        <v>310</v>
      </c>
      <c r="O1140" s="32">
        <v>1236</v>
      </c>
    </row>
    <row r="1141" spans="1:15" x14ac:dyDescent="0.35">
      <c r="A1141" s="32" t="s">
        <v>178</v>
      </c>
      <c r="B1141" s="32" t="s">
        <v>498</v>
      </c>
      <c r="C1141" s="32" t="s">
        <v>4</v>
      </c>
      <c r="D1141" s="32">
        <v>104</v>
      </c>
      <c r="E1141" s="32">
        <v>34</v>
      </c>
      <c r="F1141" s="32">
        <v>106</v>
      </c>
      <c r="G1141" s="32">
        <v>85</v>
      </c>
      <c r="H1141" s="32">
        <v>34</v>
      </c>
      <c r="I1141" s="32">
        <v>75</v>
      </c>
      <c r="J1141" s="32">
        <v>62</v>
      </c>
      <c r="K1141" s="32">
        <v>55</v>
      </c>
      <c r="L1141" s="32">
        <v>48</v>
      </c>
      <c r="M1141" s="32">
        <v>56</v>
      </c>
      <c r="N1141" s="32">
        <v>31</v>
      </c>
      <c r="O1141" s="32">
        <v>94</v>
      </c>
    </row>
    <row r="1142" spans="1:15" x14ac:dyDescent="0.35">
      <c r="A1142" s="32" t="s">
        <v>178</v>
      </c>
      <c r="B1142" s="32" t="s">
        <v>498</v>
      </c>
      <c r="C1142" s="32" t="s">
        <v>5</v>
      </c>
      <c r="D1142" s="32">
        <v>4</v>
      </c>
      <c r="E1142" s="32">
        <v>2</v>
      </c>
      <c r="F1142" s="32">
        <v>5</v>
      </c>
      <c r="G1142" s="32">
        <v>8</v>
      </c>
      <c r="H1142" s="32">
        <v>7</v>
      </c>
      <c r="I1142" s="32">
        <v>8</v>
      </c>
      <c r="J1142" s="32">
        <v>3</v>
      </c>
      <c r="K1142" s="32">
        <v>7</v>
      </c>
      <c r="L1142" s="32">
        <v>4</v>
      </c>
      <c r="M1142" s="32">
        <v>6</v>
      </c>
      <c r="N1142" s="32">
        <v>4</v>
      </c>
      <c r="O1142" s="32">
        <v>25</v>
      </c>
    </row>
    <row r="1143" spans="1:15" x14ac:dyDescent="0.35">
      <c r="A1143" s="32" t="s">
        <v>178</v>
      </c>
      <c r="B1143" s="32" t="s">
        <v>498</v>
      </c>
      <c r="C1143" s="32" t="s">
        <v>2</v>
      </c>
      <c r="D1143" s="32">
        <v>1</v>
      </c>
      <c r="E1143" s="32">
        <v>0</v>
      </c>
      <c r="F1143" s="32">
        <v>5</v>
      </c>
      <c r="G1143" s="32">
        <v>5</v>
      </c>
      <c r="H1143" s="32">
        <v>8</v>
      </c>
      <c r="I1143" s="32">
        <v>3</v>
      </c>
      <c r="J1143" s="32">
        <v>1</v>
      </c>
      <c r="K1143" s="32">
        <v>5</v>
      </c>
      <c r="L1143" s="32">
        <v>3</v>
      </c>
      <c r="M1143" s="32">
        <v>2</v>
      </c>
      <c r="N1143" s="32">
        <v>2</v>
      </c>
      <c r="O1143" s="32">
        <v>5</v>
      </c>
    </row>
    <row r="1144" spans="1:15" x14ac:dyDescent="0.35">
      <c r="A1144" s="33" t="s">
        <v>178</v>
      </c>
      <c r="B1144" s="33" t="s">
        <v>498</v>
      </c>
      <c r="C1144" s="33" t="s">
        <v>3069</v>
      </c>
      <c r="D1144" s="33">
        <v>2897</v>
      </c>
      <c r="E1144" s="33">
        <v>1472</v>
      </c>
      <c r="F1144" s="33">
        <v>1124</v>
      </c>
      <c r="G1144" s="33">
        <v>1757</v>
      </c>
      <c r="H1144" s="33">
        <v>711</v>
      </c>
      <c r="I1144" s="33">
        <v>1084</v>
      </c>
      <c r="J1144" s="33">
        <v>517</v>
      </c>
      <c r="K1144" s="33">
        <v>738</v>
      </c>
      <c r="L1144" s="33">
        <v>361</v>
      </c>
      <c r="M1144" s="33">
        <v>619</v>
      </c>
      <c r="N1144" s="33">
        <v>706</v>
      </c>
      <c r="O1144" s="33">
        <v>2224</v>
      </c>
    </row>
    <row r="1145" spans="1:15" x14ac:dyDescent="0.35">
      <c r="A1145" s="32" t="s">
        <v>281</v>
      </c>
      <c r="B1145" s="32" t="s">
        <v>282</v>
      </c>
      <c r="C1145" s="32" t="s">
        <v>0</v>
      </c>
      <c r="D1145" s="32">
        <v>4473</v>
      </c>
      <c r="E1145" s="32">
        <v>4503</v>
      </c>
      <c r="F1145" s="32">
        <v>2469</v>
      </c>
      <c r="G1145" s="32">
        <v>3682</v>
      </c>
      <c r="H1145" s="32">
        <v>2229</v>
      </c>
      <c r="I1145" s="32">
        <v>2338</v>
      </c>
      <c r="J1145" s="32">
        <v>2147</v>
      </c>
      <c r="K1145" s="32">
        <v>2290</v>
      </c>
      <c r="L1145" s="32">
        <v>2019</v>
      </c>
      <c r="M1145" s="32">
        <v>2487</v>
      </c>
      <c r="N1145" s="32">
        <v>2199</v>
      </c>
      <c r="O1145" s="32">
        <v>2686</v>
      </c>
    </row>
    <row r="1146" spans="1:15" x14ac:dyDescent="0.35">
      <c r="A1146" s="32" t="s">
        <v>281</v>
      </c>
      <c r="B1146" s="32" t="s">
        <v>282</v>
      </c>
      <c r="C1146" s="32" t="s">
        <v>23</v>
      </c>
      <c r="D1146" s="32">
        <v>1234</v>
      </c>
      <c r="E1146" s="32">
        <v>1058</v>
      </c>
      <c r="F1146" s="32">
        <v>944</v>
      </c>
      <c r="G1146" s="32">
        <v>828</v>
      </c>
      <c r="H1146" s="32">
        <v>711</v>
      </c>
      <c r="I1146" s="32">
        <v>930</v>
      </c>
      <c r="J1146" s="32">
        <v>892</v>
      </c>
      <c r="K1146" s="32">
        <v>895</v>
      </c>
      <c r="L1146" s="32">
        <v>850</v>
      </c>
      <c r="M1146" s="32">
        <v>1213</v>
      </c>
      <c r="N1146" s="32">
        <v>779</v>
      </c>
      <c r="O1146" s="32">
        <v>1018</v>
      </c>
    </row>
    <row r="1147" spans="1:15" x14ac:dyDescent="0.35">
      <c r="A1147" s="32" t="s">
        <v>281</v>
      </c>
      <c r="B1147" s="32" t="s">
        <v>282</v>
      </c>
      <c r="C1147" s="32" t="s">
        <v>4</v>
      </c>
      <c r="D1147" s="32">
        <v>78</v>
      </c>
      <c r="E1147" s="32">
        <v>55</v>
      </c>
      <c r="F1147" s="32">
        <v>65</v>
      </c>
      <c r="G1147" s="32">
        <v>69</v>
      </c>
      <c r="H1147" s="32">
        <v>56</v>
      </c>
      <c r="I1147" s="32">
        <v>60</v>
      </c>
      <c r="J1147" s="32">
        <v>63</v>
      </c>
      <c r="K1147" s="32">
        <v>53</v>
      </c>
      <c r="L1147" s="32">
        <v>59</v>
      </c>
      <c r="M1147" s="32">
        <v>57</v>
      </c>
      <c r="N1147" s="32">
        <v>68</v>
      </c>
      <c r="O1147" s="32">
        <v>70</v>
      </c>
    </row>
    <row r="1148" spans="1:15" x14ac:dyDescent="0.35">
      <c r="A1148" s="32" t="s">
        <v>281</v>
      </c>
      <c r="B1148" s="32" t="s">
        <v>282</v>
      </c>
      <c r="C1148" s="32" t="s">
        <v>5</v>
      </c>
      <c r="D1148" s="32">
        <v>21</v>
      </c>
      <c r="E1148" s="32">
        <v>2</v>
      </c>
      <c r="F1148" s="32">
        <v>5</v>
      </c>
      <c r="G1148" s="32">
        <v>4</v>
      </c>
      <c r="H1148" s="32">
        <v>9</v>
      </c>
      <c r="I1148" s="32">
        <v>7</v>
      </c>
      <c r="J1148" s="32">
        <v>13</v>
      </c>
      <c r="K1148" s="32">
        <v>11</v>
      </c>
      <c r="L1148" s="32">
        <v>5</v>
      </c>
      <c r="M1148" s="32">
        <v>9</v>
      </c>
      <c r="N1148" s="32">
        <v>11</v>
      </c>
      <c r="O1148" s="32">
        <v>9</v>
      </c>
    </row>
    <row r="1149" spans="1:15" x14ac:dyDescent="0.35">
      <c r="A1149" s="32" t="s">
        <v>281</v>
      </c>
      <c r="B1149" s="32" t="s">
        <v>282</v>
      </c>
      <c r="C1149" s="32" t="s">
        <v>2</v>
      </c>
      <c r="D1149" s="32">
        <v>4</v>
      </c>
      <c r="E1149" s="32">
        <v>0</v>
      </c>
      <c r="F1149" s="32">
        <v>1</v>
      </c>
      <c r="G1149" s="32">
        <v>2</v>
      </c>
      <c r="H1149" s="32">
        <v>3</v>
      </c>
      <c r="I1149" s="32">
        <v>3</v>
      </c>
      <c r="J1149" s="32">
        <v>5</v>
      </c>
      <c r="K1149" s="32">
        <v>5</v>
      </c>
      <c r="L1149" s="32">
        <v>2</v>
      </c>
      <c r="M1149" s="32">
        <v>6</v>
      </c>
      <c r="N1149" s="32">
        <v>1</v>
      </c>
      <c r="O1149" s="32">
        <v>1</v>
      </c>
    </row>
    <row r="1150" spans="1:15" x14ac:dyDescent="0.35">
      <c r="A1150" s="33" t="s">
        <v>281</v>
      </c>
      <c r="B1150" s="33" t="s">
        <v>282</v>
      </c>
      <c r="C1150" s="33" t="s">
        <v>3069</v>
      </c>
      <c r="D1150" s="33">
        <v>5810</v>
      </c>
      <c r="E1150" s="33">
        <v>5618</v>
      </c>
      <c r="F1150" s="33">
        <v>3484</v>
      </c>
      <c r="G1150" s="33">
        <v>4585</v>
      </c>
      <c r="H1150" s="33">
        <v>3008</v>
      </c>
      <c r="I1150" s="33">
        <v>3338</v>
      </c>
      <c r="J1150" s="33">
        <v>3120</v>
      </c>
      <c r="K1150" s="33">
        <v>3254</v>
      </c>
      <c r="L1150" s="33">
        <v>2935</v>
      </c>
      <c r="M1150" s="33">
        <v>3772</v>
      </c>
      <c r="N1150" s="33">
        <v>3058</v>
      </c>
      <c r="O1150" s="33">
        <v>3784</v>
      </c>
    </row>
    <row r="1151" spans="1:15" x14ac:dyDescent="0.35">
      <c r="A1151" s="32" t="s">
        <v>96</v>
      </c>
      <c r="B1151" s="32" t="s">
        <v>499</v>
      </c>
      <c r="C1151" s="32" t="s">
        <v>0</v>
      </c>
      <c r="D1151" s="32">
        <v>3004</v>
      </c>
      <c r="E1151" s="32">
        <v>2297</v>
      </c>
      <c r="F1151" s="32">
        <v>2080</v>
      </c>
      <c r="G1151" s="32">
        <v>1691</v>
      </c>
      <c r="H1151" s="32">
        <v>1607</v>
      </c>
      <c r="I1151" s="32">
        <v>2080</v>
      </c>
      <c r="J1151" s="32">
        <v>2235</v>
      </c>
      <c r="K1151" s="32">
        <v>2038</v>
      </c>
      <c r="L1151" s="32">
        <v>2570</v>
      </c>
      <c r="M1151" s="32">
        <v>1799</v>
      </c>
      <c r="N1151" s="32">
        <v>1485</v>
      </c>
      <c r="O1151" s="32">
        <v>2024</v>
      </c>
    </row>
    <row r="1152" spans="1:15" x14ac:dyDescent="0.35">
      <c r="A1152" s="32" t="s">
        <v>96</v>
      </c>
      <c r="B1152" s="32" t="s">
        <v>499</v>
      </c>
      <c r="C1152" s="32" t="s">
        <v>23</v>
      </c>
      <c r="D1152" s="32">
        <v>629</v>
      </c>
      <c r="E1152" s="32">
        <v>479</v>
      </c>
      <c r="F1152" s="32">
        <v>459</v>
      </c>
      <c r="G1152" s="32">
        <v>428</v>
      </c>
      <c r="H1152" s="32">
        <v>364</v>
      </c>
      <c r="I1152" s="32">
        <v>519</v>
      </c>
      <c r="J1152" s="32">
        <v>500</v>
      </c>
      <c r="K1152" s="32">
        <v>467</v>
      </c>
      <c r="L1152" s="32">
        <v>687</v>
      </c>
      <c r="M1152" s="32">
        <v>521</v>
      </c>
      <c r="N1152" s="32">
        <v>389</v>
      </c>
      <c r="O1152" s="32">
        <v>506</v>
      </c>
    </row>
    <row r="1153" spans="1:15" x14ac:dyDescent="0.35">
      <c r="A1153" s="32" t="s">
        <v>96</v>
      </c>
      <c r="B1153" s="32" t="s">
        <v>499</v>
      </c>
      <c r="C1153" s="32" t="s">
        <v>4</v>
      </c>
      <c r="D1153" s="32">
        <v>32</v>
      </c>
      <c r="E1153" s="32">
        <v>22</v>
      </c>
      <c r="F1153" s="32">
        <v>27</v>
      </c>
      <c r="G1153" s="32">
        <v>41</v>
      </c>
      <c r="H1153" s="32">
        <v>36</v>
      </c>
      <c r="I1153" s="32">
        <v>33</v>
      </c>
      <c r="J1153" s="32">
        <v>25</v>
      </c>
      <c r="K1153" s="32">
        <v>34</v>
      </c>
      <c r="L1153" s="32">
        <v>48</v>
      </c>
      <c r="M1153" s="32">
        <v>29</v>
      </c>
      <c r="N1153" s="32">
        <v>23</v>
      </c>
      <c r="O1153" s="32">
        <v>32</v>
      </c>
    </row>
    <row r="1154" spans="1:15" x14ac:dyDescent="0.35">
      <c r="A1154" s="32" t="s">
        <v>96</v>
      </c>
      <c r="B1154" s="32" t="s">
        <v>499</v>
      </c>
      <c r="C1154" s="32" t="s">
        <v>5</v>
      </c>
      <c r="D1154" s="32">
        <v>17</v>
      </c>
      <c r="E1154" s="32">
        <v>4</v>
      </c>
      <c r="F1154" s="32">
        <v>4</v>
      </c>
      <c r="G1154" s="32">
        <v>5</v>
      </c>
      <c r="H1154" s="32">
        <v>11</v>
      </c>
      <c r="I1154" s="32">
        <v>5</v>
      </c>
      <c r="J1154" s="32">
        <v>5</v>
      </c>
      <c r="K1154" s="32">
        <v>3</v>
      </c>
      <c r="L1154" s="32">
        <v>11</v>
      </c>
      <c r="M1154" s="32">
        <v>78</v>
      </c>
      <c r="N1154" s="32">
        <v>13</v>
      </c>
      <c r="O1154" s="32">
        <v>91</v>
      </c>
    </row>
    <row r="1155" spans="1:15" x14ac:dyDescent="0.35">
      <c r="A1155" s="32" t="s">
        <v>96</v>
      </c>
      <c r="B1155" s="32" t="s">
        <v>499</v>
      </c>
      <c r="C1155" s="32" t="s">
        <v>2</v>
      </c>
      <c r="D1155" s="32">
        <v>0</v>
      </c>
      <c r="E1155" s="32">
        <v>0</v>
      </c>
      <c r="F1155" s="32">
        <v>0</v>
      </c>
      <c r="G1155" s="32">
        <v>0</v>
      </c>
      <c r="H1155" s="32">
        <v>1</v>
      </c>
      <c r="I1155" s="32">
        <v>2</v>
      </c>
      <c r="J1155" s="32">
        <v>0</v>
      </c>
      <c r="K1155" s="32">
        <v>0</v>
      </c>
      <c r="L1155" s="32">
        <v>2</v>
      </c>
      <c r="M1155" s="32">
        <v>1</v>
      </c>
      <c r="N1155" s="32">
        <v>1</v>
      </c>
      <c r="O1155" s="32">
        <v>1</v>
      </c>
    </row>
    <row r="1156" spans="1:15" x14ac:dyDescent="0.35">
      <c r="A1156" s="33" t="s">
        <v>96</v>
      </c>
      <c r="B1156" s="33" t="s">
        <v>499</v>
      </c>
      <c r="C1156" s="33" t="s">
        <v>3069</v>
      </c>
      <c r="D1156" s="33">
        <v>3682</v>
      </c>
      <c r="E1156" s="33">
        <v>2802</v>
      </c>
      <c r="F1156" s="33">
        <v>2570</v>
      </c>
      <c r="G1156" s="33">
        <v>2165</v>
      </c>
      <c r="H1156" s="33">
        <v>2019</v>
      </c>
      <c r="I1156" s="33">
        <v>2639</v>
      </c>
      <c r="J1156" s="33">
        <v>2765</v>
      </c>
      <c r="K1156" s="33">
        <v>2542</v>
      </c>
      <c r="L1156" s="33">
        <v>3318</v>
      </c>
      <c r="M1156" s="33">
        <v>2428</v>
      </c>
      <c r="N1156" s="33">
        <v>1911</v>
      </c>
      <c r="O1156" s="33">
        <v>2654</v>
      </c>
    </row>
    <row r="1157" spans="1:15" x14ac:dyDescent="0.35">
      <c r="A1157" s="32" t="s">
        <v>206</v>
      </c>
      <c r="B1157" s="32" t="s">
        <v>207</v>
      </c>
      <c r="C1157" s="32" t="s">
        <v>0</v>
      </c>
      <c r="D1157" s="32">
        <v>996</v>
      </c>
      <c r="E1157" s="32">
        <v>2205</v>
      </c>
      <c r="F1157" s="32">
        <v>2759</v>
      </c>
      <c r="G1157" s="32">
        <v>1197</v>
      </c>
      <c r="H1157" s="32">
        <v>1176</v>
      </c>
      <c r="I1157" s="32">
        <v>1040</v>
      </c>
      <c r="J1157" s="32">
        <v>1219</v>
      </c>
      <c r="K1157" s="32">
        <v>1065</v>
      </c>
      <c r="L1157" s="32">
        <v>1146</v>
      </c>
      <c r="M1157" s="32">
        <v>1303</v>
      </c>
      <c r="N1157" s="32">
        <v>1138</v>
      </c>
      <c r="O1157" s="32">
        <v>1184</v>
      </c>
    </row>
    <row r="1158" spans="1:15" x14ac:dyDescent="0.35">
      <c r="A1158" s="32" t="s">
        <v>206</v>
      </c>
      <c r="B1158" s="32" t="s">
        <v>207</v>
      </c>
      <c r="C1158" s="32" t="s">
        <v>23</v>
      </c>
      <c r="D1158" s="32">
        <v>266</v>
      </c>
      <c r="E1158" s="32">
        <v>677</v>
      </c>
      <c r="F1158" s="32">
        <v>882</v>
      </c>
      <c r="G1158" s="32">
        <v>497</v>
      </c>
      <c r="H1158" s="32">
        <v>505</v>
      </c>
      <c r="I1158" s="32">
        <v>421</v>
      </c>
      <c r="J1158" s="32">
        <v>556</v>
      </c>
      <c r="K1158" s="32">
        <v>436</v>
      </c>
      <c r="L1158" s="32">
        <v>457</v>
      </c>
      <c r="M1158" s="32">
        <v>502</v>
      </c>
      <c r="N1158" s="32">
        <v>446</v>
      </c>
      <c r="O1158" s="32">
        <v>456</v>
      </c>
    </row>
    <row r="1159" spans="1:15" x14ac:dyDescent="0.35">
      <c r="A1159" s="32" t="s">
        <v>206</v>
      </c>
      <c r="B1159" s="32" t="s">
        <v>207</v>
      </c>
      <c r="C1159" s="32" t="s">
        <v>4</v>
      </c>
      <c r="D1159" s="32">
        <v>29</v>
      </c>
      <c r="E1159" s="32">
        <v>33</v>
      </c>
      <c r="F1159" s="32">
        <v>54</v>
      </c>
      <c r="G1159" s="32">
        <v>61</v>
      </c>
      <c r="H1159" s="32">
        <v>83</v>
      </c>
      <c r="I1159" s="32">
        <v>108</v>
      </c>
      <c r="J1159" s="32">
        <v>111</v>
      </c>
      <c r="K1159" s="32">
        <v>66</v>
      </c>
      <c r="L1159" s="32">
        <v>109</v>
      </c>
      <c r="M1159" s="32">
        <v>109</v>
      </c>
      <c r="N1159" s="32">
        <v>132</v>
      </c>
      <c r="O1159" s="32">
        <v>140</v>
      </c>
    </row>
    <row r="1160" spans="1:15" x14ac:dyDescent="0.35">
      <c r="A1160" s="32" t="s">
        <v>206</v>
      </c>
      <c r="B1160" s="32" t="s">
        <v>207</v>
      </c>
      <c r="C1160" s="32" t="s">
        <v>5</v>
      </c>
      <c r="D1160" s="32">
        <v>0</v>
      </c>
      <c r="E1160" s="32">
        <v>1</v>
      </c>
      <c r="F1160" s="32">
        <v>9</v>
      </c>
      <c r="G1160" s="32">
        <v>1</v>
      </c>
      <c r="H1160" s="32">
        <v>3</v>
      </c>
      <c r="I1160" s="32">
        <v>5</v>
      </c>
      <c r="J1160" s="32">
        <v>3</v>
      </c>
      <c r="K1160" s="32">
        <v>4</v>
      </c>
      <c r="L1160" s="32">
        <v>2</v>
      </c>
      <c r="M1160" s="32">
        <v>2</v>
      </c>
      <c r="N1160" s="32">
        <v>1</v>
      </c>
      <c r="O1160" s="32">
        <v>5</v>
      </c>
    </row>
    <row r="1161" spans="1:15" x14ac:dyDescent="0.35">
      <c r="A1161" s="32" t="s">
        <v>206</v>
      </c>
      <c r="B1161" s="32" t="s">
        <v>207</v>
      </c>
      <c r="C1161" s="32" t="s">
        <v>2</v>
      </c>
      <c r="D1161" s="32">
        <v>2</v>
      </c>
      <c r="E1161" s="32">
        <v>6</v>
      </c>
      <c r="F1161" s="32">
        <v>1</v>
      </c>
      <c r="G1161" s="32">
        <v>0</v>
      </c>
      <c r="H1161" s="32">
        <v>0</v>
      </c>
      <c r="I1161" s="32">
        <v>0</v>
      </c>
      <c r="J1161" s="32">
        <v>0</v>
      </c>
      <c r="K1161" s="32">
        <v>0</v>
      </c>
      <c r="L1161" s="32">
        <v>1</v>
      </c>
      <c r="M1161" s="32">
        <v>0</v>
      </c>
      <c r="N1161" s="32">
        <v>0</v>
      </c>
      <c r="O1161" s="32">
        <v>0</v>
      </c>
    </row>
    <row r="1162" spans="1:15" x14ac:dyDescent="0.35">
      <c r="A1162" s="33" t="s">
        <v>206</v>
      </c>
      <c r="B1162" s="33" t="s">
        <v>207</v>
      </c>
      <c r="C1162" s="33" t="s">
        <v>3069</v>
      </c>
      <c r="D1162" s="33">
        <v>1293</v>
      </c>
      <c r="E1162" s="33">
        <v>2922</v>
      </c>
      <c r="F1162" s="33">
        <v>3705</v>
      </c>
      <c r="G1162" s="33">
        <v>1756</v>
      </c>
      <c r="H1162" s="33">
        <v>1767</v>
      </c>
      <c r="I1162" s="33">
        <v>1574</v>
      </c>
      <c r="J1162" s="33">
        <v>1889</v>
      </c>
      <c r="K1162" s="33">
        <v>1571</v>
      </c>
      <c r="L1162" s="33">
        <v>1715</v>
      </c>
      <c r="M1162" s="33">
        <v>1916</v>
      </c>
      <c r="N1162" s="33">
        <v>1717</v>
      </c>
      <c r="O1162" s="33">
        <v>1785</v>
      </c>
    </row>
    <row r="1163" spans="1:15" x14ac:dyDescent="0.35">
      <c r="A1163" s="32" t="s">
        <v>500</v>
      </c>
      <c r="B1163" s="32" t="s">
        <v>501</v>
      </c>
      <c r="C1163" s="32" t="s">
        <v>0</v>
      </c>
      <c r="D1163" s="32">
        <v>967</v>
      </c>
      <c r="E1163" s="32">
        <v>968</v>
      </c>
      <c r="F1163" s="32">
        <v>928</v>
      </c>
      <c r="G1163" s="32">
        <v>1127</v>
      </c>
      <c r="H1163" s="32">
        <v>899</v>
      </c>
      <c r="I1163" s="32">
        <v>1014</v>
      </c>
      <c r="J1163" s="32">
        <v>970</v>
      </c>
      <c r="K1163" s="32">
        <v>908</v>
      </c>
      <c r="L1163" s="32">
        <v>1082</v>
      </c>
      <c r="M1163" s="32">
        <v>834</v>
      </c>
      <c r="N1163" s="32">
        <v>760</v>
      </c>
      <c r="O1163" s="32">
        <v>954</v>
      </c>
    </row>
    <row r="1164" spans="1:15" x14ac:dyDescent="0.35">
      <c r="A1164" s="32" t="s">
        <v>500</v>
      </c>
      <c r="B1164" s="32" t="s">
        <v>501</v>
      </c>
      <c r="C1164" s="32" t="s">
        <v>23</v>
      </c>
      <c r="D1164" s="32">
        <v>463</v>
      </c>
      <c r="E1164" s="32">
        <v>433</v>
      </c>
      <c r="F1164" s="32">
        <v>412</v>
      </c>
      <c r="G1164" s="32">
        <v>496</v>
      </c>
      <c r="H1164" s="32">
        <v>322</v>
      </c>
      <c r="I1164" s="32">
        <v>477</v>
      </c>
      <c r="J1164" s="32">
        <v>425</v>
      </c>
      <c r="K1164" s="32">
        <v>377</v>
      </c>
      <c r="L1164" s="32">
        <v>486</v>
      </c>
      <c r="M1164" s="32">
        <v>423</v>
      </c>
      <c r="N1164" s="32">
        <v>406</v>
      </c>
      <c r="O1164" s="32">
        <v>473</v>
      </c>
    </row>
    <row r="1165" spans="1:15" x14ac:dyDescent="0.35">
      <c r="A1165" s="32" t="s">
        <v>500</v>
      </c>
      <c r="B1165" s="32" t="s">
        <v>501</v>
      </c>
      <c r="C1165" s="32" t="s">
        <v>4</v>
      </c>
      <c r="D1165" s="32">
        <v>7</v>
      </c>
      <c r="E1165" s="32">
        <v>27</v>
      </c>
      <c r="F1165" s="32">
        <v>4</v>
      </c>
      <c r="G1165" s="32">
        <v>5</v>
      </c>
      <c r="H1165" s="32">
        <v>7</v>
      </c>
      <c r="I1165" s="32">
        <v>7</v>
      </c>
      <c r="J1165" s="32">
        <v>7</v>
      </c>
      <c r="K1165" s="32">
        <v>5</v>
      </c>
      <c r="L1165" s="32">
        <v>2</v>
      </c>
      <c r="M1165" s="32">
        <v>4</v>
      </c>
      <c r="N1165" s="32">
        <v>3</v>
      </c>
      <c r="O1165" s="32">
        <v>18</v>
      </c>
    </row>
    <row r="1166" spans="1:15" x14ac:dyDescent="0.35">
      <c r="A1166" s="32" t="s">
        <v>500</v>
      </c>
      <c r="B1166" s="32" t="s">
        <v>501</v>
      </c>
      <c r="C1166" s="32" t="s">
        <v>5</v>
      </c>
      <c r="D1166" s="32">
        <v>1</v>
      </c>
      <c r="E1166" s="32">
        <v>7</v>
      </c>
      <c r="F1166" s="32">
        <v>3</v>
      </c>
      <c r="G1166" s="32">
        <v>2</v>
      </c>
      <c r="H1166" s="32">
        <v>3</v>
      </c>
      <c r="I1166" s="32">
        <v>7</v>
      </c>
      <c r="J1166" s="32">
        <v>6</v>
      </c>
      <c r="K1166" s="32">
        <v>3</v>
      </c>
      <c r="L1166" s="32">
        <v>3</v>
      </c>
      <c r="M1166" s="32">
        <v>5</v>
      </c>
      <c r="N1166" s="32">
        <v>3</v>
      </c>
      <c r="O1166" s="32">
        <v>8</v>
      </c>
    </row>
    <row r="1167" spans="1:15" x14ac:dyDescent="0.35">
      <c r="A1167" s="32" t="s">
        <v>500</v>
      </c>
      <c r="B1167" s="32" t="s">
        <v>501</v>
      </c>
      <c r="C1167" s="32" t="s">
        <v>2</v>
      </c>
      <c r="D1167" s="32">
        <v>0</v>
      </c>
      <c r="E1167" s="32">
        <v>2</v>
      </c>
      <c r="F1167" s="32">
        <v>0</v>
      </c>
      <c r="G1167" s="32">
        <v>0</v>
      </c>
      <c r="H1167" s="32">
        <v>2</v>
      </c>
      <c r="I1167" s="32">
        <v>0</v>
      </c>
      <c r="J1167" s="32">
        <v>0</v>
      </c>
      <c r="K1167" s="32">
        <v>0</v>
      </c>
      <c r="L1167" s="32">
        <v>0</v>
      </c>
      <c r="M1167" s="32">
        <v>0</v>
      </c>
      <c r="N1167" s="32">
        <v>0</v>
      </c>
      <c r="O1167" s="32">
        <v>2</v>
      </c>
    </row>
    <row r="1168" spans="1:15" x14ac:dyDescent="0.35">
      <c r="A1168" s="33" t="s">
        <v>500</v>
      </c>
      <c r="B1168" s="33" t="s">
        <v>501</v>
      </c>
      <c r="C1168" s="33" t="s">
        <v>3069</v>
      </c>
      <c r="D1168" s="33">
        <v>1438</v>
      </c>
      <c r="E1168" s="33">
        <v>1437</v>
      </c>
      <c r="F1168" s="33">
        <v>1347</v>
      </c>
      <c r="G1168" s="33">
        <v>1630</v>
      </c>
      <c r="H1168" s="33">
        <v>1233</v>
      </c>
      <c r="I1168" s="33">
        <v>1505</v>
      </c>
      <c r="J1168" s="33">
        <v>1408</v>
      </c>
      <c r="K1168" s="33">
        <v>1293</v>
      </c>
      <c r="L1168" s="33">
        <v>1573</v>
      </c>
      <c r="M1168" s="33">
        <v>1266</v>
      </c>
      <c r="N1168" s="33">
        <v>1172</v>
      </c>
      <c r="O1168" s="33">
        <v>1455</v>
      </c>
    </row>
    <row r="1169" spans="1:15" x14ac:dyDescent="0.35">
      <c r="A1169" s="32" t="s">
        <v>301</v>
      </c>
      <c r="B1169" s="32" t="s">
        <v>502</v>
      </c>
      <c r="C1169" s="32" t="s">
        <v>0</v>
      </c>
      <c r="D1169" s="32">
        <v>1445</v>
      </c>
      <c r="E1169" s="32">
        <v>1505</v>
      </c>
      <c r="F1169" s="32">
        <v>1395</v>
      </c>
      <c r="G1169" s="32">
        <v>1168</v>
      </c>
      <c r="H1169" s="32">
        <v>1258</v>
      </c>
      <c r="I1169" s="32">
        <v>1822</v>
      </c>
      <c r="J1169" s="32">
        <v>1229</v>
      </c>
      <c r="K1169" s="32">
        <v>1531</v>
      </c>
      <c r="L1169" s="32">
        <v>1719</v>
      </c>
      <c r="M1169" s="32">
        <v>1376</v>
      </c>
      <c r="N1169" s="32">
        <v>1322</v>
      </c>
      <c r="O1169" s="32">
        <v>1666</v>
      </c>
    </row>
    <row r="1170" spans="1:15" x14ac:dyDescent="0.35">
      <c r="A1170" s="32" t="s">
        <v>301</v>
      </c>
      <c r="B1170" s="32" t="s">
        <v>502</v>
      </c>
      <c r="C1170" s="32" t="s">
        <v>23</v>
      </c>
      <c r="D1170" s="32">
        <v>303</v>
      </c>
      <c r="E1170" s="32">
        <v>380</v>
      </c>
      <c r="F1170" s="32">
        <v>388</v>
      </c>
      <c r="G1170" s="32">
        <v>334</v>
      </c>
      <c r="H1170" s="32">
        <v>402</v>
      </c>
      <c r="I1170" s="32">
        <v>434</v>
      </c>
      <c r="J1170" s="32">
        <v>321</v>
      </c>
      <c r="K1170" s="32">
        <v>343</v>
      </c>
      <c r="L1170" s="32">
        <v>352</v>
      </c>
      <c r="M1170" s="32">
        <v>342</v>
      </c>
      <c r="N1170" s="32">
        <v>298</v>
      </c>
      <c r="O1170" s="32">
        <v>334</v>
      </c>
    </row>
    <row r="1171" spans="1:15" x14ac:dyDescent="0.35">
      <c r="A1171" s="32" t="s">
        <v>301</v>
      </c>
      <c r="B1171" s="32" t="s">
        <v>502</v>
      </c>
      <c r="C1171" s="32" t="s">
        <v>4</v>
      </c>
      <c r="D1171" s="32">
        <v>29</v>
      </c>
      <c r="E1171" s="32">
        <v>32</v>
      </c>
      <c r="F1171" s="32">
        <v>28</v>
      </c>
      <c r="G1171" s="32">
        <v>31</v>
      </c>
      <c r="H1171" s="32">
        <v>29</v>
      </c>
      <c r="I1171" s="32">
        <v>38</v>
      </c>
      <c r="J1171" s="32">
        <v>33</v>
      </c>
      <c r="K1171" s="32">
        <v>27</v>
      </c>
      <c r="L1171" s="32">
        <v>34</v>
      </c>
      <c r="M1171" s="32">
        <v>39</v>
      </c>
      <c r="N1171" s="32">
        <v>31</v>
      </c>
      <c r="O1171" s="32">
        <v>43</v>
      </c>
    </row>
    <row r="1172" spans="1:15" x14ac:dyDescent="0.35">
      <c r="A1172" s="32" t="s">
        <v>301</v>
      </c>
      <c r="B1172" s="32" t="s">
        <v>502</v>
      </c>
      <c r="C1172" s="32" t="s">
        <v>5</v>
      </c>
      <c r="D1172" s="32">
        <v>1</v>
      </c>
      <c r="E1172" s="32">
        <v>3</v>
      </c>
      <c r="F1172" s="32">
        <v>2</v>
      </c>
      <c r="G1172" s="32">
        <v>1</v>
      </c>
      <c r="H1172" s="32">
        <v>2</v>
      </c>
      <c r="I1172" s="32">
        <v>6</v>
      </c>
      <c r="J1172" s="32">
        <v>2</v>
      </c>
      <c r="K1172" s="32">
        <v>2</v>
      </c>
      <c r="L1172" s="32">
        <v>5</v>
      </c>
      <c r="M1172" s="32">
        <v>5</v>
      </c>
      <c r="N1172" s="32">
        <v>2</v>
      </c>
      <c r="O1172" s="32">
        <v>6</v>
      </c>
    </row>
    <row r="1173" spans="1:15" x14ac:dyDescent="0.35">
      <c r="A1173" s="32" t="s">
        <v>301</v>
      </c>
      <c r="B1173" s="32" t="s">
        <v>502</v>
      </c>
      <c r="C1173" s="32" t="s">
        <v>2</v>
      </c>
      <c r="D1173" s="32">
        <v>1</v>
      </c>
      <c r="E1173" s="32">
        <v>0</v>
      </c>
      <c r="F1173" s="32">
        <v>4</v>
      </c>
      <c r="G1173" s="32">
        <v>0</v>
      </c>
      <c r="H1173" s="32">
        <v>3</v>
      </c>
      <c r="I1173" s="32">
        <v>0</v>
      </c>
      <c r="J1173" s="32">
        <v>2</v>
      </c>
      <c r="K1173" s="32">
        <v>2</v>
      </c>
      <c r="L1173" s="32">
        <v>1</v>
      </c>
      <c r="M1173" s="32">
        <v>3</v>
      </c>
      <c r="N1173" s="32">
        <v>5</v>
      </c>
      <c r="O1173" s="32">
        <v>6</v>
      </c>
    </row>
    <row r="1174" spans="1:15" x14ac:dyDescent="0.35">
      <c r="A1174" s="33" t="s">
        <v>301</v>
      </c>
      <c r="B1174" s="33" t="s">
        <v>502</v>
      </c>
      <c r="C1174" s="33" t="s">
        <v>3069</v>
      </c>
      <c r="D1174" s="33">
        <v>1779</v>
      </c>
      <c r="E1174" s="33">
        <v>1920</v>
      </c>
      <c r="F1174" s="33">
        <v>1817</v>
      </c>
      <c r="G1174" s="33">
        <v>1534</v>
      </c>
      <c r="H1174" s="33">
        <v>1694</v>
      </c>
      <c r="I1174" s="33">
        <v>2300</v>
      </c>
      <c r="J1174" s="33">
        <v>1587</v>
      </c>
      <c r="K1174" s="33">
        <v>1905</v>
      </c>
      <c r="L1174" s="33">
        <v>2111</v>
      </c>
      <c r="M1174" s="33">
        <v>1765</v>
      </c>
      <c r="N1174" s="33">
        <v>1658</v>
      </c>
      <c r="O1174" s="33">
        <v>2055</v>
      </c>
    </row>
    <row r="1175" spans="1:15" x14ac:dyDescent="0.35">
      <c r="A1175" s="32" t="s">
        <v>337</v>
      </c>
      <c r="B1175" s="32" t="s">
        <v>338</v>
      </c>
      <c r="C1175" s="32" t="s">
        <v>0</v>
      </c>
      <c r="D1175" s="32">
        <v>0</v>
      </c>
      <c r="E1175" s="32">
        <v>8622</v>
      </c>
      <c r="F1175" s="32">
        <v>3319</v>
      </c>
      <c r="G1175" s="32">
        <v>1912</v>
      </c>
      <c r="H1175" s="32">
        <v>0</v>
      </c>
      <c r="I1175" s="32">
        <v>3256</v>
      </c>
      <c r="J1175" s="32">
        <v>0</v>
      </c>
      <c r="K1175" s="32">
        <v>3214</v>
      </c>
      <c r="L1175" s="32">
        <v>2250</v>
      </c>
      <c r="M1175" s="32">
        <v>2797</v>
      </c>
      <c r="N1175" s="32">
        <v>1292</v>
      </c>
      <c r="O1175" s="32">
        <v>1050</v>
      </c>
    </row>
    <row r="1176" spans="1:15" x14ac:dyDescent="0.35">
      <c r="A1176" s="32" t="s">
        <v>337</v>
      </c>
      <c r="B1176" s="32" t="s">
        <v>338</v>
      </c>
      <c r="C1176" s="32" t="s">
        <v>23</v>
      </c>
      <c r="D1176" s="32">
        <v>0</v>
      </c>
      <c r="E1176" s="32">
        <v>1310</v>
      </c>
      <c r="F1176" s="32">
        <v>410</v>
      </c>
      <c r="G1176" s="32">
        <v>317</v>
      </c>
      <c r="H1176" s="32">
        <v>0</v>
      </c>
      <c r="I1176" s="32">
        <v>501</v>
      </c>
      <c r="J1176" s="32">
        <v>0</v>
      </c>
      <c r="K1176" s="32">
        <v>442</v>
      </c>
      <c r="L1176" s="32">
        <v>375</v>
      </c>
      <c r="M1176" s="32">
        <v>466</v>
      </c>
      <c r="N1176" s="32">
        <v>294</v>
      </c>
      <c r="O1176" s="32">
        <v>174</v>
      </c>
    </row>
    <row r="1177" spans="1:15" x14ac:dyDescent="0.35">
      <c r="A1177" s="32" t="s">
        <v>337</v>
      </c>
      <c r="B1177" s="32" t="s">
        <v>338</v>
      </c>
      <c r="C1177" s="32" t="s">
        <v>4</v>
      </c>
      <c r="D1177" s="32">
        <v>0</v>
      </c>
      <c r="E1177" s="32">
        <v>64</v>
      </c>
      <c r="F1177" s="32">
        <v>9</v>
      </c>
      <c r="G1177" s="32">
        <v>7</v>
      </c>
      <c r="H1177" s="32">
        <v>0</v>
      </c>
      <c r="I1177" s="32">
        <v>23</v>
      </c>
      <c r="J1177" s="32">
        <v>0</v>
      </c>
      <c r="K1177" s="32">
        <v>29</v>
      </c>
      <c r="L1177" s="32">
        <v>32</v>
      </c>
      <c r="M1177" s="32">
        <v>21</v>
      </c>
      <c r="N1177" s="32">
        <v>21</v>
      </c>
      <c r="O1177" s="32">
        <v>14</v>
      </c>
    </row>
    <row r="1178" spans="1:15" x14ac:dyDescent="0.35">
      <c r="A1178" s="32" t="s">
        <v>337</v>
      </c>
      <c r="B1178" s="32" t="s">
        <v>338</v>
      </c>
      <c r="C1178" s="32" t="s">
        <v>5</v>
      </c>
      <c r="D1178" s="32">
        <v>0</v>
      </c>
      <c r="E1178" s="32">
        <v>27</v>
      </c>
      <c r="F1178" s="32">
        <v>4</v>
      </c>
      <c r="G1178" s="32">
        <v>6</v>
      </c>
      <c r="H1178" s="32">
        <v>0</v>
      </c>
      <c r="I1178" s="32">
        <v>6</v>
      </c>
      <c r="J1178" s="32">
        <v>0</v>
      </c>
      <c r="K1178" s="32">
        <v>3</v>
      </c>
      <c r="L1178" s="32">
        <v>5</v>
      </c>
      <c r="M1178" s="32">
        <v>7</v>
      </c>
      <c r="N1178" s="32">
        <v>4</v>
      </c>
      <c r="O1178" s="32">
        <v>2</v>
      </c>
    </row>
    <row r="1179" spans="1:15" x14ac:dyDescent="0.35">
      <c r="A1179" s="32" t="s">
        <v>337</v>
      </c>
      <c r="B1179" s="32" t="s">
        <v>338</v>
      </c>
      <c r="C1179" s="32" t="s">
        <v>2</v>
      </c>
      <c r="D1179" s="32">
        <v>0</v>
      </c>
      <c r="E1179" s="32">
        <v>42</v>
      </c>
      <c r="F1179" s="32">
        <v>0</v>
      </c>
      <c r="G1179" s="32">
        <v>0</v>
      </c>
      <c r="H1179" s="32">
        <v>0</v>
      </c>
      <c r="I1179" s="32">
        <v>3</v>
      </c>
      <c r="J1179" s="32">
        <v>0</v>
      </c>
      <c r="K1179" s="32">
        <v>4</v>
      </c>
      <c r="L1179" s="32">
        <v>1</v>
      </c>
      <c r="M1179" s="32">
        <v>1</v>
      </c>
      <c r="N1179" s="32">
        <v>1</v>
      </c>
      <c r="O1179" s="32">
        <v>3</v>
      </c>
    </row>
    <row r="1180" spans="1:15" x14ac:dyDescent="0.35">
      <c r="A1180" s="33" t="s">
        <v>337</v>
      </c>
      <c r="B1180" s="33" t="s">
        <v>338</v>
      </c>
      <c r="C1180" s="33" t="s">
        <v>3069</v>
      </c>
      <c r="D1180" s="33">
        <v>0</v>
      </c>
      <c r="E1180" s="33">
        <v>10065</v>
      </c>
      <c r="F1180" s="33">
        <v>3742</v>
      </c>
      <c r="G1180" s="33">
        <v>2242</v>
      </c>
      <c r="H1180" s="33">
        <v>0</v>
      </c>
      <c r="I1180" s="33">
        <v>3789</v>
      </c>
      <c r="J1180" s="33">
        <v>0</v>
      </c>
      <c r="K1180" s="33">
        <v>3692</v>
      </c>
      <c r="L1180" s="33">
        <v>2663</v>
      </c>
      <c r="M1180" s="33">
        <v>3292</v>
      </c>
      <c r="N1180" s="33">
        <v>1612</v>
      </c>
      <c r="O1180" s="33">
        <v>1243</v>
      </c>
    </row>
    <row r="1181" spans="1:15" x14ac:dyDescent="0.35">
      <c r="A1181" s="32" t="s">
        <v>311</v>
      </c>
      <c r="B1181" s="32" t="s">
        <v>503</v>
      </c>
      <c r="C1181" s="32" t="s">
        <v>0</v>
      </c>
      <c r="D1181" s="32">
        <v>812</v>
      </c>
      <c r="E1181" s="32">
        <v>1050</v>
      </c>
      <c r="F1181" s="32">
        <v>945</v>
      </c>
      <c r="G1181" s="32">
        <v>164</v>
      </c>
      <c r="H1181" s="32">
        <v>0</v>
      </c>
      <c r="I1181" s="32">
        <v>0</v>
      </c>
      <c r="J1181" s="32">
        <v>0</v>
      </c>
      <c r="K1181" s="32">
        <v>0</v>
      </c>
      <c r="L1181" s="32">
        <v>0</v>
      </c>
      <c r="M1181" s="32">
        <v>0</v>
      </c>
      <c r="N1181" s="32">
        <v>0</v>
      </c>
      <c r="O1181" s="32">
        <v>0</v>
      </c>
    </row>
    <row r="1182" spans="1:15" x14ac:dyDescent="0.35">
      <c r="A1182" s="32" t="s">
        <v>311</v>
      </c>
      <c r="B1182" s="32" t="s">
        <v>503</v>
      </c>
      <c r="C1182" s="32" t="s">
        <v>23</v>
      </c>
      <c r="D1182" s="32">
        <v>327</v>
      </c>
      <c r="E1182" s="32">
        <v>394</v>
      </c>
      <c r="F1182" s="32">
        <v>378</v>
      </c>
      <c r="G1182" s="32">
        <v>106</v>
      </c>
      <c r="H1182" s="32">
        <v>0</v>
      </c>
      <c r="I1182" s="32">
        <v>0</v>
      </c>
      <c r="J1182" s="32">
        <v>0</v>
      </c>
      <c r="K1182" s="32">
        <v>0</v>
      </c>
      <c r="L1182" s="32">
        <v>0</v>
      </c>
      <c r="M1182" s="32">
        <v>0</v>
      </c>
      <c r="N1182" s="32">
        <v>0</v>
      </c>
      <c r="O1182" s="32">
        <v>0</v>
      </c>
    </row>
    <row r="1183" spans="1:15" x14ac:dyDescent="0.35">
      <c r="A1183" s="32" t="s">
        <v>311</v>
      </c>
      <c r="B1183" s="32" t="s">
        <v>503</v>
      </c>
      <c r="C1183" s="32" t="s">
        <v>4</v>
      </c>
      <c r="D1183" s="32">
        <v>90</v>
      </c>
      <c r="E1183" s="32">
        <v>70</v>
      </c>
      <c r="F1183" s="32">
        <v>88</v>
      </c>
      <c r="G1183" s="32">
        <v>40</v>
      </c>
      <c r="H1183" s="32">
        <v>0</v>
      </c>
      <c r="I1183" s="32">
        <v>0</v>
      </c>
      <c r="J1183" s="32">
        <v>0</v>
      </c>
      <c r="K1183" s="32">
        <v>0</v>
      </c>
      <c r="L1183" s="32">
        <v>0</v>
      </c>
      <c r="M1183" s="32">
        <v>0</v>
      </c>
      <c r="N1183" s="32">
        <v>0</v>
      </c>
      <c r="O1183" s="32">
        <v>0</v>
      </c>
    </row>
    <row r="1184" spans="1:15" x14ac:dyDescent="0.35">
      <c r="A1184" s="32" t="s">
        <v>311</v>
      </c>
      <c r="B1184" s="32" t="s">
        <v>503</v>
      </c>
      <c r="C1184" s="32" t="s">
        <v>5</v>
      </c>
      <c r="D1184" s="32">
        <v>1</v>
      </c>
      <c r="E1184" s="32">
        <v>3</v>
      </c>
      <c r="F1184" s="32">
        <v>2</v>
      </c>
      <c r="G1184" s="32">
        <v>0</v>
      </c>
      <c r="H1184" s="32">
        <v>0</v>
      </c>
      <c r="I1184" s="32">
        <v>0</v>
      </c>
      <c r="J1184" s="32">
        <v>0</v>
      </c>
      <c r="K1184" s="32">
        <v>0</v>
      </c>
      <c r="L1184" s="32">
        <v>0</v>
      </c>
      <c r="M1184" s="32">
        <v>0</v>
      </c>
      <c r="N1184" s="32">
        <v>0</v>
      </c>
      <c r="O1184" s="32">
        <v>0</v>
      </c>
    </row>
    <row r="1185" spans="1:15" x14ac:dyDescent="0.35">
      <c r="A1185" s="32" t="s">
        <v>311</v>
      </c>
      <c r="B1185" s="32" t="s">
        <v>503</v>
      </c>
      <c r="C1185" s="32" t="s">
        <v>2</v>
      </c>
      <c r="D1185" s="32">
        <v>2</v>
      </c>
      <c r="E1185" s="32">
        <v>3</v>
      </c>
      <c r="F1185" s="32">
        <v>1</v>
      </c>
      <c r="G1185" s="32">
        <v>0</v>
      </c>
      <c r="H1185" s="32">
        <v>0</v>
      </c>
      <c r="I1185" s="32">
        <v>0</v>
      </c>
      <c r="J1185" s="32">
        <v>0</v>
      </c>
      <c r="K1185" s="32">
        <v>0</v>
      </c>
      <c r="L1185" s="32">
        <v>0</v>
      </c>
      <c r="M1185" s="32">
        <v>0</v>
      </c>
      <c r="N1185" s="32">
        <v>0</v>
      </c>
      <c r="O1185" s="32">
        <v>0</v>
      </c>
    </row>
    <row r="1186" spans="1:15" x14ac:dyDescent="0.35">
      <c r="A1186" s="33" t="s">
        <v>311</v>
      </c>
      <c r="B1186" s="33" t="s">
        <v>503</v>
      </c>
      <c r="C1186" s="33" t="s">
        <v>3069</v>
      </c>
      <c r="D1186" s="33">
        <v>1232</v>
      </c>
      <c r="E1186" s="33">
        <v>1520</v>
      </c>
      <c r="F1186" s="33">
        <v>1414</v>
      </c>
      <c r="G1186" s="33">
        <v>310</v>
      </c>
      <c r="H1186" s="33">
        <v>0</v>
      </c>
      <c r="I1186" s="33">
        <v>0</v>
      </c>
      <c r="J1186" s="33">
        <v>0</v>
      </c>
      <c r="K1186" s="33">
        <v>0</v>
      </c>
      <c r="L1186" s="33">
        <v>0</v>
      </c>
      <c r="M1186" s="33">
        <v>0</v>
      </c>
      <c r="N1186" s="33">
        <v>0</v>
      </c>
      <c r="O1186" s="33">
        <v>0</v>
      </c>
    </row>
    <row r="1187" spans="1:15" x14ac:dyDescent="0.35">
      <c r="A1187" s="32" t="s">
        <v>193</v>
      </c>
      <c r="B1187" s="32" t="s">
        <v>194</v>
      </c>
      <c r="C1187" s="32" t="s">
        <v>0</v>
      </c>
      <c r="D1187" s="32">
        <v>731</v>
      </c>
      <c r="E1187" s="32">
        <v>2266</v>
      </c>
      <c r="F1187" s="32">
        <v>1421</v>
      </c>
      <c r="G1187" s="32">
        <v>1956</v>
      </c>
      <c r="H1187" s="32">
        <v>0</v>
      </c>
      <c r="I1187" s="32">
        <v>1742</v>
      </c>
      <c r="J1187" s="32">
        <v>1315</v>
      </c>
      <c r="K1187" s="32">
        <v>1186</v>
      </c>
      <c r="L1187" s="32">
        <v>296</v>
      </c>
      <c r="M1187" s="32">
        <v>1563</v>
      </c>
      <c r="N1187" s="32">
        <v>2700</v>
      </c>
      <c r="O1187" s="32">
        <v>1054</v>
      </c>
    </row>
    <row r="1188" spans="1:15" x14ac:dyDescent="0.35">
      <c r="A1188" s="32" t="s">
        <v>193</v>
      </c>
      <c r="B1188" s="32" t="s">
        <v>194</v>
      </c>
      <c r="C1188" s="32" t="s">
        <v>23</v>
      </c>
      <c r="D1188" s="32">
        <v>208</v>
      </c>
      <c r="E1188" s="32">
        <v>867</v>
      </c>
      <c r="F1188" s="32">
        <v>591</v>
      </c>
      <c r="G1188" s="32">
        <v>754</v>
      </c>
      <c r="H1188" s="32">
        <v>0</v>
      </c>
      <c r="I1188" s="32">
        <v>740</v>
      </c>
      <c r="J1188" s="32">
        <v>610</v>
      </c>
      <c r="K1188" s="32">
        <v>448</v>
      </c>
      <c r="L1188" s="32">
        <v>95</v>
      </c>
      <c r="M1188" s="32">
        <v>686</v>
      </c>
      <c r="N1188" s="32">
        <v>1095</v>
      </c>
      <c r="O1188" s="32">
        <v>376</v>
      </c>
    </row>
    <row r="1189" spans="1:15" x14ac:dyDescent="0.35">
      <c r="A1189" s="32" t="s">
        <v>193</v>
      </c>
      <c r="B1189" s="32" t="s">
        <v>194</v>
      </c>
      <c r="C1189" s="32" t="s">
        <v>4</v>
      </c>
      <c r="D1189" s="32">
        <v>8</v>
      </c>
      <c r="E1189" s="32">
        <v>26</v>
      </c>
      <c r="F1189" s="32">
        <v>40</v>
      </c>
      <c r="G1189" s="32">
        <v>67</v>
      </c>
      <c r="H1189" s="32">
        <v>0</v>
      </c>
      <c r="I1189" s="32">
        <v>31</v>
      </c>
      <c r="J1189" s="32">
        <v>38</v>
      </c>
      <c r="K1189" s="32">
        <v>20</v>
      </c>
      <c r="L1189" s="32">
        <v>4</v>
      </c>
      <c r="M1189" s="32">
        <v>45</v>
      </c>
      <c r="N1189" s="32">
        <v>70</v>
      </c>
      <c r="O1189" s="32">
        <v>25</v>
      </c>
    </row>
    <row r="1190" spans="1:15" x14ac:dyDescent="0.35">
      <c r="A1190" s="32" t="s">
        <v>193</v>
      </c>
      <c r="B1190" s="32" t="s">
        <v>194</v>
      </c>
      <c r="C1190" s="32" t="s">
        <v>5</v>
      </c>
      <c r="D1190" s="32">
        <v>4</v>
      </c>
      <c r="E1190" s="32">
        <v>2</v>
      </c>
      <c r="F1190" s="32">
        <v>7</v>
      </c>
      <c r="G1190" s="32">
        <v>4</v>
      </c>
      <c r="H1190" s="32">
        <v>0</v>
      </c>
      <c r="I1190" s="32">
        <v>9</v>
      </c>
      <c r="J1190" s="32">
        <v>6</v>
      </c>
      <c r="K1190" s="32">
        <v>3</v>
      </c>
      <c r="L1190" s="32">
        <v>0</v>
      </c>
      <c r="M1190" s="32">
        <v>12</v>
      </c>
      <c r="N1190" s="32">
        <v>1</v>
      </c>
      <c r="O1190" s="32">
        <v>0</v>
      </c>
    </row>
    <row r="1191" spans="1:15" x14ac:dyDescent="0.35">
      <c r="A1191" s="32" t="s">
        <v>193</v>
      </c>
      <c r="B1191" s="32" t="s">
        <v>194</v>
      </c>
      <c r="C1191" s="32" t="s">
        <v>2</v>
      </c>
      <c r="D1191" s="32">
        <v>1</v>
      </c>
      <c r="E1191" s="32">
        <v>2</v>
      </c>
      <c r="F1191" s="32">
        <v>1</v>
      </c>
      <c r="G1191" s="32">
        <v>4</v>
      </c>
      <c r="H1191" s="32">
        <v>0</v>
      </c>
      <c r="I1191" s="32">
        <v>1</v>
      </c>
      <c r="J1191" s="32">
        <v>0</v>
      </c>
      <c r="K1191" s="32">
        <v>1</v>
      </c>
      <c r="L1191" s="32">
        <v>0</v>
      </c>
      <c r="M1191" s="32">
        <v>0</v>
      </c>
      <c r="N1191" s="32">
        <v>0</v>
      </c>
      <c r="O1191" s="32">
        <v>1</v>
      </c>
    </row>
    <row r="1192" spans="1:15" x14ac:dyDescent="0.35">
      <c r="A1192" s="33" t="s">
        <v>193</v>
      </c>
      <c r="B1192" s="33" t="s">
        <v>194</v>
      </c>
      <c r="C1192" s="33" t="s">
        <v>3069</v>
      </c>
      <c r="D1192" s="33">
        <v>952</v>
      </c>
      <c r="E1192" s="33">
        <v>3163</v>
      </c>
      <c r="F1192" s="33">
        <v>2060</v>
      </c>
      <c r="G1192" s="33">
        <v>2785</v>
      </c>
      <c r="H1192" s="33">
        <v>0</v>
      </c>
      <c r="I1192" s="33">
        <v>2523</v>
      </c>
      <c r="J1192" s="33">
        <v>1969</v>
      </c>
      <c r="K1192" s="33">
        <v>1658</v>
      </c>
      <c r="L1192" s="33">
        <v>395</v>
      </c>
      <c r="M1192" s="33">
        <v>2306</v>
      </c>
      <c r="N1192" s="33">
        <v>3866</v>
      </c>
      <c r="O1192" s="33">
        <v>1456</v>
      </c>
    </row>
    <row r="1193" spans="1:15" x14ac:dyDescent="0.35">
      <c r="A1193" s="32" t="s">
        <v>205</v>
      </c>
      <c r="B1193" s="32" t="s">
        <v>504</v>
      </c>
      <c r="C1193" s="32" t="s">
        <v>0</v>
      </c>
      <c r="D1193" s="32">
        <v>1112</v>
      </c>
      <c r="E1193" s="32">
        <v>1186</v>
      </c>
      <c r="F1193" s="32">
        <v>1353</v>
      </c>
      <c r="G1193" s="32">
        <v>1479</v>
      </c>
      <c r="H1193" s="32">
        <v>1580</v>
      </c>
      <c r="I1193" s="32">
        <v>1531</v>
      </c>
      <c r="J1193" s="32">
        <v>1295</v>
      </c>
      <c r="K1193" s="32">
        <v>1125</v>
      </c>
      <c r="L1193" s="32">
        <v>994</v>
      </c>
      <c r="M1193" s="32">
        <v>835</v>
      </c>
      <c r="N1193" s="32">
        <v>0</v>
      </c>
      <c r="O1193" s="32">
        <v>1632</v>
      </c>
    </row>
    <row r="1194" spans="1:15" x14ac:dyDescent="0.35">
      <c r="A1194" s="32" t="s">
        <v>205</v>
      </c>
      <c r="B1194" s="32" t="s">
        <v>504</v>
      </c>
      <c r="C1194" s="32" t="s">
        <v>23</v>
      </c>
      <c r="D1194" s="32">
        <v>354</v>
      </c>
      <c r="E1194" s="32">
        <v>304</v>
      </c>
      <c r="F1194" s="32">
        <v>348</v>
      </c>
      <c r="G1194" s="32">
        <v>318</v>
      </c>
      <c r="H1194" s="32">
        <v>372</v>
      </c>
      <c r="I1194" s="32">
        <v>301</v>
      </c>
      <c r="J1194" s="32">
        <v>320</v>
      </c>
      <c r="K1194" s="32">
        <v>371</v>
      </c>
      <c r="L1194" s="32">
        <v>306</v>
      </c>
      <c r="M1194" s="32">
        <v>292</v>
      </c>
      <c r="N1194" s="32">
        <v>0</v>
      </c>
      <c r="O1194" s="32">
        <v>542</v>
      </c>
    </row>
    <row r="1195" spans="1:15" x14ac:dyDescent="0.35">
      <c r="A1195" s="32" t="s">
        <v>205</v>
      </c>
      <c r="B1195" s="32" t="s">
        <v>504</v>
      </c>
      <c r="C1195" s="32" t="s">
        <v>4</v>
      </c>
      <c r="D1195" s="32">
        <v>18</v>
      </c>
      <c r="E1195" s="32">
        <v>23</v>
      </c>
      <c r="F1195" s="32">
        <v>19</v>
      </c>
      <c r="G1195" s="32">
        <v>20</v>
      </c>
      <c r="H1195" s="32">
        <v>23</v>
      </c>
      <c r="I1195" s="32">
        <v>17</v>
      </c>
      <c r="J1195" s="32">
        <v>37</v>
      </c>
      <c r="K1195" s="32">
        <v>22</v>
      </c>
      <c r="L1195" s="32">
        <v>16</v>
      </c>
      <c r="M1195" s="32">
        <v>18</v>
      </c>
      <c r="N1195" s="32">
        <v>0</v>
      </c>
      <c r="O1195" s="32">
        <v>29</v>
      </c>
    </row>
    <row r="1196" spans="1:15" x14ac:dyDescent="0.35">
      <c r="A1196" s="32" t="s">
        <v>205</v>
      </c>
      <c r="B1196" s="32" t="s">
        <v>504</v>
      </c>
      <c r="C1196" s="32" t="s">
        <v>5</v>
      </c>
      <c r="D1196" s="32">
        <v>6</v>
      </c>
      <c r="E1196" s="32">
        <v>3</v>
      </c>
      <c r="F1196" s="32">
        <v>5</v>
      </c>
      <c r="G1196" s="32">
        <v>4</v>
      </c>
      <c r="H1196" s="32">
        <v>9</v>
      </c>
      <c r="I1196" s="32">
        <v>5</v>
      </c>
      <c r="J1196" s="32">
        <v>9</v>
      </c>
      <c r="K1196" s="32">
        <v>3</v>
      </c>
      <c r="L1196" s="32">
        <v>2</v>
      </c>
      <c r="M1196" s="32">
        <v>5</v>
      </c>
      <c r="N1196" s="32">
        <v>0</v>
      </c>
      <c r="O1196" s="32">
        <v>2</v>
      </c>
    </row>
    <row r="1197" spans="1:15" x14ac:dyDescent="0.35">
      <c r="A1197" s="32" t="s">
        <v>205</v>
      </c>
      <c r="B1197" s="32" t="s">
        <v>504</v>
      </c>
      <c r="C1197" s="32" t="s">
        <v>2</v>
      </c>
      <c r="D1197" s="32">
        <v>2</v>
      </c>
      <c r="E1197" s="32">
        <v>3</v>
      </c>
      <c r="F1197" s="32">
        <v>1</v>
      </c>
      <c r="G1197" s="32">
        <v>5</v>
      </c>
      <c r="H1197" s="32">
        <v>2</v>
      </c>
      <c r="I1197" s="32">
        <v>2</v>
      </c>
      <c r="J1197" s="32">
        <v>2</v>
      </c>
      <c r="K1197" s="32">
        <v>2</v>
      </c>
      <c r="L1197" s="32">
        <v>2</v>
      </c>
      <c r="M1197" s="32">
        <v>0</v>
      </c>
      <c r="N1197" s="32">
        <v>0</v>
      </c>
      <c r="O1197" s="32">
        <v>4</v>
      </c>
    </row>
    <row r="1198" spans="1:15" x14ac:dyDescent="0.35">
      <c r="A1198" s="33" t="s">
        <v>205</v>
      </c>
      <c r="B1198" s="33" t="s">
        <v>504</v>
      </c>
      <c r="C1198" s="33" t="s">
        <v>3069</v>
      </c>
      <c r="D1198" s="33">
        <v>1492</v>
      </c>
      <c r="E1198" s="33">
        <v>1519</v>
      </c>
      <c r="F1198" s="33">
        <v>1726</v>
      </c>
      <c r="G1198" s="33">
        <v>1826</v>
      </c>
      <c r="H1198" s="33">
        <v>1986</v>
      </c>
      <c r="I1198" s="33">
        <v>1856</v>
      </c>
      <c r="J1198" s="33">
        <v>1663</v>
      </c>
      <c r="K1198" s="33">
        <v>1523</v>
      </c>
      <c r="L1198" s="33">
        <v>1320</v>
      </c>
      <c r="M1198" s="33">
        <v>1150</v>
      </c>
      <c r="N1198" s="33">
        <v>0</v>
      </c>
      <c r="O1198" s="33">
        <v>2209</v>
      </c>
    </row>
    <row r="1199" spans="1:15" x14ac:dyDescent="0.35">
      <c r="A1199" s="32" t="s">
        <v>429</v>
      </c>
      <c r="B1199" s="32" t="s">
        <v>505</v>
      </c>
      <c r="C1199" s="32" t="s">
        <v>0</v>
      </c>
      <c r="D1199" s="32">
        <v>1158</v>
      </c>
      <c r="E1199" s="32">
        <v>1576</v>
      </c>
      <c r="F1199" s="32">
        <v>1278</v>
      </c>
      <c r="G1199" s="32">
        <v>1928</v>
      </c>
      <c r="H1199" s="32">
        <v>524</v>
      </c>
      <c r="I1199" s="32">
        <v>1929</v>
      </c>
      <c r="J1199" s="32">
        <v>4780</v>
      </c>
      <c r="K1199" s="32">
        <v>832</v>
      </c>
      <c r="L1199" s="32">
        <v>443</v>
      </c>
      <c r="M1199" s="32">
        <v>1083</v>
      </c>
      <c r="N1199" s="32">
        <v>1111</v>
      </c>
      <c r="O1199" s="32">
        <v>4459</v>
      </c>
    </row>
    <row r="1200" spans="1:15" x14ac:dyDescent="0.35">
      <c r="A1200" s="32" t="s">
        <v>429</v>
      </c>
      <c r="B1200" s="32" t="s">
        <v>505</v>
      </c>
      <c r="C1200" s="32" t="s">
        <v>23</v>
      </c>
      <c r="D1200" s="32">
        <v>620</v>
      </c>
      <c r="E1200" s="32">
        <v>777</v>
      </c>
      <c r="F1200" s="32">
        <v>571</v>
      </c>
      <c r="G1200" s="32">
        <v>791</v>
      </c>
      <c r="H1200" s="32">
        <v>556</v>
      </c>
      <c r="I1200" s="32">
        <v>663</v>
      </c>
      <c r="J1200" s="32">
        <v>1065</v>
      </c>
      <c r="K1200" s="32">
        <v>753</v>
      </c>
      <c r="L1200" s="32">
        <v>469</v>
      </c>
      <c r="M1200" s="32">
        <v>686</v>
      </c>
      <c r="N1200" s="32">
        <v>555</v>
      </c>
      <c r="O1200" s="32">
        <v>1111</v>
      </c>
    </row>
    <row r="1201" spans="1:15" x14ac:dyDescent="0.35">
      <c r="A1201" s="32" t="s">
        <v>429</v>
      </c>
      <c r="B1201" s="32" t="s">
        <v>505</v>
      </c>
      <c r="C1201" s="32" t="s">
        <v>4</v>
      </c>
      <c r="D1201" s="32">
        <v>54</v>
      </c>
      <c r="E1201" s="32">
        <v>57</v>
      </c>
      <c r="F1201" s="32">
        <v>22</v>
      </c>
      <c r="G1201" s="32">
        <v>61</v>
      </c>
      <c r="H1201" s="32">
        <v>54</v>
      </c>
      <c r="I1201" s="32">
        <v>33</v>
      </c>
      <c r="J1201" s="32">
        <v>38</v>
      </c>
      <c r="K1201" s="32">
        <v>82</v>
      </c>
      <c r="L1201" s="32">
        <v>30</v>
      </c>
      <c r="M1201" s="32">
        <v>42</v>
      </c>
      <c r="N1201" s="32">
        <v>37</v>
      </c>
      <c r="O1201" s="32">
        <v>31</v>
      </c>
    </row>
    <row r="1202" spans="1:15" x14ac:dyDescent="0.35">
      <c r="A1202" s="32" t="s">
        <v>429</v>
      </c>
      <c r="B1202" s="32" t="s">
        <v>505</v>
      </c>
      <c r="C1202" s="32" t="s">
        <v>5</v>
      </c>
      <c r="D1202" s="32">
        <v>17</v>
      </c>
      <c r="E1202" s="32">
        <v>21</v>
      </c>
      <c r="F1202" s="32">
        <v>11</v>
      </c>
      <c r="G1202" s="32">
        <v>5</v>
      </c>
      <c r="H1202" s="32">
        <v>7</v>
      </c>
      <c r="I1202" s="32">
        <v>6</v>
      </c>
      <c r="J1202" s="32">
        <v>5</v>
      </c>
      <c r="K1202" s="32">
        <v>30</v>
      </c>
      <c r="L1202" s="32">
        <v>2</v>
      </c>
      <c r="M1202" s="32">
        <v>6</v>
      </c>
      <c r="N1202" s="32">
        <v>2</v>
      </c>
      <c r="O1202" s="32">
        <v>5</v>
      </c>
    </row>
    <row r="1203" spans="1:15" x14ac:dyDescent="0.35">
      <c r="A1203" s="32" t="s">
        <v>429</v>
      </c>
      <c r="B1203" s="32" t="s">
        <v>505</v>
      </c>
      <c r="C1203" s="32" t="s">
        <v>2</v>
      </c>
      <c r="D1203" s="32">
        <v>9</v>
      </c>
      <c r="E1203" s="32">
        <v>70</v>
      </c>
      <c r="F1203" s="32">
        <v>1</v>
      </c>
      <c r="G1203" s="32">
        <v>7</v>
      </c>
      <c r="H1203" s="32">
        <v>2</v>
      </c>
      <c r="I1203" s="32">
        <v>5</v>
      </c>
      <c r="J1203" s="32">
        <v>0</v>
      </c>
      <c r="K1203" s="32">
        <v>27</v>
      </c>
      <c r="L1203" s="32">
        <v>5</v>
      </c>
      <c r="M1203" s="32">
        <v>1</v>
      </c>
      <c r="N1203" s="32">
        <v>2</v>
      </c>
      <c r="O1203" s="32">
        <v>0</v>
      </c>
    </row>
    <row r="1204" spans="1:15" x14ac:dyDescent="0.35">
      <c r="A1204" s="33" t="s">
        <v>429</v>
      </c>
      <c r="B1204" s="33" t="s">
        <v>505</v>
      </c>
      <c r="C1204" s="33" t="s">
        <v>3069</v>
      </c>
      <c r="D1204" s="33">
        <v>1858</v>
      </c>
      <c r="E1204" s="33">
        <v>2501</v>
      </c>
      <c r="F1204" s="33">
        <v>1883</v>
      </c>
      <c r="G1204" s="33">
        <v>2792</v>
      </c>
      <c r="H1204" s="33">
        <v>1143</v>
      </c>
      <c r="I1204" s="33">
        <v>2636</v>
      </c>
      <c r="J1204" s="33">
        <v>5888</v>
      </c>
      <c r="K1204" s="33">
        <v>1724</v>
      </c>
      <c r="L1204" s="33">
        <v>949</v>
      </c>
      <c r="M1204" s="33">
        <v>1818</v>
      </c>
      <c r="N1204" s="33">
        <v>1707</v>
      </c>
      <c r="O1204" s="33">
        <v>5606</v>
      </c>
    </row>
    <row r="1205" spans="1:15" x14ac:dyDescent="0.35">
      <c r="A1205" s="32" t="s">
        <v>115</v>
      </c>
      <c r="B1205" s="32" t="s">
        <v>116</v>
      </c>
      <c r="C1205" s="32" t="s">
        <v>0</v>
      </c>
      <c r="D1205" s="32">
        <v>676</v>
      </c>
      <c r="E1205" s="32">
        <v>1236</v>
      </c>
      <c r="F1205" s="32">
        <v>0</v>
      </c>
      <c r="G1205" s="32">
        <v>803</v>
      </c>
      <c r="H1205" s="32">
        <v>678</v>
      </c>
      <c r="I1205" s="32">
        <v>2142</v>
      </c>
      <c r="J1205" s="32">
        <v>590</v>
      </c>
      <c r="K1205" s="32">
        <v>0</v>
      </c>
      <c r="L1205" s="32">
        <v>1328</v>
      </c>
      <c r="M1205" s="32">
        <v>160</v>
      </c>
      <c r="N1205" s="32">
        <v>0</v>
      </c>
      <c r="O1205" s="32">
        <v>1847</v>
      </c>
    </row>
    <row r="1206" spans="1:15" x14ac:dyDescent="0.35">
      <c r="A1206" s="32" t="s">
        <v>115</v>
      </c>
      <c r="B1206" s="32" t="s">
        <v>116</v>
      </c>
      <c r="C1206" s="32" t="s">
        <v>23</v>
      </c>
      <c r="D1206" s="32">
        <v>389</v>
      </c>
      <c r="E1206" s="32">
        <v>1354</v>
      </c>
      <c r="F1206" s="32">
        <v>0</v>
      </c>
      <c r="G1206" s="32">
        <v>343</v>
      </c>
      <c r="H1206" s="32">
        <v>328</v>
      </c>
      <c r="I1206" s="32">
        <v>1810</v>
      </c>
      <c r="J1206" s="32">
        <v>309</v>
      </c>
      <c r="K1206" s="32">
        <v>0</v>
      </c>
      <c r="L1206" s="32">
        <v>612</v>
      </c>
      <c r="M1206" s="32">
        <v>1897</v>
      </c>
      <c r="N1206" s="32">
        <v>0</v>
      </c>
      <c r="O1206" s="32">
        <v>1336</v>
      </c>
    </row>
    <row r="1207" spans="1:15" x14ac:dyDescent="0.35">
      <c r="A1207" s="32" t="s">
        <v>115</v>
      </c>
      <c r="B1207" s="32" t="s">
        <v>116</v>
      </c>
      <c r="C1207" s="32" t="s">
        <v>4</v>
      </c>
      <c r="D1207" s="32">
        <v>13</v>
      </c>
      <c r="E1207" s="32">
        <v>42</v>
      </c>
      <c r="F1207" s="32">
        <v>0</v>
      </c>
      <c r="G1207" s="32">
        <v>16</v>
      </c>
      <c r="H1207" s="32">
        <v>15</v>
      </c>
      <c r="I1207" s="32">
        <v>41</v>
      </c>
      <c r="J1207" s="32">
        <v>9</v>
      </c>
      <c r="K1207" s="32">
        <v>0</v>
      </c>
      <c r="L1207" s="32">
        <v>26</v>
      </c>
      <c r="M1207" s="32">
        <v>15</v>
      </c>
      <c r="N1207" s="32">
        <v>0</v>
      </c>
      <c r="O1207" s="32">
        <v>33</v>
      </c>
    </row>
    <row r="1208" spans="1:15" x14ac:dyDescent="0.35">
      <c r="A1208" s="32" t="s">
        <v>115</v>
      </c>
      <c r="B1208" s="32" t="s">
        <v>116</v>
      </c>
      <c r="C1208" s="32" t="s">
        <v>5</v>
      </c>
      <c r="D1208" s="32">
        <v>3</v>
      </c>
      <c r="E1208" s="32">
        <v>9</v>
      </c>
      <c r="F1208" s="32">
        <v>0</v>
      </c>
      <c r="G1208" s="32">
        <v>4</v>
      </c>
      <c r="H1208" s="32">
        <v>3</v>
      </c>
      <c r="I1208" s="32">
        <v>8</v>
      </c>
      <c r="J1208" s="32">
        <v>2</v>
      </c>
      <c r="K1208" s="32">
        <v>0</v>
      </c>
      <c r="L1208" s="32">
        <v>2</v>
      </c>
      <c r="M1208" s="32">
        <v>0</v>
      </c>
      <c r="N1208" s="32">
        <v>0</v>
      </c>
      <c r="O1208" s="32">
        <v>2</v>
      </c>
    </row>
    <row r="1209" spans="1:15" x14ac:dyDescent="0.35">
      <c r="A1209" s="32" t="s">
        <v>115</v>
      </c>
      <c r="B1209" s="32" t="s">
        <v>116</v>
      </c>
      <c r="C1209" s="32" t="s">
        <v>2</v>
      </c>
      <c r="D1209" s="32">
        <v>0</v>
      </c>
      <c r="E1209" s="32">
        <v>3</v>
      </c>
      <c r="F1209" s="32">
        <v>0</v>
      </c>
      <c r="G1209" s="32">
        <v>0</v>
      </c>
      <c r="H1209" s="32">
        <v>0</v>
      </c>
      <c r="I1209" s="32">
        <v>7</v>
      </c>
      <c r="J1209" s="32">
        <v>0</v>
      </c>
      <c r="K1209" s="32">
        <v>0</v>
      </c>
      <c r="L1209" s="32">
        <v>12</v>
      </c>
      <c r="M1209" s="32">
        <v>1</v>
      </c>
      <c r="N1209" s="32">
        <v>0</v>
      </c>
      <c r="O1209" s="32">
        <v>10</v>
      </c>
    </row>
    <row r="1210" spans="1:15" x14ac:dyDescent="0.35">
      <c r="A1210" s="33" t="s">
        <v>115</v>
      </c>
      <c r="B1210" s="33" t="s">
        <v>116</v>
      </c>
      <c r="C1210" s="33" t="s">
        <v>3069</v>
      </c>
      <c r="D1210" s="33">
        <v>1081</v>
      </c>
      <c r="E1210" s="33">
        <v>2644</v>
      </c>
      <c r="F1210" s="33">
        <v>0</v>
      </c>
      <c r="G1210" s="33">
        <v>1166</v>
      </c>
      <c r="H1210" s="33">
        <v>1024</v>
      </c>
      <c r="I1210" s="33">
        <v>4008</v>
      </c>
      <c r="J1210" s="33">
        <v>910</v>
      </c>
      <c r="K1210" s="33">
        <v>0</v>
      </c>
      <c r="L1210" s="33">
        <v>1980</v>
      </c>
      <c r="M1210" s="33">
        <v>2073</v>
      </c>
      <c r="N1210" s="33">
        <v>0</v>
      </c>
      <c r="O1210" s="33">
        <v>3228</v>
      </c>
    </row>
    <row r="1211" spans="1:15" x14ac:dyDescent="0.35">
      <c r="A1211" s="32" t="s">
        <v>354</v>
      </c>
      <c r="B1211" s="32" t="s">
        <v>506</v>
      </c>
      <c r="C1211" s="32" t="s">
        <v>0</v>
      </c>
      <c r="D1211" s="32">
        <v>483</v>
      </c>
      <c r="E1211" s="32">
        <v>537</v>
      </c>
      <c r="F1211" s="32">
        <v>411</v>
      </c>
      <c r="G1211" s="32">
        <v>510</v>
      </c>
      <c r="H1211" s="32">
        <v>622</v>
      </c>
      <c r="I1211" s="32">
        <v>445</v>
      </c>
      <c r="J1211" s="32">
        <v>512</v>
      </c>
      <c r="K1211" s="32">
        <v>481</v>
      </c>
      <c r="L1211" s="32">
        <v>421</v>
      </c>
      <c r="M1211" s="32">
        <v>434</v>
      </c>
      <c r="N1211" s="32">
        <v>410</v>
      </c>
      <c r="O1211" s="32">
        <v>387</v>
      </c>
    </row>
    <row r="1212" spans="1:15" x14ac:dyDescent="0.35">
      <c r="A1212" s="32" t="s">
        <v>354</v>
      </c>
      <c r="B1212" s="32" t="s">
        <v>506</v>
      </c>
      <c r="C1212" s="32" t="s">
        <v>23</v>
      </c>
      <c r="D1212" s="32">
        <v>65</v>
      </c>
      <c r="E1212" s="32">
        <v>64</v>
      </c>
      <c r="F1212" s="32">
        <v>65</v>
      </c>
      <c r="G1212" s="32">
        <v>62</v>
      </c>
      <c r="H1212" s="32">
        <v>99</v>
      </c>
      <c r="I1212" s="32">
        <v>62</v>
      </c>
      <c r="J1212" s="32">
        <v>93</v>
      </c>
      <c r="K1212" s="32">
        <v>80</v>
      </c>
      <c r="L1212" s="32">
        <v>59</v>
      </c>
      <c r="M1212" s="32">
        <v>66</v>
      </c>
      <c r="N1212" s="32">
        <v>62</v>
      </c>
      <c r="O1212" s="32">
        <v>78</v>
      </c>
    </row>
    <row r="1213" spans="1:15" x14ac:dyDescent="0.35">
      <c r="A1213" s="32" t="s">
        <v>354</v>
      </c>
      <c r="B1213" s="32" t="s">
        <v>506</v>
      </c>
      <c r="C1213" s="32" t="s">
        <v>4</v>
      </c>
      <c r="D1213" s="32">
        <v>4</v>
      </c>
      <c r="E1213" s="32">
        <v>5</v>
      </c>
      <c r="F1213" s="32">
        <v>7</v>
      </c>
      <c r="G1213" s="32">
        <v>7</v>
      </c>
      <c r="H1213" s="32">
        <v>6</v>
      </c>
      <c r="I1213" s="32">
        <v>6</v>
      </c>
      <c r="J1213" s="32">
        <v>11</v>
      </c>
      <c r="K1213" s="32">
        <v>2</v>
      </c>
      <c r="L1213" s="32">
        <v>6</v>
      </c>
      <c r="M1213" s="32">
        <v>14</v>
      </c>
      <c r="N1213" s="32">
        <v>9</v>
      </c>
      <c r="O1213" s="32">
        <v>5</v>
      </c>
    </row>
    <row r="1214" spans="1:15" x14ac:dyDescent="0.35">
      <c r="A1214" s="32" t="s">
        <v>354</v>
      </c>
      <c r="B1214" s="32" t="s">
        <v>506</v>
      </c>
      <c r="C1214" s="32" t="s">
        <v>5</v>
      </c>
      <c r="D1214" s="32">
        <v>2</v>
      </c>
      <c r="E1214" s="32">
        <v>1</v>
      </c>
      <c r="F1214" s="32">
        <v>1</v>
      </c>
      <c r="G1214" s="32">
        <v>1</v>
      </c>
      <c r="H1214" s="32">
        <v>0</v>
      </c>
      <c r="I1214" s="32">
        <v>2</v>
      </c>
      <c r="J1214" s="32">
        <v>2</v>
      </c>
      <c r="K1214" s="32">
        <v>3</v>
      </c>
      <c r="L1214" s="32">
        <v>0</v>
      </c>
      <c r="M1214" s="32">
        <v>2</v>
      </c>
      <c r="N1214" s="32">
        <v>1</v>
      </c>
      <c r="O1214" s="32">
        <v>3</v>
      </c>
    </row>
    <row r="1215" spans="1:15" x14ac:dyDescent="0.35">
      <c r="A1215" s="32" t="s">
        <v>354</v>
      </c>
      <c r="B1215" s="32" t="s">
        <v>506</v>
      </c>
      <c r="C1215" s="32" t="s">
        <v>2</v>
      </c>
      <c r="D1215" s="32">
        <v>1</v>
      </c>
      <c r="E1215" s="32">
        <v>0</v>
      </c>
      <c r="F1215" s="32">
        <v>1</v>
      </c>
      <c r="G1215" s="32">
        <v>0</v>
      </c>
      <c r="H1215" s="32">
        <v>1</v>
      </c>
      <c r="I1215" s="32">
        <v>0</v>
      </c>
      <c r="J1215" s="32">
        <v>1</v>
      </c>
      <c r="K1215" s="32">
        <v>0</v>
      </c>
      <c r="L1215" s="32">
        <v>0</v>
      </c>
      <c r="M1215" s="32">
        <v>0</v>
      </c>
      <c r="N1215" s="32">
        <v>0</v>
      </c>
      <c r="O1215" s="32">
        <v>1</v>
      </c>
    </row>
    <row r="1216" spans="1:15" x14ac:dyDescent="0.35">
      <c r="A1216" s="33" t="s">
        <v>354</v>
      </c>
      <c r="B1216" s="33" t="s">
        <v>506</v>
      </c>
      <c r="C1216" s="33" t="s">
        <v>3069</v>
      </c>
      <c r="D1216" s="33">
        <v>555</v>
      </c>
      <c r="E1216" s="33">
        <v>607</v>
      </c>
      <c r="F1216" s="33">
        <v>485</v>
      </c>
      <c r="G1216" s="33">
        <v>580</v>
      </c>
      <c r="H1216" s="33">
        <v>728</v>
      </c>
      <c r="I1216" s="33">
        <v>515</v>
      </c>
      <c r="J1216" s="33">
        <v>619</v>
      </c>
      <c r="K1216" s="33">
        <v>566</v>
      </c>
      <c r="L1216" s="33">
        <v>486</v>
      </c>
      <c r="M1216" s="33">
        <v>516</v>
      </c>
      <c r="N1216" s="33">
        <v>482</v>
      </c>
      <c r="O1216" s="33">
        <v>474</v>
      </c>
    </row>
    <row r="1217" spans="1:15" x14ac:dyDescent="0.35">
      <c r="A1217" s="32" t="s">
        <v>341</v>
      </c>
      <c r="B1217" s="32" t="s">
        <v>507</v>
      </c>
      <c r="C1217" s="32" t="s">
        <v>0</v>
      </c>
      <c r="D1217" s="32">
        <v>1378</v>
      </c>
      <c r="E1217" s="32">
        <v>1417</v>
      </c>
      <c r="F1217" s="32">
        <v>613</v>
      </c>
      <c r="G1217" s="32">
        <v>753</v>
      </c>
      <c r="H1217" s="32">
        <v>0</v>
      </c>
      <c r="I1217" s="32">
        <v>0</v>
      </c>
      <c r="J1217" s="32">
        <v>0</v>
      </c>
      <c r="K1217" s="32">
        <v>0</v>
      </c>
      <c r="L1217" s="32">
        <v>0</v>
      </c>
      <c r="M1217" s="32">
        <v>0</v>
      </c>
      <c r="N1217" s="32">
        <v>0</v>
      </c>
      <c r="O1217" s="32">
        <v>0</v>
      </c>
    </row>
    <row r="1218" spans="1:15" x14ac:dyDescent="0.35">
      <c r="A1218" s="32" t="s">
        <v>341</v>
      </c>
      <c r="B1218" s="32" t="s">
        <v>507</v>
      </c>
      <c r="C1218" s="32" t="s">
        <v>23</v>
      </c>
      <c r="D1218" s="32">
        <v>215</v>
      </c>
      <c r="E1218" s="32">
        <v>286</v>
      </c>
      <c r="F1218" s="32">
        <v>100</v>
      </c>
      <c r="G1218" s="32">
        <v>155</v>
      </c>
      <c r="H1218" s="32">
        <v>0</v>
      </c>
      <c r="I1218" s="32">
        <v>0</v>
      </c>
      <c r="J1218" s="32">
        <v>0</v>
      </c>
      <c r="K1218" s="32">
        <v>0</v>
      </c>
      <c r="L1218" s="32">
        <v>0</v>
      </c>
      <c r="M1218" s="32">
        <v>0</v>
      </c>
      <c r="N1218" s="32">
        <v>0</v>
      </c>
      <c r="O1218" s="32">
        <v>0</v>
      </c>
    </row>
    <row r="1219" spans="1:15" x14ac:dyDescent="0.35">
      <c r="A1219" s="32" t="s">
        <v>341</v>
      </c>
      <c r="B1219" s="32" t="s">
        <v>507</v>
      </c>
      <c r="C1219" s="32" t="s">
        <v>4</v>
      </c>
      <c r="D1219" s="32">
        <v>13</v>
      </c>
      <c r="E1219" s="32">
        <v>22</v>
      </c>
      <c r="F1219" s="32">
        <v>12</v>
      </c>
      <c r="G1219" s="32">
        <v>14</v>
      </c>
      <c r="H1219" s="32">
        <v>0</v>
      </c>
      <c r="I1219" s="32">
        <v>0</v>
      </c>
      <c r="J1219" s="32">
        <v>0</v>
      </c>
      <c r="K1219" s="32">
        <v>0</v>
      </c>
      <c r="L1219" s="32">
        <v>0</v>
      </c>
      <c r="M1219" s="32">
        <v>0</v>
      </c>
      <c r="N1219" s="32">
        <v>0</v>
      </c>
      <c r="O1219" s="32">
        <v>0</v>
      </c>
    </row>
    <row r="1220" spans="1:15" x14ac:dyDescent="0.35">
      <c r="A1220" s="32" t="s">
        <v>341</v>
      </c>
      <c r="B1220" s="32" t="s">
        <v>507</v>
      </c>
      <c r="C1220" s="32" t="s">
        <v>5</v>
      </c>
      <c r="D1220" s="32">
        <v>2</v>
      </c>
      <c r="E1220" s="32">
        <v>6</v>
      </c>
      <c r="F1220" s="32">
        <v>1</v>
      </c>
      <c r="G1220" s="32">
        <v>1</v>
      </c>
      <c r="H1220" s="32">
        <v>0</v>
      </c>
      <c r="I1220" s="32">
        <v>0</v>
      </c>
      <c r="J1220" s="32">
        <v>0</v>
      </c>
      <c r="K1220" s="32">
        <v>0</v>
      </c>
      <c r="L1220" s="32">
        <v>0</v>
      </c>
      <c r="M1220" s="32">
        <v>0</v>
      </c>
      <c r="N1220" s="32">
        <v>0</v>
      </c>
      <c r="O1220" s="32">
        <v>0</v>
      </c>
    </row>
    <row r="1221" spans="1:15" x14ac:dyDescent="0.35">
      <c r="A1221" s="32" t="s">
        <v>341</v>
      </c>
      <c r="B1221" s="32" t="s">
        <v>507</v>
      </c>
      <c r="C1221" s="32" t="s">
        <v>2</v>
      </c>
      <c r="D1221" s="32">
        <v>6</v>
      </c>
      <c r="E1221" s="32">
        <v>0</v>
      </c>
      <c r="F1221" s="32">
        <v>2</v>
      </c>
      <c r="G1221" s="32">
        <v>0</v>
      </c>
      <c r="H1221" s="32">
        <v>0</v>
      </c>
      <c r="I1221" s="32">
        <v>0</v>
      </c>
      <c r="J1221" s="32">
        <v>0</v>
      </c>
      <c r="K1221" s="32">
        <v>0</v>
      </c>
      <c r="L1221" s="32">
        <v>0</v>
      </c>
      <c r="M1221" s="32">
        <v>0</v>
      </c>
      <c r="N1221" s="32">
        <v>0</v>
      </c>
      <c r="O1221" s="32">
        <v>0</v>
      </c>
    </row>
    <row r="1222" spans="1:15" x14ac:dyDescent="0.35">
      <c r="A1222" s="33" t="s">
        <v>341</v>
      </c>
      <c r="B1222" s="33" t="s">
        <v>507</v>
      </c>
      <c r="C1222" s="33" t="s">
        <v>3069</v>
      </c>
      <c r="D1222" s="33">
        <v>1614</v>
      </c>
      <c r="E1222" s="33">
        <v>1731</v>
      </c>
      <c r="F1222" s="33">
        <v>728</v>
      </c>
      <c r="G1222" s="33">
        <v>923</v>
      </c>
      <c r="H1222" s="33">
        <v>0</v>
      </c>
      <c r="I1222" s="33">
        <v>0</v>
      </c>
      <c r="J1222" s="33">
        <v>0</v>
      </c>
      <c r="K1222" s="33">
        <v>0</v>
      </c>
      <c r="L1222" s="33">
        <v>0</v>
      </c>
      <c r="M1222" s="33">
        <v>0</v>
      </c>
      <c r="N1222" s="33">
        <v>0</v>
      </c>
      <c r="O1222" s="33">
        <v>0</v>
      </c>
    </row>
    <row r="1223" spans="1:15" x14ac:dyDescent="0.35">
      <c r="A1223" s="32" t="s">
        <v>209</v>
      </c>
      <c r="B1223" s="32" t="s">
        <v>508</v>
      </c>
      <c r="C1223" s="32" t="s">
        <v>0</v>
      </c>
      <c r="D1223" s="32">
        <v>0</v>
      </c>
      <c r="E1223" s="32">
        <v>0</v>
      </c>
      <c r="F1223" s="32">
        <v>0</v>
      </c>
      <c r="G1223" s="32">
        <v>219</v>
      </c>
      <c r="H1223" s="32">
        <v>112</v>
      </c>
      <c r="I1223" s="32">
        <v>167</v>
      </c>
      <c r="J1223" s="32">
        <v>0</v>
      </c>
      <c r="K1223" s="32">
        <v>87</v>
      </c>
      <c r="L1223" s="32">
        <v>1253</v>
      </c>
      <c r="M1223" s="32">
        <v>45</v>
      </c>
      <c r="N1223" s="32">
        <v>1294</v>
      </c>
      <c r="O1223" s="32">
        <v>61</v>
      </c>
    </row>
    <row r="1224" spans="1:15" x14ac:dyDescent="0.35">
      <c r="A1224" s="32" t="s">
        <v>209</v>
      </c>
      <c r="B1224" s="32" t="s">
        <v>508</v>
      </c>
      <c r="C1224" s="32" t="s">
        <v>23</v>
      </c>
      <c r="D1224" s="32">
        <v>0</v>
      </c>
      <c r="E1224" s="32">
        <v>0</v>
      </c>
      <c r="F1224" s="32">
        <v>0</v>
      </c>
      <c r="G1224" s="32">
        <v>72</v>
      </c>
      <c r="H1224" s="32">
        <v>25</v>
      </c>
      <c r="I1224" s="32">
        <v>34</v>
      </c>
      <c r="J1224" s="32">
        <v>0</v>
      </c>
      <c r="K1224" s="32">
        <v>22</v>
      </c>
      <c r="L1224" s="32">
        <v>196</v>
      </c>
      <c r="M1224" s="32">
        <v>15</v>
      </c>
      <c r="N1224" s="32">
        <v>161</v>
      </c>
      <c r="O1224" s="32">
        <v>25</v>
      </c>
    </row>
    <row r="1225" spans="1:15" x14ac:dyDescent="0.35">
      <c r="A1225" s="32" t="s">
        <v>209</v>
      </c>
      <c r="B1225" s="32" t="s">
        <v>508</v>
      </c>
      <c r="C1225" s="32" t="s">
        <v>4</v>
      </c>
      <c r="D1225" s="32">
        <v>0</v>
      </c>
      <c r="E1225" s="32">
        <v>0</v>
      </c>
      <c r="F1225" s="32">
        <v>0</v>
      </c>
      <c r="G1225" s="32">
        <v>10</v>
      </c>
      <c r="H1225" s="32">
        <v>3</v>
      </c>
      <c r="I1225" s="32">
        <v>6</v>
      </c>
      <c r="J1225" s="32">
        <v>0</v>
      </c>
      <c r="K1225" s="32">
        <v>1</v>
      </c>
      <c r="L1225" s="32">
        <v>96</v>
      </c>
      <c r="M1225" s="32">
        <v>11</v>
      </c>
      <c r="N1225" s="32">
        <v>47</v>
      </c>
      <c r="O1225" s="32">
        <v>2</v>
      </c>
    </row>
    <row r="1226" spans="1:15" x14ac:dyDescent="0.35">
      <c r="A1226" s="32" t="s">
        <v>209</v>
      </c>
      <c r="B1226" s="32" t="s">
        <v>508</v>
      </c>
      <c r="C1226" s="32" t="s">
        <v>5</v>
      </c>
      <c r="D1226" s="32">
        <v>0</v>
      </c>
      <c r="E1226" s="32">
        <v>0</v>
      </c>
      <c r="F1226" s="32">
        <v>0</v>
      </c>
      <c r="G1226" s="32">
        <v>0</v>
      </c>
      <c r="H1226" s="32">
        <v>0</v>
      </c>
      <c r="I1226" s="32">
        <v>0</v>
      </c>
      <c r="J1226" s="32">
        <v>0</v>
      </c>
      <c r="K1226" s="32">
        <v>0</v>
      </c>
      <c r="L1226" s="32">
        <v>21</v>
      </c>
      <c r="M1226" s="32">
        <v>3</v>
      </c>
      <c r="N1226" s="32">
        <v>0</v>
      </c>
      <c r="O1226" s="32">
        <v>1</v>
      </c>
    </row>
    <row r="1227" spans="1:15" x14ac:dyDescent="0.35">
      <c r="A1227" s="32" t="s">
        <v>209</v>
      </c>
      <c r="B1227" s="32" t="s">
        <v>508</v>
      </c>
      <c r="C1227" s="32" t="s">
        <v>2</v>
      </c>
      <c r="D1227" s="32">
        <v>0</v>
      </c>
      <c r="E1227" s="32">
        <v>0</v>
      </c>
      <c r="F1227" s="32">
        <v>0</v>
      </c>
      <c r="G1227" s="32">
        <v>1</v>
      </c>
      <c r="H1227" s="32">
        <v>0</v>
      </c>
      <c r="I1227" s="32">
        <v>0</v>
      </c>
      <c r="J1227" s="32">
        <v>0</v>
      </c>
      <c r="K1227" s="32">
        <v>0</v>
      </c>
      <c r="L1227" s="32">
        <v>4</v>
      </c>
      <c r="M1227" s="32">
        <v>2</v>
      </c>
      <c r="N1227" s="32">
        <v>0</v>
      </c>
      <c r="O1227" s="32">
        <v>0</v>
      </c>
    </row>
    <row r="1228" spans="1:15" x14ac:dyDescent="0.35">
      <c r="A1228" s="33" t="s">
        <v>209</v>
      </c>
      <c r="B1228" s="33" t="s">
        <v>508</v>
      </c>
      <c r="C1228" s="33" t="s">
        <v>3069</v>
      </c>
      <c r="D1228" s="33">
        <v>0</v>
      </c>
      <c r="E1228" s="33">
        <v>0</v>
      </c>
      <c r="F1228" s="33">
        <v>0</v>
      </c>
      <c r="G1228" s="33">
        <v>302</v>
      </c>
      <c r="H1228" s="33">
        <v>140</v>
      </c>
      <c r="I1228" s="33">
        <v>207</v>
      </c>
      <c r="J1228" s="33">
        <v>0</v>
      </c>
      <c r="K1228" s="33">
        <v>110</v>
      </c>
      <c r="L1228" s="33">
        <v>1570</v>
      </c>
      <c r="M1228" s="33">
        <v>76</v>
      </c>
      <c r="N1228" s="33">
        <v>1502</v>
      </c>
      <c r="O1228" s="33">
        <v>89</v>
      </c>
    </row>
    <row r="1229" spans="1:15" x14ac:dyDescent="0.35">
      <c r="A1229" s="32" t="s">
        <v>169</v>
      </c>
      <c r="B1229" s="32" t="s">
        <v>170</v>
      </c>
      <c r="C1229" s="32" t="s">
        <v>0</v>
      </c>
      <c r="D1229" s="32">
        <v>822</v>
      </c>
      <c r="E1229" s="32">
        <v>1620</v>
      </c>
      <c r="F1229" s="32">
        <v>92</v>
      </c>
      <c r="G1229" s="32">
        <v>329</v>
      </c>
      <c r="H1229" s="32">
        <v>245</v>
      </c>
      <c r="I1229" s="32">
        <v>243</v>
      </c>
      <c r="J1229" s="32">
        <v>413</v>
      </c>
      <c r="K1229" s="32">
        <v>284</v>
      </c>
      <c r="L1229" s="32">
        <v>405</v>
      </c>
      <c r="M1229" s="32">
        <v>357</v>
      </c>
      <c r="N1229" s="32">
        <v>166</v>
      </c>
      <c r="O1229" s="32">
        <v>144</v>
      </c>
    </row>
    <row r="1230" spans="1:15" x14ac:dyDescent="0.35">
      <c r="A1230" s="32" t="s">
        <v>169</v>
      </c>
      <c r="B1230" s="32" t="s">
        <v>170</v>
      </c>
      <c r="C1230" s="32" t="s">
        <v>23</v>
      </c>
      <c r="D1230" s="32">
        <v>236</v>
      </c>
      <c r="E1230" s="32">
        <v>310</v>
      </c>
      <c r="F1230" s="32">
        <v>8</v>
      </c>
      <c r="G1230" s="32">
        <v>64</v>
      </c>
      <c r="H1230" s="32">
        <v>72</v>
      </c>
      <c r="I1230" s="32">
        <v>16</v>
      </c>
      <c r="J1230" s="32">
        <v>49</v>
      </c>
      <c r="K1230" s="32">
        <v>54</v>
      </c>
      <c r="L1230" s="32">
        <v>60</v>
      </c>
      <c r="M1230" s="32">
        <v>62</v>
      </c>
      <c r="N1230" s="32">
        <v>19</v>
      </c>
      <c r="O1230" s="32">
        <v>22</v>
      </c>
    </row>
    <row r="1231" spans="1:15" x14ac:dyDescent="0.35">
      <c r="A1231" s="32" t="s">
        <v>169</v>
      </c>
      <c r="B1231" s="32" t="s">
        <v>170</v>
      </c>
      <c r="C1231" s="32" t="s">
        <v>4</v>
      </c>
      <c r="D1231" s="32">
        <v>21</v>
      </c>
      <c r="E1231" s="32">
        <v>30</v>
      </c>
      <c r="F1231" s="32">
        <v>9</v>
      </c>
      <c r="G1231" s="32">
        <v>18</v>
      </c>
      <c r="H1231" s="32">
        <v>40</v>
      </c>
      <c r="I1231" s="32">
        <v>23</v>
      </c>
      <c r="J1231" s="32">
        <v>16</v>
      </c>
      <c r="K1231" s="32">
        <v>36</v>
      </c>
      <c r="L1231" s="32">
        <v>26</v>
      </c>
      <c r="M1231" s="32">
        <v>8</v>
      </c>
      <c r="N1231" s="32">
        <v>8</v>
      </c>
      <c r="O1231" s="32">
        <v>42</v>
      </c>
    </row>
    <row r="1232" spans="1:15" x14ac:dyDescent="0.35">
      <c r="A1232" s="32" t="s">
        <v>169</v>
      </c>
      <c r="B1232" s="32" t="s">
        <v>170</v>
      </c>
      <c r="C1232" s="32" t="s">
        <v>5</v>
      </c>
      <c r="D1232" s="32">
        <v>2</v>
      </c>
      <c r="E1232" s="32">
        <v>6</v>
      </c>
      <c r="F1232" s="32">
        <v>0</v>
      </c>
      <c r="G1232" s="32">
        <v>5</v>
      </c>
      <c r="H1232" s="32">
        <v>5</v>
      </c>
      <c r="I1232" s="32">
        <v>5</v>
      </c>
      <c r="J1232" s="32">
        <v>2</v>
      </c>
      <c r="K1232" s="32">
        <v>6</v>
      </c>
      <c r="L1232" s="32">
        <v>2</v>
      </c>
      <c r="M1232" s="32">
        <v>1</v>
      </c>
      <c r="N1232" s="32">
        <v>2</v>
      </c>
      <c r="O1232" s="32">
        <v>4</v>
      </c>
    </row>
    <row r="1233" spans="1:15" x14ac:dyDescent="0.35">
      <c r="A1233" s="32" t="s">
        <v>169</v>
      </c>
      <c r="B1233" s="32" t="s">
        <v>170</v>
      </c>
      <c r="C1233" s="32" t="s">
        <v>2</v>
      </c>
      <c r="D1233" s="32">
        <v>1</v>
      </c>
      <c r="E1233" s="32">
        <v>2</v>
      </c>
      <c r="F1233" s="32">
        <v>0</v>
      </c>
      <c r="G1233" s="32">
        <v>1</v>
      </c>
      <c r="H1233" s="32">
        <v>0</v>
      </c>
      <c r="I1233" s="32">
        <v>2</v>
      </c>
      <c r="J1233" s="32">
        <v>0</v>
      </c>
      <c r="K1233" s="32">
        <v>2</v>
      </c>
      <c r="L1233" s="32">
        <v>0</v>
      </c>
      <c r="M1233" s="32">
        <v>0</v>
      </c>
      <c r="N1233" s="32">
        <v>2</v>
      </c>
      <c r="O1233" s="32">
        <v>3</v>
      </c>
    </row>
    <row r="1234" spans="1:15" x14ac:dyDescent="0.35">
      <c r="A1234" s="33" t="s">
        <v>169</v>
      </c>
      <c r="B1234" s="33" t="s">
        <v>170</v>
      </c>
      <c r="C1234" s="33" t="s">
        <v>3069</v>
      </c>
      <c r="D1234" s="33">
        <v>1082</v>
      </c>
      <c r="E1234" s="33">
        <v>1968</v>
      </c>
      <c r="F1234" s="33">
        <v>109</v>
      </c>
      <c r="G1234" s="33">
        <v>417</v>
      </c>
      <c r="H1234" s="33">
        <v>362</v>
      </c>
      <c r="I1234" s="33">
        <v>289</v>
      </c>
      <c r="J1234" s="33">
        <v>480</v>
      </c>
      <c r="K1234" s="33">
        <v>382</v>
      </c>
      <c r="L1234" s="33">
        <v>493</v>
      </c>
      <c r="M1234" s="33">
        <v>428</v>
      </c>
      <c r="N1234" s="33">
        <v>197</v>
      </c>
      <c r="O1234" s="33">
        <v>215</v>
      </c>
    </row>
    <row r="1235" spans="1:15" x14ac:dyDescent="0.35">
      <c r="A1235" s="32" t="s">
        <v>208</v>
      </c>
      <c r="B1235" s="32" t="s">
        <v>509</v>
      </c>
      <c r="C1235" s="32" t="s">
        <v>0</v>
      </c>
      <c r="D1235" s="32">
        <v>177</v>
      </c>
      <c r="E1235" s="32">
        <v>957</v>
      </c>
      <c r="F1235" s="32">
        <v>252</v>
      </c>
      <c r="G1235" s="32">
        <v>298</v>
      </c>
      <c r="H1235" s="32">
        <v>229</v>
      </c>
      <c r="I1235" s="32">
        <v>264</v>
      </c>
      <c r="J1235" s="32">
        <v>205</v>
      </c>
      <c r="K1235" s="32">
        <v>309</v>
      </c>
      <c r="L1235" s="32">
        <v>106</v>
      </c>
      <c r="M1235" s="32">
        <v>202</v>
      </c>
      <c r="N1235" s="32">
        <v>214</v>
      </c>
      <c r="O1235" s="32">
        <v>151</v>
      </c>
    </row>
    <row r="1236" spans="1:15" x14ac:dyDescent="0.35">
      <c r="A1236" s="32" t="s">
        <v>208</v>
      </c>
      <c r="B1236" s="32" t="s">
        <v>509</v>
      </c>
      <c r="C1236" s="32" t="s">
        <v>23</v>
      </c>
      <c r="D1236" s="32">
        <v>101</v>
      </c>
      <c r="E1236" s="32">
        <v>363</v>
      </c>
      <c r="F1236" s="32">
        <v>97</v>
      </c>
      <c r="G1236" s="32">
        <v>121</v>
      </c>
      <c r="H1236" s="32">
        <v>72</v>
      </c>
      <c r="I1236" s="32">
        <v>105</v>
      </c>
      <c r="J1236" s="32">
        <v>81</v>
      </c>
      <c r="K1236" s="32">
        <v>100</v>
      </c>
      <c r="L1236" s="32">
        <v>64</v>
      </c>
      <c r="M1236" s="32">
        <v>111</v>
      </c>
      <c r="N1236" s="32">
        <v>86</v>
      </c>
      <c r="O1236" s="32">
        <v>13</v>
      </c>
    </row>
    <row r="1237" spans="1:15" x14ac:dyDescent="0.35">
      <c r="A1237" s="32" t="s">
        <v>208</v>
      </c>
      <c r="B1237" s="32" t="s">
        <v>509</v>
      </c>
      <c r="C1237" s="32" t="s">
        <v>4</v>
      </c>
      <c r="D1237" s="32">
        <v>23</v>
      </c>
      <c r="E1237" s="32">
        <v>211</v>
      </c>
      <c r="F1237" s="32">
        <v>21</v>
      </c>
      <c r="G1237" s="32">
        <v>20</v>
      </c>
      <c r="H1237" s="32">
        <v>15</v>
      </c>
      <c r="I1237" s="32">
        <v>19</v>
      </c>
      <c r="J1237" s="32">
        <v>13</v>
      </c>
      <c r="K1237" s="32">
        <v>19</v>
      </c>
      <c r="L1237" s="32">
        <v>6</v>
      </c>
      <c r="M1237" s="32">
        <v>20</v>
      </c>
      <c r="N1237" s="32">
        <v>27</v>
      </c>
      <c r="O1237" s="32">
        <v>12</v>
      </c>
    </row>
    <row r="1238" spans="1:15" x14ac:dyDescent="0.35">
      <c r="A1238" s="32" t="s">
        <v>208</v>
      </c>
      <c r="B1238" s="32" t="s">
        <v>509</v>
      </c>
      <c r="C1238" s="32" t="s">
        <v>5</v>
      </c>
      <c r="D1238" s="32">
        <v>1</v>
      </c>
      <c r="E1238" s="32">
        <v>2</v>
      </c>
      <c r="F1238" s="32">
        <v>4</v>
      </c>
      <c r="G1238" s="32">
        <v>0</v>
      </c>
      <c r="H1238" s="32">
        <v>2</v>
      </c>
      <c r="I1238" s="32">
        <v>0</v>
      </c>
      <c r="J1238" s="32">
        <v>2</v>
      </c>
      <c r="K1238" s="32">
        <v>3</v>
      </c>
      <c r="L1238" s="32">
        <v>0</v>
      </c>
      <c r="M1238" s="32">
        <v>1</v>
      </c>
      <c r="N1238" s="32">
        <v>3</v>
      </c>
      <c r="O1238" s="32">
        <v>0</v>
      </c>
    </row>
    <row r="1239" spans="1:15" x14ac:dyDescent="0.35">
      <c r="A1239" s="32" t="s">
        <v>208</v>
      </c>
      <c r="B1239" s="32" t="s">
        <v>509</v>
      </c>
      <c r="C1239" s="32" t="s">
        <v>2</v>
      </c>
      <c r="D1239" s="32">
        <v>0</v>
      </c>
      <c r="E1239" s="32">
        <v>1</v>
      </c>
      <c r="F1239" s="32">
        <v>0</v>
      </c>
      <c r="G1239" s="32">
        <v>0</v>
      </c>
      <c r="H1239" s="32">
        <v>0</v>
      </c>
      <c r="I1239" s="32">
        <v>2</v>
      </c>
      <c r="J1239" s="32">
        <v>0</v>
      </c>
      <c r="K1239" s="32">
        <v>1</v>
      </c>
      <c r="L1239" s="32">
        <v>0</v>
      </c>
      <c r="M1239" s="32">
        <v>0</v>
      </c>
      <c r="N1239" s="32">
        <v>0</v>
      </c>
      <c r="O1239" s="32">
        <v>0</v>
      </c>
    </row>
    <row r="1240" spans="1:15" x14ac:dyDescent="0.35">
      <c r="A1240" s="33" t="s">
        <v>208</v>
      </c>
      <c r="B1240" s="33" t="s">
        <v>509</v>
      </c>
      <c r="C1240" s="33" t="s">
        <v>3069</v>
      </c>
      <c r="D1240" s="33">
        <v>302</v>
      </c>
      <c r="E1240" s="33">
        <v>1534</v>
      </c>
      <c r="F1240" s="33">
        <v>374</v>
      </c>
      <c r="G1240" s="33">
        <v>439</v>
      </c>
      <c r="H1240" s="33">
        <v>318</v>
      </c>
      <c r="I1240" s="33">
        <v>390</v>
      </c>
      <c r="J1240" s="33">
        <v>301</v>
      </c>
      <c r="K1240" s="33">
        <v>432</v>
      </c>
      <c r="L1240" s="33">
        <v>176</v>
      </c>
      <c r="M1240" s="33">
        <v>334</v>
      </c>
      <c r="N1240" s="33">
        <v>330</v>
      </c>
      <c r="O1240" s="33">
        <v>176</v>
      </c>
    </row>
    <row r="1241" spans="1:15" x14ac:dyDescent="0.35">
      <c r="A1241" s="32" t="s">
        <v>415</v>
      </c>
      <c r="B1241" s="32" t="s">
        <v>510</v>
      </c>
      <c r="C1241" s="32" t="s">
        <v>0</v>
      </c>
      <c r="D1241" s="32">
        <v>178</v>
      </c>
      <c r="E1241" s="32">
        <v>204</v>
      </c>
      <c r="F1241" s="32">
        <v>175</v>
      </c>
      <c r="G1241" s="32">
        <v>219</v>
      </c>
      <c r="H1241" s="32">
        <v>226</v>
      </c>
      <c r="I1241" s="32">
        <v>215</v>
      </c>
      <c r="J1241" s="32">
        <v>240</v>
      </c>
      <c r="K1241" s="32">
        <v>250</v>
      </c>
      <c r="L1241" s="32">
        <v>198</v>
      </c>
      <c r="M1241" s="32">
        <v>237</v>
      </c>
      <c r="N1241" s="32">
        <v>251</v>
      </c>
      <c r="O1241" s="32">
        <v>164</v>
      </c>
    </row>
    <row r="1242" spans="1:15" x14ac:dyDescent="0.35">
      <c r="A1242" s="32" t="s">
        <v>415</v>
      </c>
      <c r="B1242" s="32" t="s">
        <v>510</v>
      </c>
      <c r="C1242" s="32" t="s">
        <v>23</v>
      </c>
      <c r="D1242" s="32">
        <v>159</v>
      </c>
      <c r="E1242" s="32">
        <v>135</v>
      </c>
      <c r="F1242" s="32">
        <v>135</v>
      </c>
      <c r="G1242" s="32">
        <v>158</v>
      </c>
      <c r="H1242" s="32">
        <v>173</v>
      </c>
      <c r="I1242" s="32">
        <v>175</v>
      </c>
      <c r="J1242" s="32">
        <v>138</v>
      </c>
      <c r="K1242" s="32">
        <v>180</v>
      </c>
      <c r="L1242" s="32">
        <v>122</v>
      </c>
      <c r="M1242" s="32">
        <v>188</v>
      </c>
      <c r="N1242" s="32">
        <v>207</v>
      </c>
      <c r="O1242" s="32">
        <v>112</v>
      </c>
    </row>
    <row r="1243" spans="1:15" x14ac:dyDescent="0.35">
      <c r="A1243" s="32" t="s">
        <v>415</v>
      </c>
      <c r="B1243" s="32" t="s">
        <v>510</v>
      </c>
      <c r="C1243" s="32" t="s">
        <v>4</v>
      </c>
      <c r="D1243" s="32">
        <v>38</v>
      </c>
      <c r="E1243" s="32">
        <v>44</v>
      </c>
      <c r="F1243" s="32">
        <v>35</v>
      </c>
      <c r="G1243" s="32">
        <v>37</v>
      </c>
      <c r="H1243" s="32">
        <v>51</v>
      </c>
      <c r="I1243" s="32">
        <v>41</v>
      </c>
      <c r="J1243" s="32">
        <v>35</v>
      </c>
      <c r="K1243" s="32">
        <v>40</v>
      </c>
      <c r="L1243" s="32">
        <v>30</v>
      </c>
      <c r="M1243" s="32">
        <v>44</v>
      </c>
      <c r="N1243" s="32">
        <v>49</v>
      </c>
      <c r="O1243" s="32">
        <v>23</v>
      </c>
    </row>
    <row r="1244" spans="1:15" x14ac:dyDescent="0.35">
      <c r="A1244" s="32" t="s">
        <v>415</v>
      </c>
      <c r="B1244" s="32" t="s">
        <v>510</v>
      </c>
      <c r="C1244" s="32" t="s">
        <v>5</v>
      </c>
      <c r="D1244" s="32">
        <v>0</v>
      </c>
      <c r="E1244" s="32">
        <v>0</v>
      </c>
      <c r="F1244" s="32">
        <v>0</v>
      </c>
      <c r="G1244" s="32">
        <v>0</v>
      </c>
      <c r="H1244" s="32">
        <v>0</v>
      </c>
      <c r="I1244" s="32">
        <v>0</v>
      </c>
      <c r="J1244" s="32">
        <v>0</v>
      </c>
      <c r="K1244" s="32">
        <v>0</v>
      </c>
      <c r="L1244" s="32">
        <v>0</v>
      </c>
      <c r="M1244" s="32">
        <v>0</v>
      </c>
      <c r="N1244" s="32">
        <v>0</v>
      </c>
      <c r="O1244" s="32">
        <v>0</v>
      </c>
    </row>
    <row r="1245" spans="1:15" x14ac:dyDescent="0.35">
      <c r="A1245" s="32" t="s">
        <v>415</v>
      </c>
      <c r="B1245" s="32" t="s">
        <v>510</v>
      </c>
      <c r="C1245" s="32" t="s">
        <v>2</v>
      </c>
      <c r="D1245" s="32">
        <v>1</v>
      </c>
      <c r="E1245" s="32">
        <v>2</v>
      </c>
      <c r="F1245" s="32">
        <v>2</v>
      </c>
      <c r="G1245" s="32">
        <v>0</v>
      </c>
      <c r="H1245" s="32">
        <v>0</v>
      </c>
      <c r="I1245" s="32">
        <v>0</v>
      </c>
      <c r="J1245" s="32">
        <v>0</v>
      </c>
      <c r="K1245" s="32">
        <v>0</v>
      </c>
      <c r="L1245" s="32">
        <v>0</v>
      </c>
      <c r="M1245" s="32">
        <v>0</v>
      </c>
      <c r="N1245" s="32">
        <v>0</v>
      </c>
      <c r="O1245" s="32">
        <v>0</v>
      </c>
    </row>
    <row r="1246" spans="1:15" x14ac:dyDescent="0.35">
      <c r="A1246" s="33" t="s">
        <v>415</v>
      </c>
      <c r="B1246" s="33" t="s">
        <v>510</v>
      </c>
      <c r="C1246" s="33" t="s">
        <v>3069</v>
      </c>
      <c r="D1246" s="33">
        <v>376</v>
      </c>
      <c r="E1246" s="33">
        <v>385</v>
      </c>
      <c r="F1246" s="33">
        <v>347</v>
      </c>
      <c r="G1246" s="33">
        <v>414</v>
      </c>
      <c r="H1246" s="33">
        <v>450</v>
      </c>
      <c r="I1246" s="33">
        <v>431</v>
      </c>
      <c r="J1246" s="33">
        <v>413</v>
      </c>
      <c r="K1246" s="33">
        <v>470</v>
      </c>
      <c r="L1246" s="33">
        <v>350</v>
      </c>
      <c r="M1246" s="33">
        <v>469</v>
      </c>
      <c r="N1246" s="33">
        <v>507</v>
      </c>
      <c r="O1246" s="33">
        <v>299</v>
      </c>
    </row>
    <row r="1247" spans="1:15" x14ac:dyDescent="0.35">
      <c r="A1247" s="32" t="s">
        <v>117</v>
      </c>
      <c r="B1247" s="32" t="s">
        <v>118</v>
      </c>
      <c r="C1247" s="32" t="s">
        <v>0</v>
      </c>
      <c r="D1247" s="32">
        <v>1321</v>
      </c>
      <c r="E1247" s="32">
        <v>1472</v>
      </c>
      <c r="F1247" s="32">
        <v>847</v>
      </c>
      <c r="G1247" s="32">
        <v>927</v>
      </c>
      <c r="H1247" s="32">
        <v>552</v>
      </c>
      <c r="I1247" s="32">
        <v>974</v>
      </c>
      <c r="J1247" s="32">
        <v>270</v>
      </c>
      <c r="K1247" s="32">
        <v>0</v>
      </c>
      <c r="L1247" s="32">
        <v>1540</v>
      </c>
      <c r="M1247" s="32">
        <v>773</v>
      </c>
      <c r="N1247" s="32">
        <v>256</v>
      </c>
      <c r="O1247" s="32">
        <v>4695</v>
      </c>
    </row>
    <row r="1248" spans="1:15" x14ac:dyDescent="0.35">
      <c r="A1248" s="32" t="s">
        <v>117</v>
      </c>
      <c r="B1248" s="32" t="s">
        <v>118</v>
      </c>
      <c r="C1248" s="32" t="s">
        <v>23</v>
      </c>
      <c r="D1248" s="32">
        <v>429</v>
      </c>
      <c r="E1248" s="32">
        <v>556</v>
      </c>
      <c r="F1248" s="32">
        <v>230</v>
      </c>
      <c r="G1248" s="32">
        <v>255</v>
      </c>
      <c r="H1248" s="32">
        <v>127</v>
      </c>
      <c r="I1248" s="32">
        <v>214</v>
      </c>
      <c r="J1248" s="32">
        <v>64</v>
      </c>
      <c r="K1248" s="32">
        <v>0</v>
      </c>
      <c r="L1248" s="32">
        <v>266</v>
      </c>
      <c r="M1248" s="32">
        <v>143</v>
      </c>
      <c r="N1248" s="32">
        <v>151</v>
      </c>
      <c r="O1248" s="32">
        <v>1379</v>
      </c>
    </row>
    <row r="1249" spans="1:15" x14ac:dyDescent="0.35">
      <c r="A1249" s="32" t="s">
        <v>117</v>
      </c>
      <c r="B1249" s="32" t="s">
        <v>118</v>
      </c>
      <c r="C1249" s="32" t="s">
        <v>4</v>
      </c>
      <c r="D1249" s="32">
        <v>19</v>
      </c>
      <c r="E1249" s="32">
        <v>20</v>
      </c>
      <c r="F1249" s="32">
        <v>5</v>
      </c>
      <c r="G1249" s="32">
        <v>10</v>
      </c>
      <c r="H1249" s="32">
        <v>7</v>
      </c>
      <c r="I1249" s="32">
        <v>5</v>
      </c>
      <c r="J1249" s="32">
        <v>8</v>
      </c>
      <c r="K1249" s="32">
        <v>0</v>
      </c>
      <c r="L1249" s="32">
        <v>8</v>
      </c>
      <c r="M1249" s="32">
        <v>10</v>
      </c>
      <c r="N1249" s="32">
        <v>2</v>
      </c>
      <c r="O1249" s="32">
        <v>29</v>
      </c>
    </row>
    <row r="1250" spans="1:15" x14ac:dyDescent="0.35">
      <c r="A1250" s="32" t="s">
        <v>117</v>
      </c>
      <c r="B1250" s="32" t="s">
        <v>118</v>
      </c>
      <c r="C1250" s="32" t="s">
        <v>5</v>
      </c>
      <c r="D1250" s="32">
        <v>2</v>
      </c>
      <c r="E1250" s="32">
        <v>3</v>
      </c>
      <c r="F1250" s="32">
        <v>1</v>
      </c>
      <c r="G1250" s="32">
        <v>1</v>
      </c>
      <c r="H1250" s="32">
        <v>3</v>
      </c>
      <c r="I1250" s="32">
        <v>3</v>
      </c>
      <c r="J1250" s="32">
        <v>2</v>
      </c>
      <c r="K1250" s="32">
        <v>0</v>
      </c>
      <c r="L1250" s="32">
        <v>1</v>
      </c>
      <c r="M1250" s="32">
        <v>0</v>
      </c>
      <c r="N1250" s="32">
        <v>0</v>
      </c>
      <c r="O1250" s="32">
        <v>5</v>
      </c>
    </row>
    <row r="1251" spans="1:15" x14ac:dyDescent="0.35">
      <c r="A1251" s="32" t="s">
        <v>117</v>
      </c>
      <c r="B1251" s="32" t="s">
        <v>118</v>
      </c>
      <c r="C1251" s="32" t="s">
        <v>2</v>
      </c>
      <c r="D1251" s="32">
        <v>0</v>
      </c>
      <c r="E1251" s="32">
        <v>2</v>
      </c>
      <c r="F1251" s="32">
        <v>0</v>
      </c>
      <c r="G1251" s="32">
        <v>0</v>
      </c>
      <c r="H1251" s="32">
        <v>0</v>
      </c>
      <c r="I1251" s="32">
        <v>0</v>
      </c>
      <c r="J1251" s="32">
        <v>0</v>
      </c>
      <c r="K1251" s="32">
        <v>0</v>
      </c>
      <c r="L1251" s="32">
        <v>0</v>
      </c>
      <c r="M1251" s="32">
        <v>0</v>
      </c>
      <c r="N1251" s="32">
        <v>1</v>
      </c>
      <c r="O1251" s="32">
        <v>1</v>
      </c>
    </row>
    <row r="1252" spans="1:15" x14ac:dyDescent="0.35">
      <c r="A1252" s="33" t="s">
        <v>117</v>
      </c>
      <c r="B1252" s="33" t="s">
        <v>118</v>
      </c>
      <c r="C1252" s="33" t="s">
        <v>3069</v>
      </c>
      <c r="D1252" s="33">
        <v>1771</v>
      </c>
      <c r="E1252" s="33">
        <v>2053</v>
      </c>
      <c r="F1252" s="33">
        <v>1083</v>
      </c>
      <c r="G1252" s="33">
        <v>1193</v>
      </c>
      <c r="H1252" s="33">
        <v>689</v>
      </c>
      <c r="I1252" s="33">
        <v>1196</v>
      </c>
      <c r="J1252" s="33">
        <v>344</v>
      </c>
      <c r="K1252" s="33">
        <v>0</v>
      </c>
      <c r="L1252" s="33">
        <v>1815</v>
      </c>
      <c r="M1252" s="33">
        <v>926</v>
      </c>
      <c r="N1252" s="33">
        <v>410</v>
      </c>
      <c r="O1252" s="33">
        <v>6109</v>
      </c>
    </row>
    <row r="1253" spans="1:15" x14ac:dyDescent="0.35">
      <c r="A1253" s="32" t="s">
        <v>348</v>
      </c>
      <c r="B1253" s="32" t="s">
        <v>349</v>
      </c>
      <c r="C1253" s="32" t="s">
        <v>0</v>
      </c>
      <c r="D1253" s="32">
        <v>873</v>
      </c>
      <c r="E1253" s="32">
        <v>1308</v>
      </c>
      <c r="F1253" s="32">
        <v>3336</v>
      </c>
      <c r="G1253" s="32">
        <v>1000</v>
      </c>
      <c r="H1253" s="32">
        <v>561</v>
      </c>
      <c r="I1253" s="32">
        <v>528</v>
      </c>
      <c r="J1253" s="32">
        <v>1764</v>
      </c>
      <c r="K1253" s="32">
        <v>846</v>
      </c>
      <c r="L1253" s="32">
        <v>1948</v>
      </c>
      <c r="M1253" s="32">
        <v>268</v>
      </c>
      <c r="N1253" s="32">
        <v>1651</v>
      </c>
      <c r="O1253" s="32">
        <v>1755</v>
      </c>
    </row>
    <row r="1254" spans="1:15" x14ac:dyDescent="0.35">
      <c r="A1254" s="32" t="s">
        <v>348</v>
      </c>
      <c r="B1254" s="32" t="s">
        <v>349</v>
      </c>
      <c r="C1254" s="32" t="s">
        <v>23</v>
      </c>
      <c r="D1254" s="32">
        <v>86</v>
      </c>
      <c r="E1254" s="32">
        <v>119</v>
      </c>
      <c r="F1254" s="32">
        <v>306</v>
      </c>
      <c r="G1254" s="32">
        <v>136</v>
      </c>
      <c r="H1254" s="32">
        <v>67</v>
      </c>
      <c r="I1254" s="32">
        <v>62</v>
      </c>
      <c r="J1254" s="32">
        <v>77</v>
      </c>
      <c r="K1254" s="32">
        <v>86</v>
      </c>
      <c r="L1254" s="32">
        <v>187</v>
      </c>
      <c r="M1254" s="32">
        <v>31</v>
      </c>
      <c r="N1254" s="32">
        <v>126</v>
      </c>
      <c r="O1254" s="32">
        <v>57</v>
      </c>
    </row>
    <row r="1255" spans="1:15" x14ac:dyDescent="0.35">
      <c r="A1255" s="32" t="s">
        <v>348</v>
      </c>
      <c r="B1255" s="32" t="s">
        <v>349</v>
      </c>
      <c r="C1255" s="32" t="s">
        <v>4</v>
      </c>
      <c r="D1255" s="32">
        <v>7</v>
      </c>
      <c r="E1255" s="32">
        <v>12</v>
      </c>
      <c r="F1255" s="32">
        <v>25</v>
      </c>
      <c r="G1255" s="32">
        <v>11</v>
      </c>
      <c r="H1255" s="32">
        <v>2</v>
      </c>
      <c r="I1255" s="32">
        <v>9</v>
      </c>
      <c r="J1255" s="32">
        <v>10</v>
      </c>
      <c r="K1255" s="32">
        <v>6</v>
      </c>
      <c r="L1255" s="32">
        <v>15</v>
      </c>
      <c r="M1255" s="32">
        <v>4</v>
      </c>
      <c r="N1255" s="32">
        <v>60</v>
      </c>
      <c r="O1255" s="32">
        <v>8</v>
      </c>
    </row>
    <row r="1256" spans="1:15" x14ac:dyDescent="0.35">
      <c r="A1256" s="32" t="s">
        <v>348</v>
      </c>
      <c r="B1256" s="32" t="s">
        <v>349</v>
      </c>
      <c r="C1256" s="32" t="s">
        <v>5</v>
      </c>
      <c r="D1256" s="32">
        <v>2</v>
      </c>
      <c r="E1256" s="32">
        <v>5</v>
      </c>
      <c r="F1256" s="32">
        <v>10</v>
      </c>
      <c r="G1256" s="32">
        <v>1</v>
      </c>
      <c r="H1256" s="32">
        <v>1</v>
      </c>
      <c r="I1256" s="32">
        <v>1</v>
      </c>
      <c r="J1256" s="32">
        <v>5</v>
      </c>
      <c r="K1256" s="32">
        <v>6</v>
      </c>
      <c r="L1256" s="32">
        <v>3</v>
      </c>
      <c r="M1256" s="32">
        <v>0</v>
      </c>
      <c r="N1256" s="32">
        <v>4</v>
      </c>
      <c r="O1256" s="32">
        <v>0</v>
      </c>
    </row>
    <row r="1257" spans="1:15" x14ac:dyDescent="0.35">
      <c r="A1257" s="32" t="s">
        <v>348</v>
      </c>
      <c r="B1257" s="32" t="s">
        <v>349</v>
      </c>
      <c r="C1257" s="32" t="s">
        <v>2</v>
      </c>
      <c r="D1257" s="32">
        <v>0</v>
      </c>
      <c r="E1257" s="32">
        <v>1</v>
      </c>
      <c r="F1257" s="32">
        <v>6</v>
      </c>
      <c r="G1257" s="32">
        <v>0</v>
      </c>
      <c r="H1257" s="32">
        <v>0</v>
      </c>
      <c r="I1257" s="32">
        <v>0</v>
      </c>
      <c r="J1257" s="32">
        <v>0</v>
      </c>
      <c r="K1257" s="32">
        <v>7</v>
      </c>
      <c r="L1257" s="32">
        <v>8</v>
      </c>
      <c r="M1257" s="32">
        <v>0</v>
      </c>
      <c r="N1257" s="32">
        <v>1</v>
      </c>
      <c r="O1257" s="32">
        <v>0</v>
      </c>
    </row>
    <row r="1258" spans="1:15" x14ac:dyDescent="0.35">
      <c r="A1258" s="33" t="s">
        <v>348</v>
      </c>
      <c r="B1258" s="33" t="s">
        <v>349</v>
      </c>
      <c r="C1258" s="33" t="s">
        <v>3069</v>
      </c>
      <c r="D1258" s="33">
        <v>968</v>
      </c>
      <c r="E1258" s="33">
        <v>1445</v>
      </c>
      <c r="F1258" s="33">
        <v>3683</v>
      </c>
      <c r="G1258" s="33">
        <v>1148</v>
      </c>
      <c r="H1258" s="33">
        <v>631</v>
      </c>
      <c r="I1258" s="33">
        <v>600</v>
      </c>
      <c r="J1258" s="33">
        <v>1856</v>
      </c>
      <c r="K1258" s="33">
        <v>951</v>
      </c>
      <c r="L1258" s="33">
        <v>2161</v>
      </c>
      <c r="M1258" s="33">
        <v>303</v>
      </c>
      <c r="N1258" s="33">
        <v>1842</v>
      </c>
      <c r="O1258" s="33">
        <v>1820</v>
      </c>
    </row>
    <row r="1259" spans="1:15" x14ac:dyDescent="0.35">
      <c r="A1259" s="32" t="s">
        <v>277</v>
      </c>
      <c r="B1259" s="32" t="s">
        <v>278</v>
      </c>
      <c r="C1259" s="32" t="s">
        <v>0</v>
      </c>
      <c r="D1259" s="32">
        <v>126</v>
      </c>
      <c r="E1259" s="32">
        <v>171</v>
      </c>
      <c r="F1259" s="32">
        <v>115</v>
      </c>
      <c r="G1259" s="32">
        <v>295</v>
      </c>
      <c r="H1259" s="32">
        <v>296</v>
      </c>
      <c r="I1259" s="32">
        <v>233</v>
      </c>
      <c r="J1259" s="32">
        <v>783</v>
      </c>
      <c r="K1259" s="32">
        <v>1124</v>
      </c>
      <c r="L1259" s="32">
        <v>1493</v>
      </c>
      <c r="M1259" s="32">
        <v>3378</v>
      </c>
      <c r="N1259" s="32">
        <v>3203</v>
      </c>
      <c r="O1259" s="32">
        <v>797</v>
      </c>
    </row>
    <row r="1260" spans="1:15" x14ac:dyDescent="0.35">
      <c r="A1260" s="32" t="s">
        <v>277</v>
      </c>
      <c r="B1260" s="32" t="s">
        <v>278</v>
      </c>
      <c r="C1260" s="32" t="s">
        <v>23</v>
      </c>
      <c r="D1260" s="32">
        <v>12</v>
      </c>
      <c r="E1260" s="32">
        <v>18</v>
      </c>
      <c r="F1260" s="32">
        <v>35</v>
      </c>
      <c r="G1260" s="32">
        <v>84</v>
      </c>
      <c r="H1260" s="32">
        <v>42</v>
      </c>
      <c r="I1260" s="32">
        <v>35</v>
      </c>
      <c r="J1260" s="32">
        <v>334</v>
      </c>
      <c r="K1260" s="32">
        <v>262</v>
      </c>
      <c r="L1260" s="32">
        <v>290</v>
      </c>
      <c r="M1260" s="32">
        <v>423</v>
      </c>
      <c r="N1260" s="32">
        <v>269</v>
      </c>
      <c r="O1260" s="32">
        <v>119</v>
      </c>
    </row>
    <row r="1261" spans="1:15" x14ac:dyDescent="0.35">
      <c r="A1261" s="32" t="s">
        <v>277</v>
      </c>
      <c r="B1261" s="32" t="s">
        <v>278</v>
      </c>
      <c r="C1261" s="32" t="s">
        <v>4</v>
      </c>
      <c r="D1261" s="32">
        <v>0</v>
      </c>
      <c r="E1261" s="32">
        <v>0</v>
      </c>
      <c r="F1261" s="32">
        <v>0</v>
      </c>
      <c r="G1261" s="32">
        <v>7</v>
      </c>
      <c r="H1261" s="32">
        <v>2</v>
      </c>
      <c r="I1261" s="32">
        <v>1</v>
      </c>
      <c r="J1261" s="32">
        <v>58</v>
      </c>
      <c r="K1261" s="32">
        <v>7</v>
      </c>
      <c r="L1261" s="32">
        <v>31</v>
      </c>
      <c r="M1261" s="32">
        <v>42</v>
      </c>
      <c r="N1261" s="32">
        <v>58</v>
      </c>
      <c r="O1261" s="32">
        <v>21</v>
      </c>
    </row>
    <row r="1262" spans="1:15" x14ac:dyDescent="0.35">
      <c r="A1262" s="32" t="s">
        <v>277</v>
      </c>
      <c r="B1262" s="32" t="s">
        <v>278</v>
      </c>
      <c r="C1262" s="32" t="s">
        <v>5</v>
      </c>
      <c r="D1262" s="32">
        <v>0</v>
      </c>
      <c r="E1262" s="32">
        <v>0</v>
      </c>
      <c r="F1262" s="32">
        <v>0</v>
      </c>
      <c r="G1262" s="32">
        <v>0</v>
      </c>
      <c r="H1262" s="32">
        <v>0</v>
      </c>
      <c r="I1262" s="32">
        <v>0</v>
      </c>
      <c r="J1262" s="32">
        <v>4</v>
      </c>
      <c r="K1262" s="32">
        <v>0</v>
      </c>
      <c r="L1262" s="32">
        <v>5</v>
      </c>
      <c r="M1262" s="32">
        <v>10</v>
      </c>
      <c r="N1262" s="32">
        <v>13</v>
      </c>
      <c r="O1262" s="32">
        <v>10</v>
      </c>
    </row>
    <row r="1263" spans="1:15" x14ac:dyDescent="0.35">
      <c r="A1263" s="32" t="s">
        <v>277</v>
      </c>
      <c r="B1263" s="32" t="s">
        <v>278</v>
      </c>
      <c r="C1263" s="32" t="s">
        <v>2</v>
      </c>
      <c r="D1263" s="32">
        <v>0</v>
      </c>
      <c r="E1263" s="32">
        <v>0</v>
      </c>
      <c r="F1263" s="32">
        <v>0</v>
      </c>
      <c r="G1263" s="32">
        <v>0</v>
      </c>
      <c r="H1263" s="32">
        <v>0</v>
      </c>
      <c r="I1263" s="32">
        <v>0</v>
      </c>
      <c r="J1263" s="32">
        <v>6</v>
      </c>
      <c r="K1263" s="32">
        <v>0</v>
      </c>
      <c r="L1263" s="32">
        <v>3</v>
      </c>
      <c r="M1263" s="32">
        <v>7</v>
      </c>
      <c r="N1263" s="32">
        <v>3</v>
      </c>
      <c r="O1263" s="32">
        <v>3</v>
      </c>
    </row>
    <row r="1264" spans="1:15" x14ac:dyDescent="0.35">
      <c r="A1264" s="33" t="s">
        <v>277</v>
      </c>
      <c r="B1264" s="33" t="s">
        <v>278</v>
      </c>
      <c r="C1264" s="33" t="s">
        <v>3069</v>
      </c>
      <c r="D1264" s="33">
        <v>138</v>
      </c>
      <c r="E1264" s="33">
        <v>189</v>
      </c>
      <c r="F1264" s="33">
        <v>150</v>
      </c>
      <c r="G1264" s="33">
        <v>386</v>
      </c>
      <c r="H1264" s="33">
        <v>340</v>
      </c>
      <c r="I1264" s="33">
        <v>269</v>
      </c>
      <c r="J1264" s="33">
        <v>1185</v>
      </c>
      <c r="K1264" s="33">
        <v>1393</v>
      </c>
      <c r="L1264" s="33">
        <v>1822</v>
      </c>
      <c r="M1264" s="33">
        <v>3860</v>
      </c>
      <c r="N1264" s="33">
        <v>3546</v>
      </c>
      <c r="O1264" s="33">
        <v>950</v>
      </c>
    </row>
    <row r="1265" spans="1:15" x14ac:dyDescent="0.35">
      <c r="A1265" s="32" t="s">
        <v>213</v>
      </c>
      <c r="B1265" s="32" t="s">
        <v>214</v>
      </c>
      <c r="C1265" s="32" t="s">
        <v>0</v>
      </c>
      <c r="D1265" s="32">
        <v>946</v>
      </c>
      <c r="E1265" s="32">
        <v>334</v>
      </c>
      <c r="F1265" s="32">
        <v>568</v>
      </c>
      <c r="G1265" s="32">
        <v>1049</v>
      </c>
      <c r="H1265" s="32">
        <v>719</v>
      </c>
      <c r="I1265" s="32">
        <v>657</v>
      </c>
      <c r="J1265" s="32">
        <v>541</v>
      </c>
      <c r="K1265" s="32">
        <v>698</v>
      </c>
      <c r="L1265" s="32">
        <v>1071</v>
      </c>
      <c r="M1265" s="32">
        <v>645</v>
      </c>
      <c r="N1265" s="32">
        <v>411</v>
      </c>
      <c r="O1265" s="32">
        <v>1162</v>
      </c>
    </row>
    <row r="1266" spans="1:15" x14ac:dyDescent="0.35">
      <c r="A1266" s="32" t="s">
        <v>213</v>
      </c>
      <c r="B1266" s="32" t="s">
        <v>214</v>
      </c>
      <c r="C1266" s="32" t="s">
        <v>23</v>
      </c>
      <c r="D1266" s="32">
        <v>141</v>
      </c>
      <c r="E1266" s="32">
        <v>46</v>
      </c>
      <c r="F1266" s="32">
        <v>71</v>
      </c>
      <c r="G1266" s="32">
        <v>128</v>
      </c>
      <c r="H1266" s="32">
        <v>88</v>
      </c>
      <c r="I1266" s="32">
        <v>82</v>
      </c>
      <c r="J1266" s="32">
        <v>101</v>
      </c>
      <c r="K1266" s="32">
        <v>90</v>
      </c>
      <c r="L1266" s="32">
        <v>152</v>
      </c>
      <c r="M1266" s="32">
        <v>124</v>
      </c>
      <c r="N1266" s="32">
        <v>71</v>
      </c>
      <c r="O1266" s="32">
        <v>200</v>
      </c>
    </row>
    <row r="1267" spans="1:15" x14ac:dyDescent="0.35">
      <c r="A1267" s="32" t="s">
        <v>213</v>
      </c>
      <c r="B1267" s="32" t="s">
        <v>214</v>
      </c>
      <c r="C1267" s="32" t="s">
        <v>4</v>
      </c>
      <c r="D1267" s="32">
        <v>11</v>
      </c>
      <c r="E1267" s="32">
        <v>2</v>
      </c>
      <c r="F1267" s="32">
        <v>3</v>
      </c>
      <c r="G1267" s="32">
        <v>14</v>
      </c>
      <c r="H1267" s="32">
        <v>9</v>
      </c>
      <c r="I1267" s="32">
        <v>7</v>
      </c>
      <c r="J1267" s="32">
        <v>11</v>
      </c>
      <c r="K1267" s="32">
        <v>12</v>
      </c>
      <c r="L1267" s="32">
        <v>20</v>
      </c>
      <c r="M1267" s="32">
        <v>24</v>
      </c>
      <c r="N1267" s="32">
        <v>9</v>
      </c>
      <c r="O1267" s="32">
        <v>52</v>
      </c>
    </row>
    <row r="1268" spans="1:15" x14ac:dyDescent="0.35">
      <c r="A1268" s="32" t="s">
        <v>213</v>
      </c>
      <c r="B1268" s="32" t="s">
        <v>214</v>
      </c>
      <c r="C1268" s="32" t="s">
        <v>5</v>
      </c>
      <c r="D1268" s="32">
        <v>1</v>
      </c>
      <c r="E1268" s="32">
        <v>5</v>
      </c>
      <c r="F1268" s="32">
        <v>2</v>
      </c>
      <c r="G1268" s="32">
        <v>3</v>
      </c>
      <c r="H1268" s="32">
        <v>0</v>
      </c>
      <c r="I1268" s="32">
        <v>3</v>
      </c>
      <c r="J1268" s="32">
        <v>3</v>
      </c>
      <c r="K1268" s="32">
        <v>0</v>
      </c>
      <c r="L1268" s="32">
        <v>2</v>
      </c>
      <c r="M1268" s="32">
        <v>0</v>
      </c>
      <c r="N1268" s="32">
        <v>2</v>
      </c>
      <c r="O1268" s="32">
        <v>8</v>
      </c>
    </row>
    <row r="1269" spans="1:15" x14ac:dyDescent="0.35">
      <c r="A1269" s="32" t="s">
        <v>213</v>
      </c>
      <c r="B1269" s="32" t="s">
        <v>214</v>
      </c>
      <c r="C1269" s="32" t="s">
        <v>2</v>
      </c>
      <c r="D1269" s="32">
        <v>2</v>
      </c>
      <c r="E1269" s="32">
        <v>1</v>
      </c>
      <c r="F1269" s="32">
        <v>0</v>
      </c>
      <c r="G1269" s="32">
        <v>0</v>
      </c>
      <c r="H1269" s="32">
        <v>2</v>
      </c>
      <c r="I1269" s="32">
        <v>2</v>
      </c>
      <c r="J1269" s="32">
        <v>0</v>
      </c>
      <c r="K1269" s="32">
        <v>1</v>
      </c>
      <c r="L1269" s="32">
        <v>0</v>
      </c>
      <c r="M1269" s="32">
        <v>1</v>
      </c>
      <c r="N1269" s="32">
        <v>0</v>
      </c>
      <c r="O1269" s="32">
        <v>2</v>
      </c>
    </row>
    <row r="1270" spans="1:15" x14ac:dyDescent="0.35">
      <c r="A1270" s="33" t="s">
        <v>213</v>
      </c>
      <c r="B1270" s="33" t="s">
        <v>214</v>
      </c>
      <c r="C1270" s="33" t="s">
        <v>3069</v>
      </c>
      <c r="D1270" s="33">
        <v>1101</v>
      </c>
      <c r="E1270" s="33">
        <v>388</v>
      </c>
      <c r="F1270" s="33">
        <v>644</v>
      </c>
      <c r="G1270" s="33">
        <v>1194</v>
      </c>
      <c r="H1270" s="33">
        <v>818</v>
      </c>
      <c r="I1270" s="33">
        <v>751</v>
      </c>
      <c r="J1270" s="33">
        <v>656</v>
      </c>
      <c r="K1270" s="33">
        <v>801</v>
      </c>
      <c r="L1270" s="33">
        <v>1245</v>
      </c>
      <c r="M1270" s="33">
        <v>794</v>
      </c>
      <c r="N1270" s="33">
        <v>493</v>
      </c>
      <c r="O1270" s="33">
        <v>1424</v>
      </c>
    </row>
    <row r="1271" spans="1:15" x14ac:dyDescent="0.35">
      <c r="A1271" s="32" t="s">
        <v>94</v>
      </c>
      <c r="B1271" s="32" t="s">
        <v>95</v>
      </c>
      <c r="C1271" s="32" t="s">
        <v>0</v>
      </c>
      <c r="D1271" s="32">
        <v>557</v>
      </c>
      <c r="E1271" s="32">
        <v>749</v>
      </c>
      <c r="F1271" s="32">
        <v>498</v>
      </c>
      <c r="G1271" s="32">
        <v>528</v>
      </c>
      <c r="H1271" s="32">
        <v>297</v>
      </c>
      <c r="I1271" s="32">
        <v>513</v>
      </c>
      <c r="J1271" s="32">
        <v>469</v>
      </c>
      <c r="K1271" s="32">
        <v>504</v>
      </c>
      <c r="L1271" s="32">
        <v>449</v>
      </c>
      <c r="M1271" s="32">
        <v>593</v>
      </c>
      <c r="N1271" s="32">
        <v>501</v>
      </c>
      <c r="O1271" s="32">
        <v>473</v>
      </c>
    </row>
    <row r="1272" spans="1:15" x14ac:dyDescent="0.35">
      <c r="A1272" s="32" t="s">
        <v>94</v>
      </c>
      <c r="B1272" s="32" t="s">
        <v>95</v>
      </c>
      <c r="C1272" s="32" t="s">
        <v>23</v>
      </c>
      <c r="D1272" s="32">
        <v>122</v>
      </c>
      <c r="E1272" s="32">
        <v>165</v>
      </c>
      <c r="F1272" s="32">
        <v>64</v>
      </c>
      <c r="G1272" s="32">
        <v>155</v>
      </c>
      <c r="H1272" s="32">
        <v>45</v>
      </c>
      <c r="I1272" s="32">
        <v>89</v>
      </c>
      <c r="J1272" s="32">
        <v>108</v>
      </c>
      <c r="K1272" s="32">
        <v>107</v>
      </c>
      <c r="L1272" s="32">
        <v>68</v>
      </c>
      <c r="M1272" s="32">
        <v>72</v>
      </c>
      <c r="N1272" s="32">
        <v>84</v>
      </c>
      <c r="O1272" s="32">
        <v>81</v>
      </c>
    </row>
    <row r="1273" spans="1:15" x14ac:dyDescent="0.35">
      <c r="A1273" s="32" t="s">
        <v>94</v>
      </c>
      <c r="B1273" s="32" t="s">
        <v>95</v>
      </c>
      <c r="C1273" s="32" t="s">
        <v>4</v>
      </c>
      <c r="D1273" s="32">
        <v>12</v>
      </c>
      <c r="E1273" s="32">
        <v>49</v>
      </c>
      <c r="F1273" s="32">
        <v>12</v>
      </c>
      <c r="G1273" s="32">
        <v>8</v>
      </c>
      <c r="H1273" s="32">
        <v>10</v>
      </c>
      <c r="I1273" s="32">
        <v>17</v>
      </c>
      <c r="J1273" s="32">
        <v>14</v>
      </c>
      <c r="K1273" s="32">
        <v>10</v>
      </c>
      <c r="L1273" s="32">
        <v>8</v>
      </c>
      <c r="M1273" s="32">
        <v>22</v>
      </c>
      <c r="N1273" s="32">
        <v>10</v>
      </c>
      <c r="O1273" s="32">
        <v>11</v>
      </c>
    </row>
    <row r="1274" spans="1:15" x14ac:dyDescent="0.35">
      <c r="A1274" s="32" t="s">
        <v>94</v>
      </c>
      <c r="B1274" s="32" t="s">
        <v>95</v>
      </c>
      <c r="C1274" s="32" t="s">
        <v>5</v>
      </c>
      <c r="D1274" s="32">
        <v>0</v>
      </c>
      <c r="E1274" s="32">
        <v>6</v>
      </c>
      <c r="F1274" s="32">
        <v>0</v>
      </c>
      <c r="G1274" s="32">
        <v>1</v>
      </c>
      <c r="H1274" s="32">
        <v>0</v>
      </c>
      <c r="I1274" s="32">
        <v>0</v>
      </c>
      <c r="J1274" s="32">
        <v>0</v>
      </c>
      <c r="K1274" s="32">
        <v>2</v>
      </c>
      <c r="L1274" s="32">
        <v>0</v>
      </c>
      <c r="M1274" s="32">
        <v>1</v>
      </c>
      <c r="N1274" s="32">
        <v>4</v>
      </c>
      <c r="O1274" s="32">
        <v>0</v>
      </c>
    </row>
    <row r="1275" spans="1:15" x14ac:dyDescent="0.35">
      <c r="A1275" s="32" t="s">
        <v>94</v>
      </c>
      <c r="B1275" s="32" t="s">
        <v>95</v>
      </c>
      <c r="C1275" s="32" t="s">
        <v>2</v>
      </c>
      <c r="D1275" s="32">
        <v>1</v>
      </c>
      <c r="E1275" s="32">
        <v>0</v>
      </c>
      <c r="F1275" s="32">
        <v>0</v>
      </c>
      <c r="G1275" s="32">
        <v>0</v>
      </c>
      <c r="H1275" s="32">
        <v>0</v>
      </c>
      <c r="I1275" s="32">
        <v>0</v>
      </c>
      <c r="J1275" s="32">
        <v>0</v>
      </c>
      <c r="K1275" s="32">
        <v>0</v>
      </c>
      <c r="L1275" s="32">
        <v>0</v>
      </c>
      <c r="M1275" s="32">
        <v>0</v>
      </c>
      <c r="N1275" s="32">
        <v>0</v>
      </c>
      <c r="O1275" s="32">
        <v>0</v>
      </c>
    </row>
    <row r="1276" spans="1:15" x14ac:dyDescent="0.35">
      <c r="A1276" s="33" t="s">
        <v>94</v>
      </c>
      <c r="B1276" s="33" t="s">
        <v>95</v>
      </c>
      <c r="C1276" s="33" t="s">
        <v>3069</v>
      </c>
      <c r="D1276" s="33">
        <v>692</v>
      </c>
      <c r="E1276" s="33">
        <v>969</v>
      </c>
      <c r="F1276" s="33">
        <v>574</v>
      </c>
      <c r="G1276" s="33">
        <v>692</v>
      </c>
      <c r="H1276" s="33">
        <v>352</v>
      </c>
      <c r="I1276" s="33">
        <v>619</v>
      </c>
      <c r="J1276" s="33">
        <v>591</v>
      </c>
      <c r="K1276" s="33">
        <v>623</v>
      </c>
      <c r="L1276" s="33">
        <v>525</v>
      </c>
      <c r="M1276" s="33">
        <v>688</v>
      </c>
      <c r="N1276" s="33">
        <v>599</v>
      </c>
      <c r="O1276" s="33">
        <v>565</v>
      </c>
    </row>
    <row r="1277" spans="1:15" x14ac:dyDescent="0.35">
      <c r="A1277" s="32" t="s">
        <v>129</v>
      </c>
      <c r="B1277" s="32" t="s">
        <v>511</v>
      </c>
      <c r="C1277" s="32" t="s">
        <v>0</v>
      </c>
      <c r="D1277" s="32">
        <v>102</v>
      </c>
      <c r="E1277" s="32">
        <v>1300</v>
      </c>
      <c r="F1277" s="32">
        <v>2057</v>
      </c>
      <c r="G1277" s="32">
        <v>743</v>
      </c>
      <c r="H1277" s="32">
        <v>546</v>
      </c>
      <c r="I1277" s="32">
        <v>809</v>
      </c>
      <c r="J1277" s="32">
        <v>1612</v>
      </c>
      <c r="K1277" s="32">
        <v>305</v>
      </c>
      <c r="L1277" s="32">
        <v>422</v>
      </c>
      <c r="M1277" s="32">
        <v>1698</v>
      </c>
      <c r="N1277" s="32">
        <v>1111</v>
      </c>
      <c r="O1277" s="32">
        <v>1435</v>
      </c>
    </row>
    <row r="1278" spans="1:15" x14ac:dyDescent="0.35">
      <c r="A1278" s="32" t="s">
        <v>129</v>
      </c>
      <c r="B1278" s="32" t="s">
        <v>511</v>
      </c>
      <c r="C1278" s="32" t="s">
        <v>23</v>
      </c>
      <c r="D1278" s="32">
        <v>93</v>
      </c>
      <c r="E1278" s="32">
        <v>672</v>
      </c>
      <c r="F1278" s="32">
        <v>1004</v>
      </c>
      <c r="G1278" s="32">
        <v>373</v>
      </c>
      <c r="H1278" s="32">
        <v>353</v>
      </c>
      <c r="I1278" s="32">
        <v>422</v>
      </c>
      <c r="J1278" s="32">
        <v>904</v>
      </c>
      <c r="K1278" s="32">
        <v>141</v>
      </c>
      <c r="L1278" s="32">
        <v>242</v>
      </c>
      <c r="M1278" s="32">
        <v>1005</v>
      </c>
      <c r="N1278" s="32">
        <v>565</v>
      </c>
      <c r="O1278" s="32">
        <v>854</v>
      </c>
    </row>
    <row r="1279" spans="1:15" x14ac:dyDescent="0.35">
      <c r="A1279" s="32" t="s">
        <v>129</v>
      </c>
      <c r="B1279" s="32" t="s">
        <v>511</v>
      </c>
      <c r="C1279" s="32" t="s">
        <v>4</v>
      </c>
      <c r="D1279" s="32">
        <v>14</v>
      </c>
      <c r="E1279" s="32">
        <v>39</v>
      </c>
      <c r="F1279" s="32">
        <v>60</v>
      </c>
      <c r="G1279" s="32">
        <v>19</v>
      </c>
      <c r="H1279" s="32">
        <v>60</v>
      </c>
      <c r="I1279" s="32">
        <v>46</v>
      </c>
      <c r="J1279" s="32">
        <v>64</v>
      </c>
      <c r="K1279" s="32">
        <v>16</v>
      </c>
      <c r="L1279" s="32">
        <v>19</v>
      </c>
      <c r="M1279" s="32">
        <v>65</v>
      </c>
      <c r="N1279" s="32">
        <v>38</v>
      </c>
      <c r="O1279" s="32">
        <v>92</v>
      </c>
    </row>
    <row r="1280" spans="1:15" x14ac:dyDescent="0.35">
      <c r="A1280" s="32" t="s">
        <v>129</v>
      </c>
      <c r="B1280" s="32" t="s">
        <v>511</v>
      </c>
      <c r="C1280" s="32" t="s">
        <v>5</v>
      </c>
      <c r="D1280" s="32">
        <v>4</v>
      </c>
      <c r="E1280" s="32">
        <v>3</v>
      </c>
      <c r="F1280" s="32">
        <v>10</v>
      </c>
      <c r="G1280" s="32">
        <v>2</v>
      </c>
      <c r="H1280" s="32">
        <v>6</v>
      </c>
      <c r="I1280" s="32">
        <v>2</v>
      </c>
      <c r="J1280" s="32">
        <v>11</v>
      </c>
      <c r="K1280" s="32">
        <v>3</v>
      </c>
      <c r="L1280" s="32">
        <v>5</v>
      </c>
      <c r="M1280" s="32">
        <v>6</v>
      </c>
      <c r="N1280" s="32">
        <v>6</v>
      </c>
      <c r="O1280" s="32">
        <v>10</v>
      </c>
    </row>
    <row r="1281" spans="1:15" x14ac:dyDescent="0.35">
      <c r="A1281" s="32" t="s">
        <v>129</v>
      </c>
      <c r="B1281" s="32" t="s">
        <v>511</v>
      </c>
      <c r="C1281" s="32" t="s">
        <v>2</v>
      </c>
      <c r="D1281" s="32">
        <v>0</v>
      </c>
      <c r="E1281" s="32">
        <v>0</v>
      </c>
      <c r="F1281" s="32">
        <v>1</v>
      </c>
      <c r="G1281" s="32">
        <v>0</v>
      </c>
      <c r="H1281" s="32">
        <v>2</v>
      </c>
      <c r="I1281" s="32">
        <v>0</v>
      </c>
      <c r="J1281" s="32">
        <v>1</v>
      </c>
      <c r="K1281" s="32">
        <v>2</v>
      </c>
      <c r="L1281" s="32">
        <v>1</v>
      </c>
      <c r="M1281" s="32">
        <v>1</v>
      </c>
      <c r="N1281" s="32">
        <v>1</v>
      </c>
      <c r="O1281" s="32">
        <v>5</v>
      </c>
    </row>
    <row r="1282" spans="1:15" x14ac:dyDescent="0.35">
      <c r="A1282" s="33" t="s">
        <v>129</v>
      </c>
      <c r="B1282" s="33" t="s">
        <v>511</v>
      </c>
      <c r="C1282" s="33" t="s">
        <v>3069</v>
      </c>
      <c r="D1282" s="33">
        <v>213</v>
      </c>
      <c r="E1282" s="33">
        <v>2014</v>
      </c>
      <c r="F1282" s="33">
        <v>3132</v>
      </c>
      <c r="G1282" s="33">
        <v>1137</v>
      </c>
      <c r="H1282" s="33">
        <v>967</v>
      </c>
      <c r="I1282" s="33">
        <v>1279</v>
      </c>
      <c r="J1282" s="33">
        <v>2592</v>
      </c>
      <c r="K1282" s="33">
        <v>467</v>
      </c>
      <c r="L1282" s="33">
        <v>689</v>
      </c>
      <c r="M1282" s="33">
        <v>2775</v>
      </c>
      <c r="N1282" s="33">
        <v>1721</v>
      </c>
      <c r="O1282" s="33">
        <v>2396</v>
      </c>
    </row>
    <row r="1283" spans="1:15" x14ac:dyDescent="0.35">
      <c r="A1283" s="32" t="s">
        <v>369</v>
      </c>
      <c r="B1283" s="32" t="s">
        <v>370</v>
      </c>
      <c r="C1283" s="32" t="s">
        <v>0</v>
      </c>
      <c r="D1283" s="32">
        <v>139</v>
      </c>
      <c r="E1283" s="32">
        <v>62</v>
      </c>
      <c r="F1283" s="32">
        <v>128</v>
      </c>
      <c r="G1283" s="32">
        <v>190</v>
      </c>
      <c r="H1283" s="32">
        <v>191</v>
      </c>
      <c r="I1283" s="32">
        <v>0</v>
      </c>
      <c r="J1283" s="32">
        <v>206</v>
      </c>
      <c r="K1283" s="32">
        <v>97</v>
      </c>
      <c r="L1283" s="32">
        <v>168</v>
      </c>
      <c r="M1283" s="32">
        <v>138</v>
      </c>
      <c r="N1283" s="32">
        <v>85</v>
      </c>
      <c r="O1283" s="32">
        <v>121</v>
      </c>
    </row>
    <row r="1284" spans="1:15" x14ac:dyDescent="0.35">
      <c r="A1284" s="32" t="s">
        <v>369</v>
      </c>
      <c r="B1284" s="32" t="s">
        <v>370</v>
      </c>
      <c r="C1284" s="32" t="s">
        <v>23</v>
      </c>
      <c r="D1284" s="32">
        <v>36</v>
      </c>
      <c r="E1284" s="32">
        <v>20</v>
      </c>
      <c r="F1284" s="32">
        <v>26</v>
      </c>
      <c r="G1284" s="32">
        <v>43</v>
      </c>
      <c r="H1284" s="32">
        <v>44</v>
      </c>
      <c r="I1284" s="32">
        <v>0</v>
      </c>
      <c r="J1284" s="32">
        <v>51</v>
      </c>
      <c r="K1284" s="32">
        <v>21</v>
      </c>
      <c r="L1284" s="32">
        <v>42</v>
      </c>
      <c r="M1284" s="32">
        <v>46</v>
      </c>
      <c r="N1284" s="32">
        <v>49</v>
      </c>
      <c r="O1284" s="32">
        <v>56</v>
      </c>
    </row>
    <row r="1285" spans="1:15" x14ac:dyDescent="0.35">
      <c r="A1285" s="32" t="s">
        <v>369</v>
      </c>
      <c r="B1285" s="32" t="s">
        <v>370</v>
      </c>
      <c r="C1285" s="32" t="s">
        <v>4</v>
      </c>
      <c r="D1285" s="32">
        <v>19</v>
      </c>
      <c r="E1285" s="32">
        <v>8</v>
      </c>
      <c r="F1285" s="32">
        <v>13</v>
      </c>
      <c r="G1285" s="32">
        <v>27</v>
      </c>
      <c r="H1285" s="32">
        <v>44</v>
      </c>
      <c r="I1285" s="32">
        <v>0</v>
      </c>
      <c r="J1285" s="32">
        <v>56</v>
      </c>
      <c r="K1285" s="32">
        <v>20</v>
      </c>
      <c r="L1285" s="32">
        <v>35</v>
      </c>
      <c r="M1285" s="32">
        <v>39</v>
      </c>
      <c r="N1285" s="32">
        <v>47</v>
      </c>
      <c r="O1285" s="32">
        <v>16</v>
      </c>
    </row>
    <row r="1286" spans="1:15" x14ac:dyDescent="0.35">
      <c r="A1286" s="32" t="s">
        <v>369</v>
      </c>
      <c r="B1286" s="32" t="s">
        <v>370</v>
      </c>
      <c r="C1286" s="32" t="s">
        <v>5</v>
      </c>
      <c r="D1286" s="32">
        <v>2</v>
      </c>
      <c r="E1286" s="32">
        <v>3</v>
      </c>
      <c r="F1286" s="32">
        <v>6</v>
      </c>
      <c r="G1286" s="32">
        <v>11</v>
      </c>
      <c r="H1286" s="32">
        <v>12</v>
      </c>
      <c r="I1286" s="32">
        <v>0</v>
      </c>
      <c r="J1286" s="32">
        <v>3</v>
      </c>
      <c r="K1286" s="32">
        <v>9</v>
      </c>
      <c r="L1286" s="32">
        <v>18</v>
      </c>
      <c r="M1286" s="32">
        <v>13</v>
      </c>
      <c r="N1286" s="32">
        <v>8</v>
      </c>
      <c r="O1286" s="32">
        <v>11</v>
      </c>
    </row>
    <row r="1287" spans="1:15" x14ac:dyDescent="0.35">
      <c r="A1287" s="32" t="s">
        <v>369</v>
      </c>
      <c r="B1287" s="32" t="s">
        <v>370</v>
      </c>
      <c r="C1287" s="32" t="s">
        <v>2</v>
      </c>
      <c r="D1287" s="32">
        <v>3</v>
      </c>
      <c r="E1287" s="32">
        <v>0</v>
      </c>
      <c r="F1287" s="32">
        <v>1</v>
      </c>
      <c r="G1287" s="32">
        <v>7</v>
      </c>
      <c r="H1287" s="32">
        <v>1</v>
      </c>
      <c r="I1287" s="32">
        <v>0</v>
      </c>
      <c r="J1287" s="32">
        <v>7</v>
      </c>
      <c r="K1287" s="32">
        <v>6</v>
      </c>
      <c r="L1287" s="32">
        <v>12</v>
      </c>
      <c r="M1287" s="32">
        <v>2</v>
      </c>
      <c r="N1287" s="32">
        <v>2</v>
      </c>
      <c r="O1287" s="32">
        <v>1</v>
      </c>
    </row>
    <row r="1288" spans="1:15" x14ac:dyDescent="0.35">
      <c r="A1288" s="33" t="s">
        <v>369</v>
      </c>
      <c r="B1288" s="33" t="s">
        <v>370</v>
      </c>
      <c r="C1288" s="33" t="s">
        <v>3069</v>
      </c>
      <c r="D1288" s="33">
        <v>199</v>
      </c>
      <c r="E1288" s="33">
        <v>93</v>
      </c>
      <c r="F1288" s="33">
        <v>174</v>
      </c>
      <c r="G1288" s="33">
        <v>278</v>
      </c>
      <c r="H1288" s="33">
        <v>292</v>
      </c>
      <c r="I1288" s="33">
        <v>0</v>
      </c>
      <c r="J1288" s="33">
        <v>323</v>
      </c>
      <c r="K1288" s="33">
        <v>153</v>
      </c>
      <c r="L1288" s="33">
        <v>275</v>
      </c>
      <c r="M1288" s="33">
        <v>238</v>
      </c>
      <c r="N1288" s="33">
        <v>191</v>
      </c>
      <c r="O1288" s="33">
        <v>205</v>
      </c>
    </row>
  </sheetData>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1:S108"/>
  <sheetViews>
    <sheetView showGridLines="0" zoomScaleNormal="100" workbookViewId="0"/>
  </sheetViews>
  <sheetFormatPr defaultColWidth="9.1796875" defaultRowHeight="14.5" x14ac:dyDescent="0.35"/>
  <cols>
    <col min="1" max="1" width="9.1796875" style="19"/>
    <col min="2" max="2" width="4.453125" style="19" customWidth="1"/>
    <col min="3" max="16384" width="9.1796875" style="19"/>
  </cols>
  <sheetData>
    <row r="1" spans="2:19" ht="28.5" x14ac:dyDescent="0.65">
      <c r="C1" s="4" t="s">
        <v>70</v>
      </c>
      <c r="D1" s="27"/>
      <c r="E1" s="20"/>
      <c r="F1" s="20"/>
      <c r="G1" s="20"/>
      <c r="H1" s="20"/>
      <c r="J1" s="20"/>
      <c r="K1" s="20"/>
      <c r="L1" s="20"/>
      <c r="M1" s="20"/>
      <c r="N1" s="20"/>
      <c r="O1" s="27"/>
      <c r="P1" s="27"/>
    </row>
    <row r="2" spans="2:19" ht="26" x14ac:dyDescent="0.6">
      <c r="C2" s="4" t="s">
        <v>3082</v>
      </c>
    </row>
    <row r="4" spans="2:19" ht="15.5" x14ac:dyDescent="0.35">
      <c r="B4" s="21" t="s">
        <v>13</v>
      </c>
    </row>
    <row r="5" spans="2:19" x14ac:dyDescent="0.35">
      <c r="C5" s="22"/>
      <c r="D5" s="22"/>
    </row>
    <row r="8" spans="2:19" ht="16" thickBot="1" x14ac:dyDescent="0.4">
      <c r="B8" s="21" t="s">
        <v>12</v>
      </c>
    </row>
    <row r="9" spans="2:19" ht="19" thickBot="1" x14ac:dyDescent="0.5">
      <c r="C9" s="23"/>
    </row>
    <row r="11" spans="2:19" ht="64.5" customHeight="1" x14ac:dyDescent="0.35">
      <c r="O11" s="40"/>
      <c r="P11" s="40"/>
      <c r="Q11" s="40"/>
      <c r="R11" s="40"/>
      <c r="S11" s="24"/>
    </row>
    <row r="34" spans="3:18" ht="17" x14ac:dyDescent="0.35">
      <c r="C34" s="38"/>
      <c r="D34" s="38"/>
      <c r="E34" s="38"/>
      <c r="F34" s="38"/>
      <c r="G34" s="38"/>
      <c r="H34" s="38"/>
      <c r="I34" s="38"/>
      <c r="K34" s="39"/>
      <c r="L34" s="39"/>
      <c r="M34" s="39"/>
      <c r="N34" s="39"/>
      <c r="O34" s="39"/>
      <c r="P34" s="39"/>
      <c r="Q34" s="39"/>
    </row>
    <row r="35" spans="3:18" x14ac:dyDescent="0.35">
      <c r="O35" s="25"/>
      <c r="P35" s="25"/>
      <c r="Q35" s="25"/>
      <c r="R35" s="25"/>
    </row>
    <row r="37" spans="3:18" x14ac:dyDescent="0.35">
      <c r="O37" s="25"/>
      <c r="P37" s="25"/>
      <c r="Q37" s="25"/>
      <c r="R37" s="25"/>
    </row>
    <row r="38" spans="3:18" x14ac:dyDescent="0.35">
      <c r="O38" s="25"/>
      <c r="P38" s="25"/>
      <c r="Q38" s="25"/>
      <c r="R38" s="25"/>
    </row>
    <row r="39" spans="3:18" x14ac:dyDescent="0.35">
      <c r="O39" s="25"/>
      <c r="P39" s="25"/>
      <c r="Q39" s="25"/>
      <c r="R39" s="25"/>
    </row>
    <row r="40" spans="3:18" x14ac:dyDescent="0.35">
      <c r="O40" s="25"/>
      <c r="P40" s="25"/>
      <c r="Q40" s="25"/>
      <c r="R40" s="25"/>
    </row>
    <row r="41" spans="3:18" x14ac:dyDescent="0.35">
      <c r="O41" s="25"/>
      <c r="P41" s="25"/>
      <c r="Q41" s="25"/>
      <c r="R41" s="25"/>
    </row>
    <row r="42" spans="3:18" x14ac:dyDescent="0.35">
      <c r="O42" s="25"/>
      <c r="P42" s="25"/>
      <c r="Q42" s="25"/>
      <c r="R42" s="25"/>
    </row>
    <row r="43" spans="3:18" x14ac:dyDescent="0.35">
      <c r="O43" s="25"/>
      <c r="P43" s="25"/>
      <c r="Q43" s="25"/>
      <c r="R43" s="25"/>
    </row>
    <row r="44" spans="3:18" x14ac:dyDescent="0.35">
      <c r="O44" s="25"/>
      <c r="P44" s="25"/>
      <c r="Q44" s="25"/>
      <c r="R44" s="25"/>
    </row>
    <row r="45" spans="3:18" x14ac:dyDescent="0.35">
      <c r="O45" s="25"/>
      <c r="P45" s="25"/>
      <c r="Q45" s="25"/>
      <c r="R45" s="25"/>
    </row>
    <row r="46" spans="3:18" x14ac:dyDescent="0.35">
      <c r="O46" s="25"/>
      <c r="P46" s="25"/>
      <c r="Q46" s="25"/>
      <c r="R46" s="25"/>
    </row>
    <row r="47" spans="3:18" x14ac:dyDescent="0.35">
      <c r="O47" s="25"/>
      <c r="P47" s="25"/>
      <c r="Q47" s="25"/>
      <c r="R47" s="25"/>
    </row>
    <row r="48" spans="3:18" x14ac:dyDescent="0.35">
      <c r="O48" s="25"/>
      <c r="P48" s="25"/>
      <c r="Q48" s="25"/>
      <c r="R48" s="25"/>
    </row>
    <row r="49" spans="3:18" x14ac:dyDescent="0.35">
      <c r="O49" s="25"/>
      <c r="P49" s="25"/>
      <c r="Q49" s="25"/>
      <c r="R49" s="25"/>
    </row>
    <row r="56" spans="3:18" x14ac:dyDescent="0.35">
      <c r="C56" s="19" t="s">
        <v>7</v>
      </c>
      <c r="K56" s="19" t="s">
        <v>7</v>
      </c>
    </row>
    <row r="57" spans="3:18" ht="30" customHeight="1" x14ac:dyDescent="0.35"/>
    <row r="102" spans="3:3" x14ac:dyDescent="0.35">
      <c r="C102" s="19" t="s">
        <v>49</v>
      </c>
    </row>
    <row r="103" spans="3:3" x14ac:dyDescent="0.35">
      <c r="C103" s="19" t="s">
        <v>444</v>
      </c>
    </row>
    <row r="104" spans="3:3" x14ac:dyDescent="0.35">
      <c r="C104" s="19" t="s">
        <v>445</v>
      </c>
    </row>
    <row r="105" spans="3:3" x14ac:dyDescent="0.35">
      <c r="C105" s="19" t="s">
        <v>446</v>
      </c>
    </row>
    <row r="106" spans="3:3" x14ac:dyDescent="0.35">
      <c r="C106" s="19" t="s">
        <v>447</v>
      </c>
    </row>
    <row r="107" spans="3:3" x14ac:dyDescent="0.35">
      <c r="C107" s="19" t="s">
        <v>448</v>
      </c>
    </row>
    <row r="108" spans="3:3" x14ac:dyDescent="0.35">
      <c r="C108" s="19" t="s">
        <v>449</v>
      </c>
    </row>
  </sheetData>
  <mergeCells count="3">
    <mergeCell ref="C34:I34"/>
    <mergeCell ref="K34:Q34"/>
    <mergeCell ref="O11:R11"/>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075" r:id="rId4" name="ComboBox3">
          <controlPr defaultSize="0" autoLine="0" autoPict="0" linkedCell="Tables!L25" listFillRange="Harm_Options" r:id="rId5">
            <anchor moveWithCells="1">
              <from>
                <xdr:col>10</xdr:col>
                <xdr:colOff>50800</xdr:colOff>
                <xdr:row>56</xdr:row>
                <xdr:rowOff>19050</xdr:rowOff>
              </from>
              <to>
                <xdr:col>17</xdr:col>
                <xdr:colOff>374650</xdr:colOff>
                <xdr:row>57</xdr:row>
                <xdr:rowOff>0</xdr:rowOff>
              </to>
            </anchor>
          </controlPr>
        </control>
      </mc:Choice>
      <mc:Fallback>
        <control shapeId="3075" r:id="rId4" name="ComboBox3"/>
      </mc:Fallback>
    </mc:AlternateContent>
    <mc:AlternateContent xmlns:mc="http://schemas.openxmlformats.org/markup-compatibility/2006">
      <mc:Choice Requires="x14">
        <control shapeId="3074" r:id="rId6" name="ComboBox2">
          <controlPr defaultSize="0" autoLine="0" linkedCell="Tables!C25" listFillRange="Aggregate_Options" r:id="rId7">
            <anchor moveWithCells="1">
              <from>
                <xdr:col>1</xdr:col>
                <xdr:colOff>247650</xdr:colOff>
                <xdr:row>56</xdr:row>
                <xdr:rowOff>19050</xdr:rowOff>
              </from>
              <to>
                <xdr:col>9</xdr:col>
                <xdr:colOff>82550</xdr:colOff>
                <xdr:row>57</xdr:row>
                <xdr:rowOff>0</xdr:rowOff>
              </to>
            </anchor>
          </controlPr>
        </control>
      </mc:Choice>
      <mc:Fallback>
        <control shapeId="3074" r:id="rId6" name="ComboBox2"/>
      </mc:Fallback>
    </mc:AlternateContent>
    <mc:AlternateContent xmlns:mc="http://schemas.openxmlformats.org/markup-compatibility/2006">
      <mc:Choice Requires="x14">
        <control shapeId="3073" r:id="rId8" name="ComboBox1">
          <controlPr defaultSize="0" autoLine="0" autoPict="0" linkedCell="Selected_Name" listFillRange="Trust_Name_List" r:id="rId9">
            <anchor moveWithCells="1">
              <from>
                <xdr:col>2</xdr:col>
                <xdr:colOff>12700</xdr:colOff>
                <xdr:row>4</xdr:row>
                <xdr:rowOff>12700</xdr:rowOff>
              </from>
              <to>
                <xdr:col>12</xdr:col>
                <xdr:colOff>260350</xdr:colOff>
                <xdr:row>5</xdr:row>
                <xdr:rowOff>76200</xdr:rowOff>
              </to>
            </anchor>
          </controlPr>
        </control>
      </mc:Choice>
      <mc:Fallback>
        <control shapeId="3073" r:id="rId8"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X56"/>
  <sheetViews>
    <sheetView topLeftCell="A20" workbookViewId="0">
      <selection activeCell="F55" sqref="F55"/>
    </sheetView>
  </sheetViews>
  <sheetFormatPr defaultColWidth="9.1796875" defaultRowHeight="14.5" x14ac:dyDescent="0.35"/>
  <cols>
    <col min="8" max="8" width="10" customWidth="1"/>
    <col min="16" max="16" width="10.7265625" bestFit="1" customWidth="1"/>
  </cols>
  <sheetData>
    <row r="1" spans="1:17" x14ac:dyDescent="0.35">
      <c r="A1" s="1" t="s">
        <v>9</v>
      </c>
      <c r="B1" s="1" t="s">
        <v>10</v>
      </c>
      <c r="D1" t="s">
        <v>157</v>
      </c>
      <c r="J1" t="str">
        <f>IFERROR(INDEX(Trust_Code_List,MATCH(Selected_Name,Trust_Name_List,0)),"")</f>
        <v>RFF</v>
      </c>
      <c r="L1" s="1"/>
    </row>
    <row r="2" spans="1:17" x14ac:dyDescent="0.35">
      <c r="A2" t="str">
        <f>IF(J1="",Entered_Code,J1)</f>
        <v>RFF</v>
      </c>
      <c r="B2" t="str">
        <f>INDEX(Trust_Name_List,MATCH(UPPER(Target_Code),Trust_Code_List,0))</f>
        <v>BARNSLEY HOSPITAL NHS FOUNDATION TRUST</v>
      </c>
    </row>
    <row r="3" spans="1:17" x14ac:dyDescent="0.35">
      <c r="B3">
        <f>Start_Date</f>
        <v>44652</v>
      </c>
    </row>
    <row r="4" spans="1:17" x14ac:dyDescent="0.35">
      <c r="A4" s="1" t="s">
        <v>11</v>
      </c>
      <c r="B4" t="str">
        <f>"Incidents reported by "&amp;Target_Trust&amp;", "&amp;TEXT(Start_Date,"mmm-yy")&amp;" to "&amp;TEXT(End_Date,"mmm-yy")</f>
        <v>Incidents reported by BARNSLEY HOSPITAL NHS FOUNDATION TRUST, Apr-22 to Mar-23</v>
      </c>
      <c r="N4" s="1" t="s">
        <v>14</v>
      </c>
      <c r="O4" t="s">
        <v>15</v>
      </c>
    </row>
    <row r="5" spans="1:17" x14ac:dyDescent="0.35">
      <c r="A5" s="1" t="s">
        <v>11</v>
      </c>
      <c r="B5" t="str">
        <f>"Breakdown of all Degrees of Harm reported by "&amp;Target_Trust&amp;", "&amp;TEXT(Start_Date,"mmm-yy")&amp;" to "&amp;TEXT(End_Date,"mmm-yy")</f>
        <v>Breakdown of all Degrees of Harm reported by BARNSLEY HOSPITAL NHS FOUNDATION TRUST, Apr-22 to Mar-23</v>
      </c>
      <c r="N5" s="1" t="s">
        <v>14</v>
      </c>
      <c r="O5" t="s">
        <v>6</v>
      </c>
    </row>
    <row r="6" spans="1:17" x14ac:dyDescent="0.35">
      <c r="A6" s="1" t="s">
        <v>11</v>
      </c>
      <c r="B6" t="str">
        <f>"Breakdown of aggregate Degrees of Harm reported by "&amp;Target_Trust&amp;", "&amp;TEXT(Start_Date,"mmm-yy")&amp;" to "&amp;TEXT(End_Date,"mmm-yy")</f>
        <v>Breakdown of aggregate Degrees of Harm reported by BARNSLEY HOSPITAL NHS FOUNDATION TRUST, Apr-22 to Mar-23</v>
      </c>
      <c r="N6" s="1"/>
    </row>
    <row r="7" spans="1:17" x14ac:dyDescent="0.35">
      <c r="A7" s="1" t="s">
        <v>11</v>
      </c>
      <c r="B7" t="str">
        <f>"Timeliness of incidents* reported by "&amp;Target_Trust&amp;", "&amp;TEXT(Start_Date,"mmm-yy")&amp;" to "&amp;TEXT(End_Date,"mmm-yy")</f>
        <v>Timeliness of incidents* reported by BARNSLEY HOSPITAL NHS FOUNDATION TRUST, Apr-22 to Mar-23</v>
      </c>
    </row>
    <row r="8" spans="1:17" x14ac:dyDescent="0.35">
      <c r="A8" s="1" t="s">
        <v>11</v>
      </c>
      <c r="B8" t="str">
        <f>"Breakdown of ranged Degrees of Harm reported by "&amp;Target_Trust&amp;", "&amp;TEXT(Start_Date,"mmm-yy")&amp;" to "&amp;TEXT(End_Date,"mmm-yy")</f>
        <v>Breakdown of ranged Degrees of Harm reported by BARNSLEY HOSPITAL NHS FOUNDATION TRUST, Apr-22 to Mar-23</v>
      </c>
    </row>
    <row r="9" spans="1:17" x14ac:dyDescent="0.35">
      <c r="A9" s="1" t="s">
        <v>11</v>
      </c>
      <c r="B9" t="str">
        <f>B11&amp;" to "&amp;B22</f>
        <v>Apr-22 to Mar-23</v>
      </c>
    </row>
    <row r="10" spans="1:17" x14ac:dyDescent="0.35">
      <c r="C10" t="s">
        <v>0</v>
      </c>
      <c r="D10" t="s">
        <v>1</v>
      </c>
      <c r="E10" t="s">
        <v>4</v>
      </c>
      <c r="F10" t="s">
        <v>5</v>
      </c>
      <c r="G10" t="s">
        <v>2</v>
      </c>
      <c r="H10" t="s">
        <v>3</v>
      </c>
      <c r="M10" t="s">
        <v>18</v>
      </c>
      <c r="N10" t="s">
        <v>8</v>
      </c>
      <c r="O10" t="s">
        <v>19</v>
      </c>
      <c r="Q10" t="s">
        <v>20</v>
      </c>
    </row>
    <row r="11" spans="1:17" x14ac:dyDescent="0.35">
      <c r="A11">
        <f>INDEX(Month_List,1)</f>
        <v>44652</v>
      </c>
      <c r="B11" t="str">
        <f>TEXT(A11,"mmm-yy")</f>
        <v>Apr-22</v>
      </c>
      <c r="C11">
        <f>INDEX(No_Harm,MATCH(Target_Code&amp;$A11,Code_Date,0))</f>
        <v>1702</v>
      </c>
      <c r="D11">
        <f t="shared" ref="D11:D22" si="0">INDEX(Low_Harm,MATCH(Target_Code&amp;$A11,Code_Date,0))</f>
        <v>231</v>
      </c>
      <c r="E11">
        <f t="shared" ref="E11:E22" si="1">INDEX(Moderate_Harm,MATCH(Target_Code&amp;$A11,Code_Date,0))</f>
        <v>39</v>
      </c>
      <c r="F11">
        <f t="shared" ref="F11:F22" si="2">INDEX(Severe_Harm,MATCH(Target_Code&amp;$A11,Code_Date,0))</f>
        <v>2</v>
      </c>
      <c r="G11">
        <f t="shared" ref="G11:G22" si="3">INDEX(Death,MATCH(Target_Code&amp;$A11,Code_Date,0))</f>
        <v>2</v>
      </c>
      <c r="H11">
        <f t="shared" ref="H11:H22" si="4">INDEX(Trust_Total,MATCH(Target_Code&amp;$A11,Code_Date,0))</f>
        <v>1976</v>
      </c>
      <c r="K11">
        <f>INDEX(Month_List,1)</f>
        <v>44652</v>
      </c>
      <c r="L11" t="str">
        <f>TEXT(K11,"mmm-yy")</f>
        <v>Apr-22</v>
      </c>
      <c r="M11">
        <f t="shared" ref="M11:M22" si="5">IF(INDEX(Quartile_1,MATCH(Target_Code&amp;$A11,Code_Date,0))=0,1/0,INDEX(Quartile_1,MATCH(Target_Code&amp;$A11,Code_Date,0)))</f>
        <v>5</v>
      </c>
      <c r="N11">
        <f t="shared" ref="N11:N22" si="6">IF(INDEX(Median,MATCH(Target_Code&amp;$A11,Code_Date,0))=0,1/0,INDEX(Median,MATCH(Target_Code&amp;$A11,Code_Date,0)))</f>
        <v>9</v>
      </c>
      <c r="O11">
        <f t="shared" ref="O11:O22" si="7">IF(INDEX(Quartile_3,MATCH(Target_Code&amp;$A11,Code_Date,0))=0,1/0,INDEX(Quartile_3,MATCH(Target_Code&amp;$A11,Code_Date,0)))</f>
        <v>14</v>
      </c>
    </row>
    <row r="12" spans="1:17" x14ac:dyDescent="0.35">
      <c r="A12">
        <f>INDEX(Month_List,2)</f>
        <v>44682</v>
      </c>
      <c r="B12" t="str">
        <f t="shared" ref="B12:B22" si="8">TEXT(A12,"mmm-yy")</f>
        <v>May-22</v>
      </c>
      <c r="C12">
        <f t="shared" ref="C12:C22" si="9">INDEX(No_Harm,MATCH(Target_Code&amp;$A12,Code_Date,0))</f>
        <v>873</v>
      </c>
      <c r="D12">
        <f t="shared" si="0"/>
        <v>123</v>
      </c>
      <c r="E12">
        <f t="shared" si="1"/>
        <v>9</v>
      </c>
      <c r="F12">
        <f t="shared" si="2"/>
        <v>2</v>
      </c>
      <c r="G12">
        <f t="shared" si="3"/>
        <v>1</v>
      </c>
      <c r="H12">
        <f t="shared" si="4"/>
        <v>1008</v>
      </c>
      <c r="K12">
        <f>INDEX(Month_List,2)</f>
        <v>44682</v>
      </c>
      <c r="L12" t="str">
        <f>TEXT(K12,"mmm-yy")</f>
        <v>May-22</v>
      </c>
      <c r="M12">
        <f t="shared" si="5"/>
        <v>7</v>
      </c>
      <c r="N12">
        <f t="shared" si="6"/>
        <v>12</v>
      </c>
      <c r="O12">
        <f t="shared" si="7"/>
        <v>18</v>
      </c>
      <c r="Q12" t="s">
        <v>20</v>
      </c>
    </row>
    <row r="13" spans="1:17" x14ac:dyDescent="0.35">
      <c r="A13">
        <f>INDEX(Month_List,3)</f>
        <v>44713</v>
      </c>
      <c r="B13" t="str">
        <f t="shared" si="8"/>
        <v>Jun-22</v>
      </c>
      <c r="C13">
        <f t="shared" si="9"/>
        <v>601</v>
      </c>
      <c r="D13">
        <f t="shared" si="0"/>
        <v>94</v>
      </c>
      <c r="E13">
        <f t="shared" si="1"/>
        <v>11</v>
      </c>
      <c r="F13">
        <f t="shared" si="2"/>
        <v>2</v>
      </c>
      <c r="G13">
        <f t="shared" si="3"/>
        <v>2</v>
      </c>
      <c r="H13">
        <f t="shared" si="4"/>
        <v>710</v>
      </c>
      <c r="K13">
        <f>INDEX(Month_List,3)</f>
        <v>44713</v>
      </c>
      <c r="L13" t="str">
        <f>TEXT(K13,"mmm-yy")</f>
        <v>Jun-22</v>
      </c>
      <c r="M13">
        <f t="shared" si="5"/>
        <v>6</v>
      </c>
      <c r="N13">
        <f t="shared" si="6"/>
        <v>9</v>
      </c>
      <c r="O13">
        <f t="shared" si="7"/>
        <v>14</v>
      </c>
    </row>
    <row r="14" spans="1:17" x14ac:dyDescent="0.35">
      <c r="A14">
        <f>INDEX(Month_List,4)</f>
        <v>44743</v>
      </c>
      <c r="B14" t="str">
        <f t="shared" si="8"/>
        <v>Jul-22</v>
      </c>
      <c r="C14">
        <f t="shared" si="9"/>
        <v>0</v>
      </c>
      <c r="D14">
        <f t="shared" si="0"/>
        <v>0</v>
      </c>
      <c r="E14">
        <f t="shared" si="1"/>
        <v>0</v>
      </c>
      <c r="F14">
        <f t="shared" si="2"/>
        <v>0</v>
      </c>
      <c r="G14">
        <f t="shared" si="3"/>
        <v>0</v>
      </c>
      <c r="H14">
        <f t="shared" si="4"/>
        <v>0</v>
      </c>
      <c r="K14">
        <f>INDEX(Month_List,4)</f>
        <v>44743</v>
      </c>
      <c r="L14" t="str">
        <f t="shared" ref="L14:L22" si="10">TEXT(K14,"mmm-yy")</f>
        <v>Jul-22</v>
      </c>
      <c r="M14" t="e">
        <f t="shared" si="5"/>
        <v>#DIV/0!</v>
      </c>
      <c r="N14" t="e">
        <f t="shared" si="6"/>
        <v>#DIV/0!</v>
      </c>
      <c r="O14" t="e">
        <f t="shared" si="7"/>
        <v>#DIV/0!</v>
      </c>
    </row>
    <row r="15" spans="1:17" x14ac:dyDescent="0.35">
      <c r="A15">
        <f>INDEX(Month_List,5)</f>
        <v>44774</v>
      </c>
      <c r="B15" t="str">
        <f t="shared" si="8"/>
        <v>Aug-22</v>
      </c>
      <c r="C15">
        <f t="shared" si="9"/>
        <v>1263</v>
      </c>
      <c r="D15">
        <f t="shared" si="0"/>
        <v>220</v>
      </c>
      <c r="E15">
        <f t="shared" si="1"/>
        <v>21</v>
      </c>
      <c r="F15">
        <f t="shared" si="2"/>
        <v>2</v>
      </c>
      <c r="G15">
        <f t="shared" si="3"/>
        <v>0</v>
      </c>
      <c r="H15">
        <f t="shared" si="4"/>
        <v>1506</v>
      </c>
      <c r="K15">
        <f>INDEX(Month_List,5)</f>
        <v>44774</v>
      </c>
      <c r="L15" t="str">
        <f t="shared" si="10"/>
        <v>Aug-22</v>
      </c>
      <c r="M15">
        <f t="shared" si="5"/>
        <v>11</v>
      </c>
      <c r="N15">
        <f t="shared" si="6"/>
        <v>18</v>
      </c>
      <c r="O15">
        <f t="shared" si="7"/>
        <v>25</v>
      </c>
    </row>
    <row r="16" spans="1:17" x14ac:dyDescent="0.35">
      <c r="A16">
        <f>INDEX(Month_List,6)</f>
        <v>44805</v>
      </c>
      <c r="B16" t="str">
        <f t="shared" si="8"/>
        <v>Sep-22</v>
      </c>
      <c r="C16">
        <f t="shared" si="9"/>
        <v>888</v>
      </c>
      <c r="D16">
        <f t="shared" si="0"/>
        <v>115</v>
      </c>
      <c r="E16">
        <f t="shared" si="1"/>
        <v>19</v>
      </c>
      <c r="F16">
        <f t="shared" si="2"/>
        <v>1</v>
      </c>
      <c r="G16">
        <f t="shared" si="3"/>
        <v>2</v>
      </c>
      <c r="H16">
        <f t="shared" si="4"/>
        <v>1025</v>
      </c>
      <c r="K16">
        <f>INDEX(Month_List,6)</f>
        <v>44805</v>
      </c>
      <c r="L16" t="str">
        <f t="shared" si="10"/>
        <v>Sep-22</v>
      </c>
      <c r="M16">
        <f t="shared" si="5"/>
        <v>26</v>
      </c>
      <c r="N16">
        <f t="shared" si="6"/>
        <v>31</v>
      </c>
      <c r="O16">
        <f t="shared" si="7"/>
        <v>37</v>
      </c>
    </row>
    <row r="17" spans="1:15" x14ac:dyDescent="0.35">
      <c r="A17">
        <f>INDEX(Month_List,7)</f>
        <v>44835</v>
      </c>
      <c r="B17" t="str">
        <f t="shared" si="8"/>
        <v>Oct-22</v>
      </c>
      <c r="C17">
        <f t="shared" si="9"/>
        <v>0</v>
      </c>
      <c r="D17">
        <f t="shared" si="0"/>
        <v>0</v>
      </c>
      <c r="E17">
        <f t="shared" si="1"/>
        <v>0</v>
      </c>
      <c r="F17">
        <f t="shared" si="2"/>
        <v>0</v>
      </c>
      <c r="G17">
        <f t="shared" si="3"/>
        <v>0</v>
      </c>
      <c r="H17">
        <f t="shared" si="4"/>
        <v>0</v>
      </c>
      <c r="K17">
        <f>INDEX(Month_List,7)</f>
        <v>44835</v>
      </c>
      <c r="L17" t="str">
        <f t="shared" si="10"/>
        <v>Oct-22</v>
      </c>
      <c r="M17" t="e">
        <f t="shared" si="5"/>
        <v>#DIV/0!</v>
      </c>
      <c r="N17" t="e">
        <f t="shared" si="6"/>
        <v>#DIV/0!</v>
      </c>
      <c r="O17" t="e">
        <f t="shared" si="7"/>
        <v>#DIV/0!</v>
      </c>
    </row>
    <row r="18" spans="1:15" x14ac:dyDescent="0.35">
      <c r="A18">
        <f>INDEX(Month_List,8)</f>
        <v>44866</v>
      </c>
      <c r="B18" t="str">
        <f t="shared" si="8"/>
        <v>Nov-22</v>
      </c>
      <c r="C18">
        <f t="shared" si="9"/>
        <v>1145</v>
      </c>
      <c r="D18">
        <f t="shared" si="0"/>
        <v>215</v>
      </c>
      <c r="E18">
        <f t="shared" si="1"/>
        <v>7</v>
      </c>
      <c r="F18">
        <f t="shared" si="2"/>
        <v>4</v>
      </c>
      <c r="G18">
        <f t="shared" si="3"/>
        <v>1</v>
      </c>
      <c r="H18">
        <f t="shared" si="4"/>
        <v>1372</v>
      </c>
      <c r="K18">
        <f>INDEX(Month_List,8)</f>
        <v>44866</v>
      </c>
      <c r="L18" t="str">
        <f t="shared" si="10"/>
        <v>Nov-22</v>
      </c>
      <c r="M18">
        <f t="shared" si="5"/>
        <v>7</v>
      </c>
      <c r="N18">
        <f t="shared" si="6"/>
        <v>13</v>
      </c>
      <c r="O18">
        <f t="shared" si="7"/>
        <v>21</v>
      </c>
    </row>
    <row r="19" spans="1:15" x14ac:dyDescent="0.35">
      <c r="A19">
        <f>INDEX(Month_List,9)</f>
        <v>44896</v>
      </c>
      <c r="B19" t="str">
        <f t="shared" si="8"/>
        <v>Dec-22</v>
      </c>
      <c r="C19">
        <f t="shared" si="9"/>
        <v>1527</v>
      </c>
      <c r="D19">
        <f t="shared" si="0"/>
        <v>257</v>
      </c>
      <c r="E19">
        <f t="shared" si="1"/>
        <v>38</v>
      </c>
      <c r="F19">
        <f t="shared" si="2"/>
        <v>1</v>
      </c>
      <c r="G19">
        <f t="shared" si="3"/>
        <v>5</v>
      </c>
      <c r="H19">
        <f t="shared" si="4"/>
        <v>1828</v>
      </c>
      <c r="K19">
        <f>INDEX(Month_List,9)</f>
        <v>44896</v>
      </c>
      <c r="L19" t="str">
        <f t="shared" si="10"/>
        <v>Dec-22</v>
      </c>
      <c r="M19">
        <f t="shared" si="5"/>
        <v>14</v>
      </c>
      <c r="N19">
        <f t="shared" si="6"/>
        <v>23</v>
      </c>
      <c r="O19">
        <f t="shared" si="7"/>
        <v>31</v>
      </c>
    </row>
    <row r="20" spans="1:15" x14ac:dyDescent="0.35">
      <c r="A20">
        <f>INDEX(Month_List,10)</f>
        <v>44927</v>
      </c>
      <c r="B20" t="str">
        <f t="shared" si="8"/>
        <v>Jan-23</v>
      </c>
      <c r="C20">
        <f t="shared" si="9"/>
        <v>1052</v>
      </c>
      <c r="D20">
        <f t="shared" si="0"/>
        <v>152</v>
      </c>
      <c r="E20">
        <f t="shared" si="1"/>
        <v>11</v>
      </c>
      <c r="F20">
        <f t="shared" si="2"/>
        <v>4</v>
      </c>
      <c r="G20">
        <f t="shared" si="3"/>
        <v>2</v>
      </c>
      <c r="H20">
        <f t="shared" si="4"/>
        <v>1221</v>
      </c>
      <c r="K20">
        <f>INDEX(Month_List,10)</f>
        <v>44927</v>
      </c>
      <c r="L20" t="str">
        <f t="shared" si="10"/>
        <v>Jan-23</v>
      </c>
      <c r="M20">
        <f t="shared" si="5"/>
        <v>11</v>
      </c>
      <c r="N20">
        <f t="shared" si="6"/>
        <v>16</v>
      </c>
      <c r="O20">
        <f t="shared" si="7"/>
        <v>21</v>
      </c>
    </row>
    <row r="21" spans="1:15" x14ac:dyDescent="0.35">
      <c r="A21">
        <f>INDEX(Month_List,11)</f>
        <v>44958</v>
      </c>
      <c r="B21" t="str">
        <f t="shared" si="8"/>
        <v>Feb-23</v>
      </c>
      <c r="C21">
        <f t="shared" si="9"/>
        <v>574</v>
      </c>
      <c r="D21">
        <f t="shared" si="0"/>
        <v>132</v>
      </c>
      <c r="E21">
        <f t="shared" si="1"/>
        <v>11</v>
      </c>
      <c r="F21">
        <f t="shared" si="2"/>
        <v>2</v>
      </c>
      <c r="G21">
        <f t="shared" si="3"/>
        <v>1</v>
      </c>
      <c r="H21">
        <f t="shared" si="4"/>
        <v>720</v>
      </c>
      <c r="K21">
        <f>INDEX(Month_List,11)</f>
        <v>44958</v>
      </c>
      <c r="L21" t="str">
        <f t="shared" si="10"/>
        <v>Feb-23</v>
      </c>
      <c r="M21">
        <f t="shared" si="5"/>
        <v>8</v>
      </c>
      <c r="N21">
        <f t="shared" si="6"/>
        <v>11</v>
      </c>
      <c r="O21">
        <f t="shared" si="7"/>
        <v>16</v>
      </c>
    </row>
    <row r="22" spans="1:15" x14ac:dyDescent="0.35">
      <c r="A22">
        <f>INDEX(Month_List,12)</f>
        <v>44986</v>
      </c>
      <c r="B22" t="str">
        <f t="shared" si="8"/>
        <v>Mar-23</v>
      </c>
      <c r="C22">
        <f t="shared" si="9"/>
        <v>943</v>
      </c>
      <c r="D22">
        <f t="shared" si="0"/>
        <v>256</v>
      </c>
      <c r="E22">
        <f t="shared" si="1"/>
        <v>24</v>
      </c>
      <c r="F22">
        <f t="shared" si="2"/>
        <v>4</v>
      </c>
      <c r="G22">
        <f t="shared" si="3"/>
        <v>1</v>
      </c>
      <c r="H22">
        <f t="shared" si="4"/>
        <v>1228</v>
      </c>
      <c r="K22">
        <f>INDEX(Month_List,12)</f>
        <v>44986</v>
      </c>
      <c r="L22" t="str">
        <f t="shared" si="10"/>
        <v>Mar-23</v>
      </c>
      <c r="M22">
        <f t="shared" si="5"/>
        <v>8</v>
      </c>
      <c r="N22">
        <f t="shared" si="6"/>
        <v>14</v>
      </c>
      <c r="O22">
        <f t="shared" si="7"/>
        <v>21</v>
      </c>
    </row>
    <row r="24" spans="1:15" x14ac:dyDescent="0.35">
      <c r="N24" s="1" t="s">
        <v>14</v>
      </c>
      <c r="O24" t="s">
        <v>16</v>
      </c>
    </row>
    <row r="25" spans="1:15" x14ac:dyDescent="0.35">
      <c r="C25" t="s">
        <v>6</v>
      </c>
      <c r="L25" t="s">
        <v>17</v>
      </c>
      <c r="N25" s="1" t="s">
        <v>14</v>
      </c>
      <c r="O25" t="s">
        <v>17</v>
      </c>
    </row>
    <row r="26" spans="1:15" x14ac:dyDescent="0.35">
      <c r="C26" t="str">
        <f>IF(C25="No harm against aggregate of all Degrees of Harm","No Harm", "No, Low, Moderate Harm")</f>
        <v>No Harm</v>
      </c>
      <c r="D26" t="str">
        <f>IF(C25="No harm against aggregate of all Degrees of Harm","All Harm", "Severe Harm &amp; Death")</f>
        <v>All Harm</v>
      </c>
      <c r="M26" t="str">
        <f>IF(L25="No harm, Low harm, and Moderate harm","No Harm", "Moderate Harm")</f>
        <v>Moderate Harm</v>
      </c>
      <c r="N26" t="str">
        <f>IF(L25="No harm, Low harm, and Moderate harm","Low Harm", "Severe Harm")</f>
        <v>Severe Harm</v>
      </c>
      <c r="O26" t="str">
        <f>IF(L25="No harm, Low harm, and Moderate harm","Moderate Harm", "Death")</f>
        <v>Death</v>
      </c>
    </row>
    <row r="27" spans="1:15" x14ac:dyDescent="0.35">
      <c r="A27">
        <f>INDEX(Month_List,1)</f>
        <v>44652</v>
      </c>
      <c r="B27" t="str">
        <f>TEXT(A27,"mmm-yy")</f>
        <v>Apr-22</v>
      </c>
      <c r="C27">
        <f>IF(C$25="No harm against aggregate of all Degrees of Harm",C11, C11+D11+E11)</f>
        <v>1702</v>
      </c>
      <c r="D27">
        <f>IF(C$25="No harm against aggregate of all Degrees of Harm",D11+E11+F11+G11,F11+G11)</f>
        <v>274</v>
      </c>
      <c r="L27" t="str">
        <f>B27</f>
        <v>Apr-22</v>
      </c>
      <c r="M27">
        <f>IF(L$25="No harm, Low harm, and Moderate harm",C11, E11)</f>
        <v>39</v>
      </c>
      <c r="N27">
        <f>IF(L$25="No harm, Low harm, and Moderate harm",D11, F11)</f>
        <v>2</v>
      </c>
      <c r="O27">
        <f>IF(L$25="No harm, Low harm, and Moderate harm",E11, G11)</f>
        <v>2</v>
      </c>
    </row>
    <row r="28" spans="1:15" x14ac:dyDescent="0.35">
      <c r="A28">
        <f>INDEX(Month_List,2)</f>
        <v>44682</v>
      </c>
      <c r="B28" t="str">
        <f t="shared" ref="B28:B38" si="11">TEXT(A28,"mmm-yy")</f>
        <v>May-22</v>
      </c>
      <c r="C28">
        <f t="shared" ref="C28:C38" si="12">IF(C$25="No harm against aggregate of all Degrees of Harm",C12, C12+D12+E12)</f>
        <v>873</v>
      </c>
      <c r="D28">
        <f t="shared" ref="D28:D38" si="13">IF(C$25="No harm against aggregate of all Degrees of Harm",D12+E12+F12+G12,F12+G12)</f>
        <v>135</v>
      </c>
      <c r="L28" t="str">
        <f t="shared" ref="L28:L38" si="14">B28</f>
        <v>May-22</v>
      </c>
      <c r="M28">
        <f t="shared" ref="M28:M38" si="15">IF(L$25="No harm, Low harm, and Moderate harm",C12, E12)</f>
        <v>9</v>
      </c>
      <c r="N28">
        <f t="shared" ref="N28:N38" si="16">IF(L$25="No harm, Low harm, and Moderate harm",D12, F12)</f>
        <v>2</v>
      </c>
      <c r="O28">
        <f t="shared" ref="O28:O38" si="17">IF(L$25="No harm, Low harm, and Moderate harm",E12, G12)</f>
        <v>1</v>
      </c>
    </row>
    <row r="29" spans="1:15" x14ac:dyDescent="0.35">
      <c r="A29">
        <f>INDEX(Month_List,3)</f>
        <v>44713</v>
      </c>
      <c r="B29" t="str">
        <f t="shared" si="11"/>
        <v>Jun-22</v>
      </c>
      <c r="C29">
        <f t="shared" si="12"/>
        <v>601</v>
      </c>
      <c r="D29">
        <f t="shared" si="13"/>
        <v>109</v>
      </c>
      <c r="L29" t="str">
        <f t="shared" si="14"/>
        <v>Jun-22</v>
      </c>
      <c r="M29">
        <f t="shared" si="15"/>
        <v>11</v>
      </c>
      <c r="N29">
        <f t="shared" si="16"/>
        <v>2</v>
      </c>
      <c r="O29">
        <f t="shared" si="17"/>
        <v>2</v>
      </c>
    </row>
    <row r="30" spans="1:15" x14ac:dyDescent="0.35">
      <c r="A30">
        <f>INDEX(Month_List,4)</f>
        <v>44743</v>
      </c>
      <c r="B30" t="str">
        <f t="shared" si="11"/>
        <v>Jul-22</v>
      </c>
      <c r="C30">
        <f t="shared" si="12"/>
        <v>0</v>
      </c>
      <c r="D30">
        <f t="shared" si="13"/>
        <v>0</v>
      </c>
      <c r="L30" t="str">
        <f t="shared" si="14"/>
        <v>Jul-22</v>
      </c>
      <c r="M30">
        <f t="shared" si="15"/>
        <v>0</v>
      </c>
      <c r="N30">
        <f t="shared" si="16"/>
        <v>0</v>
      </c>
      <c r="O30">
        <f t="shared" si="17"/>
        <v>0</v>
      </c>
    </row>
    <row r="31" spans="1:15" x14ac:dyDescent="0.35">
      <c r="A31">
        <f>INDEX(Month_List,5)</f>
        <v>44774</v>
      </c>
      <c r="B31" t="str">
        <f t="shared" si="11"/>
        <v>Aug-22</v>
      </c>
      <c r="C31">
        <f t="shared" si="12"/>
        <v>1263</v>
      </c>
      <c r="D31">
        <f t="shared" si="13"/>
        <v>243</v>
      </c>
      <c r="L31" t="str">
        <f t="shared" si="14"/>
        <v>Aug-22</v>
      </c>
      <c r="M31">
        <f t="shared" si="15"/>
        <v>21</v>
      </c>
      <c r="N31">
        <f t="shared" si="16"/>
        <v>2</v>
      </c>
      <c r="O31">
        <f t="shared" si="17"/>
        <v>0</v>
      </c>
    </row>
    <row r="32" spans="1:15" x14ac:dyDescent="0.35">
      <c r="A32">
        <f>INDEX(Month_List,6)</f>
        <v>44805</v>
      </c>
      <c r="B32" t="str">
        <f t="shared" si="11"/>
        <v>Sep-22</v>
      </c>
      <c r="C32">
        <f t="shared" si="12"/>
        <v>888</v>
      </c>
      <c r="D32">
        <f t="shared" si="13"/>
        <v>137</v>
      </c>
      <c r="L32" t="str">
        <f t="shared" si="14"/>
        <v>Sep-22</v>
      </c>
      <c r="M32">
        <f t="shared" si="15"/>
        <v>19</v>
      </c>
      <c r="N32">
        <f t="shared" si="16"/>
        <v>1</v>
      </c>
      <c r="O32">
        <f t="shared" si="17"/>
        <v>2</v>
      </c>
    </row>
    <row r="33" spans="1:24" x14ac:dyDescent="0.35">
      <c r="A33">
        <f>INDEX(Month_List,7)</f>
        <v>44835</v>
      </c>
      <c r="B33" t="str">
        <f t="shared" si="11"/>
        <v>Oct-22</v>
      </c>
      <c r="C33">
        <f t="shared" si="12"/>
        <v>0</v>
      </c>
      <c r="D33">
        <f t="shared" si="13"/>
        <v>0</v>
      </c>
      <c r="L33" t="str">
        <f t="shared" si="14"/>
        <v>Oct-22</v>
      </c>
      <c r="M33">
        <f t="shared" si="15"/>
        <v>0</v>
      </c>
      <c r="N33">
        <f t="shared" si="16"/>
        <v>0</v>
      </c>
      <c r="O33">
        <f t="shared" si="17"/>
        <v>0</v>
      </c>
    </row>
    <row r="34" spans="1:24" x14ac:dyDescent="0.35">
      <c r="A34">
        <f>INDEX(Month_List,8)</f>
        <v>44866</v>
      </c>
      <c r="B34" t="str">
        <f t="shared" si="11"/>
        <v>Nov-22</v>
      </c>
      <c r="C34">
        <f t="shared" si="12"/>
        <v>1145</v>
      </c>
      <c r="D34">
        <f t="shared" si="13"/>
        <v>227</v>
      </c>
      <c r="L34" t="str">
        <f t="shared" si="14"/>
        <v>Nov-22</v>
      </c>
      <c r="M34">
        <f t="shared" si="15"/>
        <v>7</v>
      </c>
      <c r="N34">
        <f t="shared" si="16"/>
        <v>4</v>
      </c>
      <c r="O34">
        <f t="shared" si="17"/>
        <v>1</v>
      </c>
    </row>
    <row r="35" spans="1:24" x14ac:dyDescent="0.35">
      <c r="A35">
        <f>INDEX(Month_List,9)</f>
        <v>44896</v>
      </c>
      <c r="B35" t="str">
        <f t="shared" si="11"/>
        <v>Dec-22</v>
      </c>
      <c r="C35">
        <f t="shared" si="12"/>
        <v>1527</v>
      </c>
      <c r="D35">
        <f t="shared" si="13"/>
        <v>301</v>
      </c>
      <c r="L35" t="str">
        <f t="shared" si="14"/>
        <v>Dec-22</v>
      </c>
      <c r="M35">
        <f t="shared" si="15"/>
        <v>38</v>
      </c>
      <c r="N35">
        <f t="shared" si="16"/>
        <v>1</v>
      </c>
      <c r="O35">
        <f t="shared" si="17"/>
        <v>5</v>
      </c>
    </row>
    <row r="36" spans="1:24" x14ac:dyDescent="0.35">
      <c r="A36">
        <f>INDEX(Month_List,10)</f>
        <v>44927</v>
      </c>
      <c r="B36" t="str">
        <f t="shared" si="11"/>
        <v>Jan-23</v>
      </c>
      <c r="C36">
        <f t="shared" si="12"/>
        <v>1052</v>
      </c>
      <c r="D36">
        <f t="shared" si="13"/>
        <v>169</v>
      </c>
      <c r="L36" t="str">
        <f t="shared" si="14"/>
        <v>Jan-23</v>
      </c>
      <c r="M36">
        <f t="shared" si="15"/>
        <v>11</v>
      </c>
      <c r="N36">
        <f t="shared" si="16"/>
        <v>4</v>
      </c>
      <c r="O36">
        <f t="shared" si="17"/>
        <v>2</v>
      </c>
    </row>
    <row r="37" spans="1:24" x14ac:dyDescent="0.35">
      <c r="A37">
        <f>INDEX(Month_List,11)</f>
        <v>44958</v>
      </c>
      <c r="B37" t="str">
        <f t="shared" si="11"/>
        <v>Feb-23</v>
      </c>
      <c r="C37">
        <f t="shared" si="12"/>
        <v>574</v>
      </c>
      <c r="D37">
        <f t="shared" si="13"/>
        <v>146</v>
      </c>
      <c r="L37" t="str">
        <f t="shared" si="14"/>
        <v>Feb-23</v>
      </c>
      <c r="M37">
        <f t="shared" si="15"/>
        <v>11</v>
      </c>
      <c r="N37">
        <f t="shared" si="16"/>
        <v>2</v>
      </c>
      <c r="O37">
        <f t="shared" si="17"/>
        <v>1</v>
      </c>
    </row>
    <row r="38" spans="1:24" x14ac:dyDescent="0.35">
      <c r="A38">
        <f>INDEX(Month_List,12)</f>
        <v>44986</v>
      </c>
      <c r="B38" t="str">
        <f t="shared" si="11"/>
        <v>Mar-23</v>
      </c>
      <c r="C38">
        <f t="shared" si="12"/>
        <v>943</v>
      </c>
      <c r="D38">
        <f t="shared" si="13"/>
        <v>285</v>
      </c>
      <c r="L38" t="str">
        <f t="shared" si="14"/>
        <v>Mar-23</v>
      </c>
      <c r="M38">
        <f t="shared" si="15"/>
        <v>24</v>
      </c>
      <c r="N38">
        <f t="shared" si="16"/>
        <v>4</v>
      </c>
      <c r="O38">
        <f t="shared" si="17"/>
        <v>1</v>
      </c>
    </row>
    <row r="41" spans="1:24" x14ac:dyDescent="0.35">
      <c r="A41" t="s">
        <v>55</v>
      </c>
    </row>
    <row r="42" spans="1:24" x14ac:dyDescent="0.35">
      <c r="B42" s="2" t="str">
        <f>S55</f>
        <v>Apr-22 - Sep-22</v>
      </c>
      <c r="C42" s="2" t="str">
        <f>S56</f>
        <v>Oct-22 - Mar-23</v>
      </c>
      <c r="H42" t="str">
        <f>"Where IN01 &gt;= "&amp;Q46&amp;" and not blank"</f>
        <v>Where IN01 &gt;= Oct-22 and not blank</v>
      </c>
      <c r="T42" t="s">
        <v>60</v>
      </c>
      <c r="U42" t="s">
        <v>56</v>
      </c>
      <c r="V42" t="s">
        <v>57</v>
      </c>
      <c r="W42" t="s">
        <v>58</v>
      </c>
      <c r="X42" t="s">
        <v>59</v>
      </c>
    </row>
    <row r="43" spans="1:24" x14ac:dyDescent="0.35">
      <c r="A43" t="s">
        <v>59</v>
      </c>
      <c r="B43">
        <f>SUM(X55-W55)</f>
        <v>15</v>
      </c>
      <c r="C43">
        <f>SUM(X56-W56)</f>
        <v>33</v>
      </c>
      <c r="I43" t="s">
        <v>60</v>
      </c>
      <c r="J43" t="s">
        <v>56</v>
      </c>
      <c r="K43" t="s">
        <v>57</v>
      </c>
      <c r="L43" t="s">
        <v>58</v>
      </c>
      <c r="M43" t="s">
        <v>59</v>
      </c>
      <c r="O43" t="s">
        <v>62</v>
      </c>
      <c r="R43">
        <f t="shared" ref="R43:R54" si="18">A27</f>
        <v>44652</v>
      </c>
      <c r="S43" t="str">
        <f t="shared" ref="S43:S54" si="19">B27</f>
        <v>Apr-22</v>
      </c>
      <c r="T43">
        <f t="shared" ref="T43:T54" si="20">INDEX(BP_min,MATCH(Target_Code&amp;$A11,Code_Date,0))</f>
        <v>4</v>
      </c>
      <c r="U43">
        <f t="shared" ref="U43:U54" si="21">INDEX(BP_LQ,MATCH(Target_Code&amp;$A11,Code_Date,0))</f>
        <v>5</v>
      </c>
      <c r="V43">
        <f t="shared" ref="V43:V54" si="22">INDEX(BP_med,MATCH(Target_Code&amp;$A11,Code_Date,0))</f>
        <v>4</v>
      </c>
      <c r="W43">
        <f t="shared" ref="W43:W54" si="23">INDEX(BP_UQ,MATCH(Target_Code&amp;$A11,Code_Date,0))</f>
        <v>5</v>
      </c>
      <c r="X43">
        <f t="shared" ref="X43:X54" si="24">INDEX(BP_max,MATCH(Target_Code&amp;$A11,Code_Date,0))</f>
        <v>6</v>
      </c>
    </row>
    <row r="44" spans="1:24" x14ac:dyDescent="0.35">
      <c r="A44" t="s">
        <v>56</v>
      </c>
      <c r="B44">
        <f>U55</f>
        <v>0</v>
      </c>
      <c r="C44">
        <f>U56</f>
        <v>0</v>
      </c>
      <c r="H44" t="s">
        <v>50</v>
      </c>
      <c r="O44" t="s">
        <v>63</v>
      </c>
      <c r="P44" s="2">
        <f>HLOOKUP("Date",Quartile,2,FALSE)</f>
        <v>44652</v>
      </c>
      <c r="Q44" s="28" t="str">
        <f>TEXT(P44,"mmm-yy")</f>
        <v>Apr-22</v>
      </c>
      <c r="R44">
        <f t="shared" si="18"/>
        <v>44682</v>
      </c>
      <c r="S44" t="str">
        <f t="shared" si="19"/>
        <v>May-22</v>
      </c>
      <c r="T44">
        <f t="shared" si="20"/>
        <v>5</v>
      </c>
      <c r="U44">
        <f t="shared" si="21"/>
        <v>7</v>
      </c>
      <c r="V44">
        <f t="shared" si="22"/>
        <v>5</v>
      </c>
      <c r="W44">
        <f t="shared" si="23"/>
        <v>6</v>
      </c>
      <c r="X44">
        <f t="shared" si="24"/>
        <v>5</v>
      </c>
    </row>
    <row r="45" spans="1:24" x14ac:dyDescent="0.35">
      <c r="A45" t="s">
        <v>57</v>
      </c>
      <c r="B45">
        <f>SUM(V55-U55)</f>
        <v>4.5</v>
      </c>
      <c r="C45">
        <f>SUM(V56-U56)</f>
        <v>5.5</v>
      </c>
      <c r="H45" t="s">
        <v>61</v>
      </c>
      <c r="P45" s="2">
        <f>HLOOKUP("Date",Quartile,7,FALSE)</f>
        <v>44805</v>
      </c>
      <c r="Q45" s="28" t="str">
        <f>TEXT(P45,"mmm-yy")</f>
        <v>Sep-22</v>
      </c>
      <c r="R45">
        <f t="shared" si="18"/>
        <v>44713</v>
      </c>
      <c r="S45" t="str">
        <f t="shared" si="19"/>
        <v>Jun-22</v>
      </c>
      <c r="T45">
        <f t="shared" si="20"/>
        <v>5</v>
      </c>
      <c r="U45">
        <f t="shared" si="21"/>
        <v>6</v>
      </c>
      <c r="V45">
        <f t="shared" si="22"/>
        <v>3</v>
      </c>
      <c r="W45">
        <f t="shared" si="23"/>
        <v>5</v>
      </c>
      <c r="X45">
        <f t="shared" si="24"/>
        <v>5</v>
      </c>
    </row>
    <row r="46" spans="1:24" x14ac:dyDescent="0.35">
      <c r="A46" t="s">
        <v>58</v>
      </c>
      <c r="B46">
        <f>SUM(W55-V55)</f>
        <v>-4.5</v>
      </c>
      <c r="C46">
        <f>SUM(W56-V56)</f>
        <v>-5.5</v>
      </c>
      <c r="O46" t="s">
        <v>64</v>
      </c>
      <c r="P46" s="2">
        <f>HLOOKUP("Date",Quartile,8,FALSE)</f>
        <v>44835</v>
      </c>
      <c r="Q46" s="28" t="str">
        <f>TEXT(P46,"mmm-yy")</f>
        <v>Oct-22</v>
      </c>
      <c r="R46">
        <f t="shared" si="18"/>
        <v>44743</v>
      </c>
      <c r="S46" t="str">
        <f t="shared" si="19"/>
        <v>Jul-22</v>
      </c>
      <c r="T46">
        <f t="shared" si="20"/>
        <v>0</v>
      </c>
      <c r="U46">
        <f t="shared" si="21"/>
        <v>0</v>
      </c>
      <c r="V46">
        <f t="shared" si="22"/>
        <v>0</v>
      </c>
      <c r="W46">
        <f t="shared" si="23"/>
        <v>0</v>
      </c>
      <c r="X46">
        <f t="shared" si="24"/>
        <v>0</v>
      </c>
    </row>
    <row r="47" spans="1:24" x14ac:dyDescent="0.35">
      <c r="A47" t="s">
        <v>60</v>
      </c>
      <c r="B47">
        <f>SUM(U55-T55)</f>
        <v>0</v>
      </c>
      <c r="C47">
        <f>SUM(U56-T56)</f>
        <v>0</v>
      </c>
      <c r="P47" s="2">
        <f>HLOOKUP("Date",Quartile,13,FALSE)</f>
        <v>44986</v>
      </c>
      <c r="Q47" s="28" t="str">
        <f>TEXT(P47,"mmm-yy")</f>
        <v>Mar-23</v>
      </c>
      <c r="R47">
        <f t="shared" si="18"/>
        <v>44774</v>
      </c>
      <c r="S47" t="str">
        <f t="shared" si="19"/>
        <v>Aug-22</v>
      </c>
      <c r="T47">
        <f t="shared" si="20"/>
        <v>7</v>
      </c>
      <c r="U47">
        <f t="shared" si="21"/>
        <v>11</v>
      </c>
      <c r="V47">
        <f t="shared" si="22"/>
        <v>7</v>
      </c>
      <c r="W47">
        <f t="shared" si="23"/>
        <v>7</v>
      </c>
      <c r="X47">
        <f t="shared" si="24"/>
        <v>15</v>
      </c>
    </row>
    <row r="48" spans="1:24" x14ac:dyDescent="0.35">
      <c r="R48">
        <f t="shared" si="18"/>
        <v>44805</v>
      </c>
      <c r="S48" t="str">
        <f t="shared" si="19"/>
        <v>Sep-22</v>
      </c>
      <c r="T48">
        <f t="shared" si="20"/>
        <v>5</v>
      </c>
      <c r="U48">
        <f t="shared" si="21"/>
        <v>26</v>
      </c>
      <c r="V48">
        <f t="shared" si="22"/>
        <v>5</v>
      </c>
      <c r="W48">
        <f t="shared" si="23"/>
        <v>6</v>
      </c>
      <c r="X48">
        <f t="shared" si="24"/>
        <v>15</v>
      </c>
    </row>
    <row r="49" spans="1:24" x14ac:dyDescent="0.35">
      <c r="R49">
        <f t="shared" si="18"/>
        <v>44835</v>
      </c>
      <c r="S49" t="str">
        <f t="shared" si="19"/>
        <v>Oct-22</v>
      </c>
      <c r="T49">
        <f t="shared" si="20"/>
        <v>0</v>
      </c>
      <c r="U49">
        <f t="shared" si="21"/>
        <v>0</v>
      </c>
      <c r="V49">
        <f t="shared" si="22"/>
        <v>0</v>
      </c>
      <c r="W49">
        <f t="shared" si="23"/>
        <v>0</v>
      </c>
      <c r="X49">
        <f t="shared" si="24"/>
        <v>0</v>
      </c>
    </row>
    <row r="50" spans="1:24" x14ac:dyDescent="0.35">
      <c r="A50" s="30" t="s">
        <v>67</v>
      </c>
      <c r="B50" s="2"/>
      <c r="C50" s="2"/>
      <c r="R50">
        <f t="shared" si="18"/>
        <v>44866</v>
      </c>
      <c r="S50" t="str">
        <f t="shared" si="19"/>
        <v>Nov-22</v>
      </c>
      <c r="T50">
        <f t="shared" si="20"/>
        <v>5</v>
      </c>
      <c r="U50">
        <f t="shared" si="21"/>
        <v>7</v>
      </c>
      <c r="V50">
        <f t="shared" si="22"/>
        <v>6</v>
      </c>
      <c r="W50">
        <f t="shared" si="23"/>
        <v>8</v>
      </c>
      <c r="X50">
        <f t="shared" si="24"/>
        <v>15</v>
      </c>
    </row>
    <row r="51" spans="1:24" x14ac:dyDescent="0.35">
      <c r="B51" t="s">
        <v>65</v>
      </c>
      <c r="C51" t="s">
        <v>66</v>
      </c>
      <c r="R51">
        <f t="shared" si="18"/>
        <v>44896</v>
      </c>
      <c r="S51" t="str">
        <f t="shared" si="19"/>
        <v>Dec-22</v>
      </c>
      <c r="T51">
        <f t="shared" si="20"/>
        <v>6</v>
      </c>
      <c r="U51">
        <f t="shared" si="21"/>
        <v>14</v>
      </c>
      <c r="V51">
        <f t="shared" si="22"/>
        <v>9</v>
      </c>
      <c r="W51">
        <f t="shared" si="23"/>
        <v>8</v>
      </c>
      <c r="X51">
        <f t="shared" si="24"/>
        <v>30</v>
      </c>
    </row>
    <row r="52" spans="1:24" x14ac:dyDescent="0.35">
      <c r="A52" t="s">
        <v>59</v>
      </c>
      <c r="B52">
        <v>829</v>
      </c>
      <c r="C52">
        <v>817</v>
      </c>
      <c r="R52">
        <f t="shared" si="18"/>
        <v>44927</v>
      </c>
      <c r="S52" t="str">
        <f t="shared" si="19"/>
        <v>Jan-23</v>
      </c>
      <c r="T52">
        <f t="shared" si="20"/>
        <v>4</v>
      </c>
      <c r="U52">
        <f t="shared" si="21"/>
        <v>11</v>
      </c>
      <c r="V52">
        <f t="shared" si="22"/>
        <v>5</v>
      </c>
      <c r="W52">
        <f t="shared" si="23"/>
        <v>5</v>
      </c>
      <c r="X52">
        <f t="shared" si="24"/>
        <v>7</v>
      </c>
    </row>
    <row r="53" spans="1:24" x14ac:dyDescent="0.35">
      <c r="A53" t="s">
        <v>56</v>
      </c>
      <c r="B53">
        <v>12</v>
      </c>
      <c r="C53">
        <v>11</v>
      </c>
      <c r="R53">
        <f t="shared" si="18"/>
        <v>44958</v>
      </c>
      <c r="S53" t="str">
        <f t="shared" si="19"/>
        <v>Feb-23</v>
      </c>
      <c r="T53">
        <f t="shared" si="20"/>
        <v>3</v>
      </c>
      <c r="U53">
        <f t="shared" si="21"/>
        <v>8</v>
      </c>
      <c r="V53">
        <f t="shared" si="22"/>
        <v>3</v>
      </c>
      <c r="W53">
        <f t="shared" si="23"/>
        <v>5</v>
      </c>
      <c r="X53">
        <f t="shared" si="24"/>
        <v>4</v>
      </c>
    </row>
    <row r="54" spans="1:24" x14ac:dyDescent="0.35">
      <c r="A54" t="s">
        <v>57</v>
      </c>
      <c r="B54">
        <v>16</v>
      </c>
      <c r="C54">
        <v>16</v>
      </c>
      <c r="R54">
        <f t="shared" si="18"/>
        <v>44986</v>
      </c>
      <c r="S54" t="str">
        <f t="shared" si="19"/>
        <v>Mar-23</v>
      </c>
      <c r="T54" s="29">
        <f t="shared" si="20"/>
        <v>6</v>
      </c>
      <c r="U54" s="29">
        <f t="shared" si="21"/>
        <v>8</v>
      </c>
      <c r="V54" s="29">
        <f t="shared" si="22"/>
        <v>6</v>
      </c>
      <c r="W54" s="29">
        <f t="shared" si="23"/>
        <v>7</v>
      </c>
      <c r="X54" s="29">
        <f t="shared" si="24"/>
        <v>33</v>
      </c>
    </row>
    <row r="55" spans="1:24" x14ac:dyDescent="0.35">
      <c r="A55" t="s">
        <v>58</v>
      </c>
      <c r="B55">
        <v>34</v>
      </c>
      <c r="C55">
        <v>30</v>
      </c>
      <c r="S55" s="2" t="str">
        <f>Q44&amp;" - "&amp;Q45</f>
        <v>Apr-22 - Sep-22</v>
      </c>
      <c r="T55">
        <f>MIN(T43:T48)</f>
        <v>0</v>
      </c>
      <c r="V55">
        <f>MEDIAN(V43:V48)</f>
        <v>4.5</v>
      </c>
      <c r="X55">
        <f>MAX(X43:X48)</f>
        <v>15</v>
      </c>
    </row>
    <row r="56" spans="1:24" x14ac:dyDescent="0.35">
      <c r="A56" t="s">
        <v>60</v>
      </c>
      <c r="B56">
        <v>12</v>
      </c>
      <c r="C56">
        <v>11</v>
      </c>
      <c r="S56" s="2" t="str">
        <f>Q46&amp;" - "&amp;Q47</f>
        <v>Oct-22 - Mar-23</v>
      </c>
      <c r="T56">
        <f>MIN(T49:T54)</f>
        <v>0</v>
      </c>
      <c r="V56">
        <f>MEDIAN(V49:V54)</f>
        <v>5.5</v>
      </c>
      <c r="X56">
        <f>MAX(X49:X54)</f>
        <v>33</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F213"/>
  <sheetViews>
    <sheetView workbookViewId="0">
      <selection activeCell="F2" sqref="F2"/>
    </sheetView>
  </sheetViews>
  <sheetFormatPr defaultRowHeight="14.5" x14ac:dyDescent="0.35"/>
  <cols>
    <col min="1" max="3" width="9.1796875"/>
  </cols>
  <sheetData>
    <row r="1" spans="1:6" x14ac:dyDescent="0.35">
      <c r="A1" t="s">
        <v>132</v>
      </c>
      <c r="B1" t="s">
        <v>133</v>
      </c>
      <c r="C1" s="2">
        <v>44652</v>
      </c>
      <c r="F1" t="s">
        <v>50</v>
      </c>
    </row>
    <row r="2" spans="1:6" x14ac:dyDescent="0.35">
      <c r="A2" t="s">
        <v>122</v>
      </c>
      <c r="B2" t="s">
        <v>123</v>
      </c>
      <c r="C2" s="2">
        <v>44682</v>
      </c>
    </row>
    <row r="3" spans="1:6" x14ac:dyDescent="0.35">
      <c r="A3" t="s">
        <v>304</v>
      </c>
      <c r="B3" t="s">
        <v>305</v>
      </c>
      <c r="C3" s="2">
        <v>44713</v>
      </c>
    </row>
    <row r="4" spans="1:6" x14ac:dyDescent="0.35">
      <c r="A4" t="s">
        <v>319</v>
      </c>
      <c r="B4" t="s">
        <v>320</v>
      </c>
      <c r="C4" s="2">
        <v>44743</v>
      </c>
    </row>
    <row r="5" spans="1:6" x14ac:dyDescent="0.35">
      <c r="A5" t="s">
        <v>154</v>
      </c>
      <c r="B5" t="s">
        <v>155</v>
      </c>
      <c r="C5" s="2">
        <v>44774</v>
      </c>
    </row>
    <row r="6" spans="1:6" x14ac:dyDescent="0.35">
      <c r="A6" t="s">
        <v>283</v>
      </c>
      <c r="B6" t="s">
        <v>284</v>
      </c>
      <c r="C6" s="2">
        <v>44805</v>
      </c>
    </row>
    <row r="7" spans="1:6" x14ac:dyDescent="0.35">
      <c r="A7" t="s">
        <v>156</v>
      </c>
      <c r="B7" t="s">
        <v>157</v>
      </c>
      <c r="C7" s="2">
        <v>44835</v>
      </c>
    </row>
    <row r="8" spans="1:6" x14ac:dyDescent="0.35">
      <c r="A8" t="s">
        <v>88</v>
      </c>
      <c r="B8" t="s">
        <v>89</v>
      </c>
      <c r="C8" s="2">
        <v>44866</v>
      </c>
    </row>
    <row r="9" spans="1:6" x14ac:dyDescent="0.35">
      <c r="A9" t="s">
        <v>128</v>
      </c>
      <c r="B9" t="s">
        <v>459</v>
      </c>
      <c r="C9" s="2">
        <v>44896</v>
      </c>
    </row>
    <row r="10" spans="1:6" x14ac:dyDescent="0.35">
      <c r="A10" t="s">
        <v>355</v>
      </c>
      <c r="B10" t="s">
        <v>356</v>
      </c>
      <c r="C10" s="2">
        <v>44927</v>
      </c>
    </row>
    <row r="11" spans="1:6" x14ac:dyDescent="0.35">
      <c r="A11" t="s">
        <v>396</v>
      </c>
      <c r="B11" t="s">
        <v>397</v>
      </c>
      <c r="C11" s="2">
        <v>44958</v>
      </c>
    </row>
    <row r="12" spans="1:6" x14ac:dyDescent="0.35">
      <c r="A12" t="s">
        <v>432</v>
      </c>
      <c r="B12" t="s">
        <v>433</v>
      </c>
      <c r="C12" s="2">
        <v>44986</v>
      </c>
    </row>
    <row r="13" spans="1:6" x14ac:dyDescent="0.35">
      <c r="A13" t="s">
        <v>262</v>
      </c>
      <c r="B13" t="s">
        <v>263</v>
      </c>
    </row>
    <row r="14" spans="1:6" x14ac:dyDescent="0.35">
      <c r="A14" t="s">
        <v>443</v>
      </c>
      <c r="B14" t="s">
        <v>460</v>
      </c>
    </row>
    <row r="15" spans="1:6" x14ac:dyDescent="0.35">
      <c r="A15" t="s">
        <v>384</v>
      </c>
      <c r="B15" t="s">
        <v>385</v>
      </c>
    </row>
    <row r="16" spans="1:6" x14ac:dyDescent="0.35">
      <c r="A16" t="s">
        <v>222</v>
      </c>
      <c r="B16" t="s">
        <v>223</v>
      </c>
    </row>
    <row r="17" spans="1:2" x14ac:dyDescent="0.35">
      <c r="A17" t="s">
        <v>437</v>
      </c>
      <c r="B17" t="s">
        <v>438</v>
      </c>
    </row>
    <row r="18" spans="1:2" x14ac:dyDescent="0.35">
      <c r="A18" t="s">
        <v>98</v>
      </c>
      <c r="B18" t="s">
        <v>99</v>
      </c>
    </row>
    <row r="19" spans="1:2" x14ac:dyDescent="0.35">
      <c r="A19" t="s">
        <v>406</v>
      </c>
      <c r="B19" t="s">
        <v>461</v>
      </c>
    </row>
    <row r="20" spans="1:2" x14ac:dyDescent="0.35">
      <c r="A20" t="s">
        <v>392</v>
      </c>
      <c r="B20" t="s">
        <v>393</v>
      </c>
    </row>
    <row r="21" spans="1:2" x14ac:dyDescent="0.35">
      <c r="A21" t="s">
        <v>357</v>
      </c>
      <c r="B21" t="s">
        <v>358</v>
      </c>
    </row>
    <row r="22" spans="1:2" x14ac:dyDescent="0.35">
      <c r="A22" t="s">
        <v>171</v>
      </c>
      <c r="B22" t="s">
        <v>172</v>
      </c>
    </row>
    <row r="23" spans="1:2" x14ac:dyDescent="0.35">
      <c r="A23" t="s">
        <v>289</v>
      </c>
      <c r="B23" t="s">
        <v>290</v>
      </c>
    </row>
    <row r="24" spans="1:2" x14ac:dyDescent="0.35">
      <c r="A24" t="s">
        <v>430</v>
      </c>
      <c r="B24" t="s">
        <v>431</v>
      </c>
    </row>
    <row r="25" spans="1:2" x14ac:dyDescent="0.35">
      <c r="A25" t="s">
        <v>439</v>
      </c>
      <c r="B25" t="s">
        <v>440</v>
      </c>
    </row>
    <row r="26" spans="1:2" x14ac:dyDescent="0.35">
      <c r="A26" t="s">
        <v>71</v>
      </c>
      <c r="B26" t="s">
        <v>72</v>
      </c>
    </row>
    <row r="27" spans="1:2" x14ac:dyDescent="0.35">
      <c r="A27" t="s">
        <v>312</v>
      </c>
      <c r="B27" t="s">
        <v>313</v>
      </c>
    </row>
    <row r="28" spans="1:2" x14ac:dyDescent="0.35">
      <c r="A28" t="s">
        <v>434</v>
      </c>
      <c r="B28" t="s">
        <v>435</v>
      </c>
    </row>
    <row r="29" spans="1:2" x14ac:dyDescent="0.35">
      <c r="A29" t="s">
        <v>264</v>
      </c>
      <c r="B29" t="s">
        <v>265</v>
      </c>
    </row>
    <row r="30" spans="1:2" x14ac:dyDescent="0.35">
      <c r="A30" t="s">
        <v>373</v>
      </c>
      <c r="B30" t="s">
        <v>374</v>
      </c>
    </row>
    <row r="31" spans="1:2" x14ac:dyDescent="0.35">
      <c r="A31" t="s">
        <v>160</v>
      </c>
      <c r="B31" t="s">
        <v>161</v>
      </c>
    </row>
    <row r="32" spans="1:2" x14ac:dyDescent="0.35">
      <c r="A32" t="s">
        <v>190</v>
      </c>
      <c r="B32" t="s">
        <v>191</v>
      </c>
    </row>
    <row r="33" spans="1:2" x14ac:dyDescent="0.35">
      <c r="A33" t="s">
        <v>199</v>
      </c>
      <c r="B33" t="s">
        <v>200</v>
      </c>
    </row>
    <row r="34" spans="1:2" x14ac:dyDescent="0.35">
      <c r="A34" t="s">
        <v>390</v>
      </c>
      <c r="B34" t="s">
        <v>391</v>
      </c>
    </row>
    <row r="35" spans="1:2" x14ac:dyDescent="0.35">
      <c r="A35" t="s">
        <v>425</v>
      </c>
      <c r="B35" t="s">
        <v>426</v>
      </c>
    </row>
    <row r="36" spans="1:2" x14ac:dyDescent="0.35">
      <c r="A36" t="s">
        <v>188</v>
      </c>
      <c r="B36" t="s">
        <v>462</v>
      </c>
    </row>
    <row r="37" spans="1:2" x14ac:dyDescent="0.35">
      <c r="A37" t="s">
        <v>463</v>
      </c>
      <c r="B37" t="s">
        <v>464</v>
      </c>
    </row>
    <row r="38" spans="1:2" x14ac:dyDescent="0.35">
      <c r="A38" t="s">
        <v>365</v>
      </c>
      <c r="B38" t="s">
        <v>465</v>
      </c>
    </row>
    <row r="39" spans="1:2" x14ac:dyDescent="0.35">
      <c r="A39" t="s">
        <v>232</v>
      </c>
      <c r="B39" t="s">
        <v>233</v>
      </c>
    </row>
    <row r="40" spans="1:2" x14ac:dyDescent="0.35">
      <c r="A40" t="s">
        <v>416</v>
      </c>
      <c r="B40" t="s">
        <v>466</v>
      </c>
    </row>
    <row r="41" spans="1:2" x14ac:dyDescent="0.35">
      <c r="A41" t="s">
        <v>386</v>
      </c>
      <c r="B41" t="s">
        <v>387</v>
      </c>
    </row>
    <row r="42" spans="1:2" x14ac:dyDescent="0.35">
      <c r="A42" t="s">
        <v>352</v>
      </c>
      <c r="B42" t="s">
        <v>353</v>
      </c>
    </row>
    <row r="43" spans="1:2" x14ac:dyDescent="0.35">
      <c r="A43" t="s">
        <v>249</v>
      </c>
      <c r="B43" t="s">
        <v>467</v>
      </c>
    </row>
    <row r="44" spans="1:2" x14ac:dyDescent="0.35">
      <c r="A44" t="s">
        <v>113</v>
      </c>
      <c r="B44" t="s">
        <v>114</v>
      </c>
    </row>
    <row r="45" spans="1:2" x14ac:dyDescent="0.35">
      <c r="A45" t="s">
        <v>143</v>
      </c>
      <c r="B45" t="s">
        <v>144</v>
      </c>
    </row>
    <row r="46" spans="1:2" x14ac:dyDescent="0.35">
      <c r="A46" t="s">
        <v>342</v>
      </c>
      <c r="B46" t="s">
        <v>343</v>
      </c>
    </row>
    <row r="47" spans="1:2" x14ac:dyDescent="0.35">
      <c r="A47" t="s">
        <v>197</v>
      </c>
      <c r="B47" t="s">
        <v>198</v>
      </c>
    </row>
    <row r="48" spans="1:2" x14ac:dyDescent="0.35">
      <c r="A48" t="s">
        <v>323</v>
      </c>
      <c r="B48" t="s">
        <v>324</v>
      </c>
    </row>
    <row r="49" spans="1:2" x14ac:dyDescent="0.35">
      <c r="A49" t="s">
        <v>394</v>
      </c>
      <c r="B49" t="s">
        <v>395</v>
      </c>
    </row>
    <row r="50" spans="1:2" x14ac:dyDescent="0.35">
      <c r="A50" t="s">
        <v>346</v>
      </c>
      <c r="B50" t="s">
        <v>347</v>
      </c>
    </row>
    <row r="51" spans="1:2" x14ac:dyDescent="0.35">
      <c r="A51" t="s">
        <v>371</v>
      </c>
      <c r="B51" t="s">
        <v>372</v>
      </c>
    </row>
    <row r="52" spans="1:2" x14ac:dyDescent="0.35">
      <c r="A52" t="s">
        <v>419</v>
      </c>
      <c r="B52" t="s">
        <v>420</v>
      </c>
    </row>
    <row r="53" spans="1:2" x14ac:dyDescent="0.35">
      <c r="A53" t="s">
        <v>138</v>
      </c>
      <c r="B53" t="s">
        <v>468</v>
      </c>
    </row>
    <row r="54" spans="1:2" x14ac:dyDescent="0.35">
      <c r="A54" t="s">
        <v>375</v>
      </c>
      <c r="B54" t="s">
        <v>376</v>
      </c>
    </row>
    <row r="55" spans="1:2" x14ac:dyDescent="0.35">
      <c r="A55" t="s">
        <v>321</v>
      </c>
      <c r="B55" t="s">
        <v>322</v>
      </c>
    </row>
    <row r="56" spans="1:2" x14ac:dyDescent="0.35">
      <c r="A56" t="s">
        <v>91</v>
      </c>
      <c r="B56" t="s">
        <v>92</v>
      </c>
    </row>
    <row r="57" spans="1:2" x14ac:dyDescent="0.35">
      <c r="A57" t="s">
        <v>141</v>
      </c>
      <c r="B57" t="s">
        <v>142</v>
      </c>
    </row>
    <row r="58" spans="1:2" x14ac:dyDescent="0.35">
      <c r="A58" t="s">
        <v>272</v>
      </c>
      <c r="B58" t="s">
        <v>273</v>
      </c>
    </row>
    <row r="59" spans="1:2" x14ac:dyDescent="0.35">
      <c r="A59" t="s">
        <v>215</v>
      </c>
      <c r="B59" t="s">
        <v>216</v>
      </c>
    </row>
    <row r="60" spans="1:2" x14ac:dyDescent="0.35">
      <c r="A60" t="s">
        <v>308</v>
      </c>
      <c r="B60" t="s">
        <v>469</v>
      </c>
    </row>
    <row r="61" spans="1:2" x14ac:dyDescent="0.35">
      <c r="A61" t="s">
        <v>297</v>
      </c>
      <c r="B61" t="s">
        <v>298</v>
      </c>
    </row>
    <row r="62" spans="1:2" x14ac:dyDescent="0.35">
      <c r="A62" t="s">
        <v>247</v>
      </c>
      <c r="B62" t="s">
        <v>248</v>
      </c>
    </row>
    <row r="63" spans="1:2" x14ac:dyDescent="0.35">
      <c r="A63" t="s">
        <v>228</v>
      </c>
      <c r="B63" t="s">
        <v>229</v>
      </c>
    </row>
    <row r="64" spans="1:2" x14ac:dyDescent="0.35">
      <c r="A64" t="s">
        <v>398</v>
      </c>
      <c r="B64" t="s">
        <v>399</v>
      </c>
    </row>
    <row r="65" spans="1:2" x14ac:dyDescent="0.35">
      <c r="A65" t="s">
        <v>184</v>
      </c>
      <c r="B65" t="s">
        <v>185</v>
      </c>
    </row>
    <row r="66" spans="1:2" x14ac:dyDescent="0.35">
      <c r="A66" t="s">
        <v>230</v>
      </c>
      <c r="B66" t="s">
        <v>231</v>
      </c>
    </row>
    <row r="67" spans="1:2" x14ac:dyDescent="0.35">
      <c r="A67" t="s">
        <v>130</v>
      </c>
      <c r="B67" t="s">
        <v>131</v>
      </c>
    </row>
    <row r="68" spans="1:2" x14ac:dyDescent="0.35">
      <c r="A68" t="s">
        <v>81</v>
      </c>
      <c r="B68" t="s">
        <v>470</v>
      </c>
    </row>
    <row r="69" spans="1:2" x14ac:dyDescent="0.35">
      <c r="A69" t="s">
        <v>409</v>
      </c>
      <c r="B69" t="s">
        <v>410</v>
      </c>
    </row>
    <row r="70" spans="1:2" x14ac:dyDescent="0.35">
      <c r="A70" t="s">
        <v>350</v>
      </c>
      <c r="B70" t="s">
        <v>351</v>
      </c>
    </row>
    <row r="71" spans="1:2" x14ac:dyDescent="0.35">
      <c r="A71" t="s">
        <v>268</v>
      </c>
      <c r="B71" t="s">
        <v>269</v>
      </c>
    </row>
    <row r="72" spans="1:2" x14ac:dyDescent="0.35">
      <c r="A72" t="s">
        <v>417</v>
      </c>
      <c r="B72" t="s">
        <v>418</v>
      </c>
    </row>
    <row r="73" spans="1:2" x14ac:dyDescent="0.35">
      <c r="A73" t="s">
        <v>334</v>
      </c>
      <c r="B73" t="s">
        <v>471</v>
      </c>
    </row>
    <row r="74" spans="1:2" x14ac:dyDescent="0.35">
      <c r="A74" t="s">
        <v>316</v>
      </c>
      <c r="B74" t="s">
        <v>472</v>
      </c>
    </row>
    <row r="75" spans="1:2" x14ac:dyDescent="0.35">
      <c r="A75" t="s">
        <v>427</v>
      </c>
      <c r="B75" t="s">
        <v>428</v>
      </c>
    </row>
    <row r="76" spans="1:2" x14ac:dyDescent="0.35">
      <c r="A76" t="s">
        <v>86</v>
      </c>
      <c r="B76" t="s">
        <v>87</v>
      </c>
    </row>
    <row r="77" spans="1:2" x14ac:dyDescent="0.35">
      <c r="A77" t="s">
        <v>167</v>
      </c>
      <c r="B77" t="s">
        <v>168</v>
      </c>
    </row>
    <row r="78" spans="1:2" x14ac:dyDescent="0.35">
      <c r="A78" t="s">
        <v>404</v>
      </c>
      <c r="B78" t="s">
        <v>405</v>
      </c>
    </row>
    <row r="79" spans="1:2" x14ac:dyDescent="0.35">
      <c r="A79" t="s">
        <v>436</v>
      </c>
      <c r="B79" t="s">
        <v>473</v>
      </c>
    </row>
    <row r="80" spans="1:2" x14ac:dyDescent="0.35">
      <c r="A80" t="s">
        <v>237</v>
      </c>
      <c r="B80" t="s">
        <v>238</v>
      </c>
    </row>
    <row r="81" spans="1:2" x14ac:dyDescent="0.35">
      <c r="A81" t="s">
        <v>201</v>
      </c>
      <c r="B81" t="s">
        <v>202</v>
      </c>
    </row>
    <row r="82" spans="1:2" x14ac:dyDescent="0.35">
      <c r="A82" t="s">
        <v>111</v>
      </c>
      <c r="B82" t="s">
        <v>112</v>
      </c>
    </row>
    <row r="83" spans="1:2" x14ac:dyDescent="0.35">
      <c r="A83" t="s">
        <v>333</v>
      </c>
      <c r="B83" t="s">
        <v>474</v>
      </c>
    </row>
    <row r="84" spans="1:2" x14ac:dyDescent="0.35">
      <c r="A84" t="s">
        <v>388</v>
      </c>
      <c r="B84" t="s">
        <v>389</v>
      </c>
    </row>
    <row r="85" spans="1:2" x14ac:dyDescent="0.35">
      <c r="A85" t="s">
        <v>162</v>
      </c>
      <c r="B85" t="s">
        <v>163</v>
      </c>
    </row>
    <row r="86" spans="1:2" x14ac:dyDescent="0.35">
      <c r="A86" t="s">
        <v>413</v>
      </c>
      <c r="B86" t="s">
        <v>414</v>
      </c>
    </row>
    <row r="87" spans="1:2" x14ac:dyDescent="0.35">
      <c r="A87" t="s">
        <v>274</v>
      </c>
      <c r="B87" t="s">
        <v>275</v>
      </c>
    </row>
    <row r="88" spans="1:2" x14ac:dyDescent="0.35">
      <c r="A88" t="s">
        <v>293</v>
      </c>
      <c r="B88" t="s">
        <v>294</v>
      </c>
    </row>
    <row r="89" spans="1:2" x14ac:dyDescent="0.35">
      <c r="A89" t="s">
        <v>186</v>
      </c>
      <c r="B89" t="s">
        <v>187</v>
      </c>
    </row>
    <row r="90" spans="1:2" x14ac:dyDescent="0.35">
      <c r="A90" t="s">
        <v>411</v>
      </c>
      <c r="B90" t="s">
        <v>412</v>
      </c>
    </row>
    <row r="91" spans="1:2" x14ac:dyDescent="0.35">
      <c r="A91" t="s">
        <v>252</v>
      </c>
      <c r="B91" t="s">
        <v>253</v>
      </c>
    </row>
    <row r="92" spans="1:2" x14ac:dyDescent="0.35">
      <c r="A92" t="s">
        <v>120</v>
      </c>
      <c r="B92" t="s">
        <v>121</v>
      </c>
    </row>
    <row r="93" spans="1:2" x14ac:dyDescent="0.35">
      <c r="A93" t="s">
        <v>147</v>
      </c>
      <c r="B93" t="s">
        <v>475</v>
      </c>
    </row>
    <row r="94" spans="1:2" x14ac:dyDescent="0.35">
      <c r="A94" t="s">
        <v>150</v>
      </c>
      <c r="B94" t="s">
        <v>151</v>
      </c>
    </row>
    <row r="95" spans="1:2" x14ac:dyDescent="0.35">
      <c r="A95" t="s">
        <v>79</v>
      </c>
      <c r="B95" t="s">
        <v>80</v>
      </c>
    </row>
    <row r="96" spans="1:2" x14ac:dyDescent="0.35">
      <c r="A96" t="s">
        <v>73</v>
      </c>
      <c r="B96" t="s">
        <v>74</v>
      </c>
    </row>
    <row r="97" spans="1:2" x14ac:dyDescent="0.35">
      <c r="A97" t="s">
        <v>285</v>
      </c>
      <c r="B97" t="s">
        <v>286</v>
      </c>
    </row>
    <row r="98" spans="1:2" x14ac:dyDescent="0.35">
      <c r="A98" t="s">
        <v>90</v>
      </c>
      <c r="B98" t="s">
        <v>476</v>
      </c>
    </row>
    <row r="99" spans="1:2" x14ac:dyDescent="0.35">
      <c r="A99" t="s">
        <v>339</v>
      </c>
      <c r="B99" t="s">
        <v>340</v>
      </c>
    </row>
    <row r="100" spans="1:2" x14ac:dyDescent="0.35">
      <c r="A100" t="s">
        <v>477</v>
      </c>
      <c r="B100" t="s">
        <v>478</v>
      </c>
    </row>
    <row r="101" spans="1:2" x14ac:dyDescent="0.35">
      <c r="A101" t="s">
        <v>254</v>
      </c>
      <c r="B101" t="s">
        <v>255</v>
      </c>
    </row>
    <row r="102" spans="1:2" x14ac:dyDescent="0.35">
      <c r="A102" t="s">
        <v>331</v>
      </c>
      <c r="B102" t="s">
        <v>332</v>
      </c>
    </row>
    <row r="103" spans="1:2" x14ac:dyDescent="0.35">
      <c r="A103" t="s">
        <v>100</v>
      </c>
      <c r="B103" t="s">
        <v>479</v>
      </c>
    </row>
    <row r="104" spans="1:2" x14ac:dyDescent="0.35">
      <c r="A104" t="s">
        <v>124</v>
      </c>
      <c r="B104" t="s">
        <v>125</v>
      </c>
    </row>
    <row r="105" spans="1:2" x14ac:dyDescent="0.35">
      <c r="A105" t="s">
        <v>378</v>
      </c>
      <c r="B105" t="s">
        <v>379</v>
      </c>
    </row>
    <row r="106" spans="1:2" x14ac:dyDescent="0.35">
      <c r="A106" t="s">
        <v>276</v>
      </c>
      <c r="B106" t="s">
        <v>480</v>
      </c>
    </row>
    <row r="107" spans="1:2" x14ac:dyDescent="0.35">
      <c r="A107" t="s">
        <v>250</v>
      </c>
      <c r="B107" t="s">
        <v>251</v>
      </c>
    </row>
    <row r="108" spans="1:2" x14ac:dyDescent="0.35">
      <c r="A108" t="s">
        <v>77</v>
      </c>
      <c r="B108" t="s">
        <v>78</v>
      </c>
    </row>
    <row r="109" spans="1:2" x14ac:dyDescent="0.35">
      <c r="A109" t="s">
        <v>219</v>
      </c>
      <c r="B109" t="s">
        <v>220</v>
      </c>
    </row>
    <row r="110" spans="1:2" x14ac:dyDescent="0.35">
      <c r="A110" t="s">
        <v>226</v>
      </c>
      <c r="B110" t="s">
        <v>227</v>
      </c>
    </row>
    <row r="111" spans="1:2" x14ac:dyDescent="0.35">
      <c r="A111" t="s">
        <v>407</v>
      </c>
      <c r="B111" t="s">
        <v>408</v>
      </c>
    </row>
    <row r="112" spans="1:2" x14ac:dyDescent="0.35">
      <c r="A112" t="s">
        <v>317</v>
      </c>
      <c r="B112" t="s">
        <v>318</v>
      </c>
    </row>
    <row r="113" spans="1:2" x14ac:dyDescent="0.35">
      <c r="A113" t="s">
        <v>236</v>
      </c>
      <c r="B113" t="s">
        <v>481</v>
      </c>
    </row>
    <row r="114" spans="1:2" x14ac:dyDescent="0.35">
      <c r="A114" t="s">
        <v>366</v>
      </c>
      <c r="B114" t="s">
        <v>482</v>
      </c>
    </row>
    <row r="115" spans="1:2" x14ac:dyDescent="0.35">
      <c r="A115" t="s">
        <v>109</v>
      </c>
      <c r="B115" t="s">
        <v>110</v>
      </c>
    </row>
    <row r="116" spans="1:2" x14ac:dyDescent="0.35">
      <c r="A116" t="s">
        <v>105</v>
      </c>
      <c r="B116" t="s">
        <v>106</v>
      </c>
    </row>
    <row r="117" spans="1:2" x14ac:dyDescent="0.35">
      <c r="A117" t="s">
        <v>217</v>
      </c>
      <c r="B117" t="s">
        <v>218</v>
      </c>
    </row>
    <row r="118" spans="1:2" x14ac:dyDescent="0.35">
      <c r="A118" t="s">
        <v>325</v>
      </c>
      <c r="B118" t="s">
        <v>326</v>
      </c>
    </row>
    <row r="119" spans="1:2" x14ac:dyDescent="0.35">
      <c r="A119" t="s">
        <v>367</v>
      </c>
      <c r="B119" t="s">
        <v>368</v>
      </c>
    </row>
    <row r="120" spans="1:2" x14ac:dyDescent="0.35">
      <c r="A120" t="s">
        <v>165</v>
      </c>
      <c r="B120" t="s">
        <v>166</v>
      </c>
    </row>
    <row r="121" spans="1:2" x14ac:dyDescent="0.35">
      <c r="A121" t="s">
        <v>239</v>
      </c>
      <c r="B121" t="s">
        <v>240</v>
      </c>
    </row>
    <row r="122" spans="1:2" x14ac:dyDescent="0.35">
      <c r="A122" t="s">
        <v>245</v>
      </c>
      <c r="B122" t="s">
        <v>246</v>
      </c>
    </row>
    <row r="123" spans="1:2" x14ac:dyDescent="0.35">
      <c r="A123" t="s">
        <v>221</v>
      </c>
      <c r="B123" t="s">
        <v>483</v>
      </c>
    </row>
    <row r="124" spans="1:2" x14ac:dyDescent="0.35">
      <c r="A124" t="s">
        <v>195</v>
      </c>
      <c r="B124" t="s">
        <v>196</v>
      </c>
    </row>
    <row r="125" spans="1:2" x14ac:dyDescent="0.35">
      <c r="A125" t="s">
        <v>299</v>
      </c>
      <c r="B125" t="s">
        <v>300</v>
      </c>
    </row>
    <row r="126" spans="1:2" x14ac:dyDescent="0.35">
      <c r="A126" t="s">
        <v>359</v>
      </c>
      <c r="B126" t="s">
        <v>360</v>
      </c>
    </row>
    <row r="127" spans="1:2" x14ac:dyDescent="0.35">
      <c r="A127" t="s">
        <v>176</v>
      </c>
      <c r="B127" t="s">
        <v>177</v>
      </c>
    </row>
    <row r="128" spans="1:2" x14ac:dyDescent="0.35">
      <c r="A128" t="s">
        <v>241</v>
      </c>
      <c r="B128" t="s">
        <v>242</v>
      </c>
    </row>
    <row r="129" spans="1:2" x14ac:dyDescent="0.35">
      <c r="A129" t="s">
        <v>302</v>
      </c>
      <c r="B129" t="s">
        <v>303</v>
      </c>
    </row>
    <row r="130" spans="1:2" x14ac:dyDescent="0.35">
      <c r="A130" t="s">
        <v>258</v>
      </c>
      <c r="B130" t="s">
        <v>259</v>
      </c>
    </row>
    <row r="131" spans="1:2" x14ac:dyDescent="0.35">
      <c r="A131" t="s">
        <v>291</v>
      </c>
      <c r="B131" t="s">
        <v>292</v>
      </c>
    </row>
    <row r="132" spans="1:2" x14ac:dyDescent="0.35">
      <c r="A132" t="s">
        <v>181</v>
      </c>
      <c r="B132" t="s">
        <v>484</v>
      </c>
    </row>
    <row r="133" spans="1:2" x14ac:dyDescent="0.35">
      <c r="A133" t="s">
        <v>75</v>
      </c>
      <c r="B133" t="s">
        <v>76</v>
      </c>
    </row>
    <row r="134" spans="1:2" x14ac:dyDescent="0.35">
      <c r="A134" t="s">
        <v>256</v>
      </c>
      <c r="B134" t="s">
        <v>257</v>
      </c>
    </row>
    <row r="135" spans="1:2" x14ac:dyDescent="0.35">
      <c r="A135" t="s">
        <v>377</v>
      </c>
      <c r="B135" t="s">
        <v>485</v>
      </c>
    </row>
    <row r="136" spans="1:2" x14ac:dyDescent="0.35">
      <c r="A136" t="s">
        <v>182</v>
      </c>
      <c r="B136" t="s">
        <v>183</v>
      </c>
    </row>
    <row r="137" spans="1:2" x14ac:dyDescent="0.35">
      <c r="A137" t="s">
        <v>145</v>
      </c>
      <c r="B137" t="s">
        <v>146</v>
      </c>
    </row>
    <row r="138" spans="1:2" x14ac:dyDescent="0.35">
      <c r="A138" t="s">
        <v>174</v>
      </c>
      <c r="B138" t="s">
        <v>175</v>
      </c>
    </row>
    <row r="139" spans="1:2" x14ac:dyDescent="0.35">
      <c r="A139" t="s">
        <v>101</v>
      </c>
      <c r="B139" t="s">
        <v>102</v>
      </c>
    </row>
    <row r="140" spans="1:2" x14ac:dyDescent="0.35">
      <c r="A140" t="s">
        <v>103</v>
      </c>
      <c r="B140" t="s">
        <v>104</v>
      </c>
    </row>
    <row r="141" spans="1:2" x14ac:dyDescent="0.35">
      <c r="A141" t="s">
        <v>164</v>
      </c>
      <c r="B141" t="s">
        <v>486</v>
      </c>
    </row>
    <row r="142" spans="1:2" x14ac:dyDescent="0.35">
      <c r="A142" t="s">
        <v>93</v>
      </c>
      <c r="B142" t="s">
        <v>487</v>
      </c>
    </row>
    <row r="143" spans="1:2" x14ac:dyDescent="0.35">
      <c r="A143" t="s">
        <v>137</v>
      </c>
      <c r="B143" t="s">
        <v>488</v>
      </c>
    </row>
    <row r="144" spans="1:2" x14ac:dyDescent="0.35">
      <c r="A144" t="s">
        <v>243</v>
      </c>
      <c r="B144" t="s">
        <v>244</v>
      </c>
    </row>
    <row r="145" spans="1:2" x14ac:dyDescent="0.35">
      <c r="A145" t="s">
        <v>382</v>
      </c>
      <c r="B145" t="s">
        <v>383</v>
      </c>
    </row>
    <row r="146" spans="1:2" x14ac:dyDescent="0.35">
      <c r="A146" t="s">
        <v>134</v>
      </c>
      <c r="B146" t="s">
        <v>135</v>
      </c>
    </row>
    <row r="147" spans="1:2" x14ac:dyDescent="0.35">
      <c r="A147" t="s">
        <v>441</v>
      </c>
      <c r="B147" t="s">
        <v>442</v>
      </c>
    </row>
    <row r="148" spans="1:2" x14ac:dyDescent="0.35">
      <c r="A148" t="s">
        <v>179</v>
      </c>
      <c r="B148" t="s">
        <v>180</v>
      </c>
    </row>
    <row r="149" spans="1:2" x14ac:dyDescent="0.35">
      <c r="A149" t="s">
        <v>203</v>
      </c>
      <c r="B149" t="s">
        <v>204</v>
      </c>
    </row>
    <row r="150" spans="1:2" x14ac:dyDescent="0.35">
      <c r="A150" t="s">
        <v>400</v>
      </c>
      <c r="B150" t="s">
        <v>401</v>
      </c>
    </row>
    <row r="151" spans="1:2" x14ac:dyDescent="0.35">
      <c r="A151" t="s">
        <v>84</v>
      </c>
      <c r="B151" t="s">
        <v>85</v>
      </c>
    </row>
    <row r="152" spans="1:2" x14ac:dyDescent="0.35">
      <c r="A152" t="s">
        <v>82</v>
      </c>
      <c r="B152" t="s">
        <v>83</v>
      </c>
    </row>
    <row r="153" spans="1:2" x14ac:dyDescent="0.35">
      <c r="A153" t="s">
        <v>173</v>
      </c>
      <c r="B153" t="s">
        <v>489</v>
      </c>
    </row>
    <row r="154" spans="1:2" x14ac:dyDescent="0.35">
      <c r="A154" t="s">
        <v>423</v>
      </c>
      <c r="B154" t="s">
        <v>424</v>
      </c>
    </row>
    <row r="155" spans="1:2" x14ac:dyDescent="0.35">
      <c r="A155" t="s">
        <v>421</v>
      </c>
      <c r="B155" t="s">
        <v>422</v>
      </c>
    </row>
    <row r="156" spans="1:2" x14ac:dyDescent="0.35">
      <c r="A156" t="s">
        <v>314</v>
      </c>
      <c r="B156" t="s">
        <v>315</v>
      </c>
    </row>
    <row r="157" spans="1:2" x14ac:dyDescent="0.35">
      <c r="A157" t="s">
        <v>309</v>
      </c>
      <c r="B157" t="s">
        <v>310</v>
      </c>
    </row>
    <row r="158" spans="1:2" x14ac:dyDescent="0.35">
      <c r="A158" t="s">
        <v>490</v>
      </c>
      <c r="B158" t="s">
        <v>491</v>
      </c>
    </row>
    <row r="159" spans="1:2" x14ac:dyDescent="0.35">
      <c r="A159" t="s">
        <v>192</v>
      </c>
      <c r="B159" t="s">
        <v>492</v>
      </c>
    </row>
    <row r="160" spans="1:2" x14ac:dyDescent="0.35">
      <c r="A160" t="s">
        <v>270</v>
      </c>
      <c r="B160" t="s">
        <v>271</v>
      </c>
    </row>
    <row r="161" spans="1:2" x14ac:dyDescent="0.35">
      <c r="A161" t="s">
        <v>380</v>
      </c>
      <c r="B161" t="s">
        <v>381</v>
      </c>
    </row>
    <row r="162" spans="1:2" x14ac:dyDescent="0.35">
      <c r="A162" t="s">
        <v>329</v>
      </c>
      <c r="B162" t="s">
        <v>330</v>
      </c>
    </row>
    <row r="163" spans="1:2" x14ac:dyDescent="0.35">
      <c r="A163" t="s">
        <v>327</v>
      </c>
      <c r="B163" t="s">
        <v>328</v>
      </c>
    </row>
    <row r="164" spans="1:2" x14ac:dyDescent="0.35">
      <c r="A164" t="s">
        <v>189</v>
      </c>
      <c r="B164" t="s">
        <v>493</v>
      </c>
    </row>
    <row r="165" spans="1:2" x14ac:dyDescent="0.35">
      <c r="A165" t="s">
        <v>119</v>
      </c>
      <c r="B165" t="s">
        <v>494</v>
      </c>
    </row>
    <row r="166" spans="1:2" x14ac:dyDescent="0.35">
      <c r="A166" t="s">
        <v>344</v>
      </c>
      <c r="B166" t="s">
        <v>345</v>
      </c>
    </row>
    <row r="167" spans="1:2" x14ac:dyDescent="0.35">
      <c r="A167" t="s">
        <v>402</v>
      </c>
      <c r="B167" t="s">
        <v>403</v>
      </c>
    </row>
    <row r="168" spans="1:2" x14ac:dyDescent="0.35">
      <c r="A168" t="s">
        <v>306</v>
      </c>
      <c r="B168" t="s">
        <v>307</v>
      </c>
    </row>
    <row r="169" spans="1:2" x14ac:dyDescent="0.35">
      <c r="A169" t="s">
        <v>139</v>
      </c>
      <c r="B169" t="s">
        <v>140</v>
      </c>
    </row>
    <row r="170" spans="1:2" x14ac:dyDescent="0.35">
      <c r="A170" t="s">
        <v>361</v>
      </c>
      <c r="B170" t="s">
        <v>362</v>
      </c>
    </row>
    <row r="171" spans="1:2" x14ac:dyDescent="0.35">
      <c r="A171" t="s">
        <v>224</v>
      </c>
      <c r="B171" t="s">
        <v>225</v>
      </c>
    </row>
    <row r="172" spans="1:2" x14ac:dyDescent="0.35">
      <c r="A172" t="s">
        <v>363</v>
      </c>
      <c r="B172" t="s">
        <v>364</v>
      </c>
    </row>
    <row r="173" spans="1:2" x14ac:dyDescent="0.35">
      <c r="A173" t="s">
        <v>126</v>
      </c>
      <c r="B173" t="s">
        <v>127</v>
      </c>
    </row>
    <row r="174" spans="1:2" x14ac:dyDescent="0.35">
      <c r="A174" t="s">
        <v>148</v>
      </c>
      <c r="B174" t="s">
        <v>149</v>
      </c>
    </row>
    <row r="175" spans="1:2" x14ac:dyDescent="0.35">
      <c r="A175" t="s">
        <v>234</v>
      </c>
      <c r="B175" t="s">
        <v>235</v>
      </c>
    </row>
    <row r="176" spans="1:2" x14ac:dyDescent="0.35">
      <c r="A176" t="s">
        <v>107</v>
      </c>
      <c r="B176" t="s">
        <v>108</v>
      </c>
    </row>
    <row r="177" spans="1:2" x14ac:dyDescent="0.35">
      <c r="A177" t="s">
        <v>295</v>
      </c>
      <c r="B177" t="s">
        <v>296</v>
      </c>
    </row>
    <row r="178" spans="1:2" x14ac:dyDescent="0.35">
      <c r="A178" t="s">
        <v>266</v>
      </c>
      <c r="B178" t="s">
        <v>267</v>
      </c>
    </row>
    <row r="179" spans="1:2" x14ac:dyDescent="0.35">
      <c r="A179" t="s">
        <v>136</v>
      </c>
      <c r="B179" t="s">
        <v>495</v>
      </c>
    </row>
    <row r="180" spans="1:2" x14ac:dyDescent="0.35">
      <c r="A180" t="s">
        <v>210</v>
      </c>
      <c r="B180" t="s">
        <v>496</v>
      </c>
    </row>
    <row r="181" spans="1:2" x14ac:dyDescent="0.35">
      <c r="A181" t="s">
        <v>158</v>
      </c>
      <c r="B181" t="s">
        <v>159</v>
      </c>
    </row>
    <row r="182" spans="1:2" x14ac:dyDescent="0.35">
      <c r="A182" t="s">
        <v>260</v>
      </c>
      <c r="B182" t="s">
        <v>261</v>
      </c>
    </row>
    <row r="183" spans="1:2" x14ac:dyDescent="0.35">
      <c r="A183" t="s">
        <v>279</v>
      </c>
      <c r="B183" t="s">
        <v>280</v>
      </c>
    </row>
    <row r="184" spans="1:2" x14ac:dyDescent="0.35">
      <c r="A184" t="s">
        <v>211</v>
      </c>
      <c r="B184" t="s">
        <v>212</v>
      </c>
    </row>
    <row r="185" spans="1:2" x14ac:dyDescent="0.35">
      <c r="A185" t="s">
        <v>152</v>
      </c>
      <c r="B185" t="s">
        <v>153</v>
      </c>
    </row>
    <row r="186" spans="1:2" x14ac:dyDescent="0.35">
      <c r="A186" t="s">
        <v>97</v>
      </c>
      <c r="B186" t="s">
        <v>497</v>
      </c>
    </row>
    <row r="187" spans="1:2" x14ac:dyDescent="0.35">
      <c r="A187" t="s">
        <v>335</v>
      </c>
      <c r="B187" t="s">
        <v>336</v>
      </c>
    </row>
    <row r="188" spans="1:2" x14ac:dyDescent="0.35">
      <c r="A188" t="s">
        <v>287</v>
      </c>
      <c r="B188" t="s">
        <v>288</v>
      </c>
    </row>
    <row r="189" spans="1:2" x14ac:dyDescent="0.35">
      <c r="A189" t="s">
        <v>178</v>
      </c>
      <c r="B189" t="s">
        <v>498</v>
      </c>
    </row>
    <row r="190" spans="1:2" x14ac:dyDescent="0.35">
      <c r="A190" t="s">
        <v>281</v>
      </c>
      <c r="B190" t="s">
        <v>282</v>
      </c>
    </row>
    <row r="191" spans="1:2" x14ac:dyDescent="0.35">
      <c r="A191" t="s">
        <v>96</v>
      </c>
      <c r="B191" t="s">
        <v>499</v>
      </c>
    </row>
    <row r="192" spans="1:2" x14ac:dyDescent="0.35">
      <c r="A192" t="s">
        <v>206</v>
      </c>
      <c r="B192" t="s">
        <v>207</v>
      </c>
    </row>
    <row r="193" spans="1:2" x14ac:dyDescent="0.35">
      <c r="A193" t="s">
        <v>500</v>
      </c>
      <c r="B193" t="s">
        <v>501</v>
      </c>
    </row>
    <row r="194" spans="1:2" x14ac:dyDescent="0.35">
      <c r="A194" t="s">
        <v>301</v>
      </c>
      <c r="B194" t="s">
        <v>502</v>
      </c>
    </row>
    <row r="195" spans="1:2" x14ac:dyDescent="0.35">
      <c r="A195" t="s">
        <v>337</v>
      </c>
      <c r="B195" t="s">
        <v>338</v>
      </c>
    </row>
    <row r="196" spans="1:2" x14ac:dyDescent="0.35">
      <c r="A196" t="s">
        <v>311</v>
      </c>
      <c r="B196" t="s">
        <v>503</v>
      </c>
    </row>
    <row r="197" spans="1:2" x14ac:dyDescent="0.35">
      <c r="A197" t="s">
        <v>193</v>
      </c>
      <c r="B197" t="s">
        <v>194</v>
      </c>
    </row>
    <row r="198" spans="1:2" x14ac:dyDescent="0.35">
      <c r="A198" t="s">
        <v>205</v>
      </c>
      <c r="B198" t="s">
        <v>504</v>
      </c>
    </row>
    <row r="199" spans="1:2" x14ac:dyDescent="0.35">
      <c r="A199" t="s">
        <v>429</v>
      </c>
      <c r="B199" t="s">
        <v>505</v>
      </c>
    </row>
    <row r="200" spans="1:2" x14ac:dyDescent="0.35">
      <c r="A200" t="s">
        <v>115</v>
      </c>
      <c r="B200" t="s">
        <v>116</v>
      </c>
    </row>
    <row r="201" spans="1:2" x14ac:dyDescent="0.35">
      <c r="A201" t="s">
        <v>354</v>
      </c>
      <c r="B201" t="s">
        <v>506</v>
      </c>
    </row>
    <row r="202" spans="1:2" x14ac:dyDescent="0.35">
      <c r="A202" t="s">
        <v>341</v>
      </c>
      <c r="B202" t="s">
        <v>507</v>
      </c>
    </row>
    <row r="203" spans="1:2" x14ac:dyDescent="0.35">
      <c r="A203" t="s">
        <v>209</v>
      </c>
      <c r="B203" t="s">
        <v>508</v>
      </c>
    </row>
    <row r="204" spans="1:2" x14ac:dyDescent="0.35">
      <c r="A204" t="s">
        <v>169</v>
      </c>
      <c r="B204" t="s">
        <v>170</v>
      </c>
    </row>
    <row r="205" spans="1:2" x14ac:dyDescent="0.35">
      <c r="A205" t="s">
        <v>208</v>
      </c>
      <c r="B205" t="s">
        <v>509</v>
      </c>
    </row>
    <row r="206" spans="1:2" x14ac:dyDescent="0.35">
      <c r="A206" t="s">
        <v>415</v>
      </c>
      <c r="B206" t="s">
        <v>510</v>
      </c>
    </row>
    <row r="207" spans="1:2" x14ac:dyDescent="0.35">
      <c r="A207" t="s">
        <v>117</v>
      </c>
      <c r="B207" t="s">
        <v>118</v>
      </c>
    </row>
    <row r="208" spans="1:2" x14ac:dyDescent="0.35">
      <c r="A208" t="s">
        <v>348</v>
      </c>
      <c r="B208" t="s">
        <v>349</v>
      </c>
    </row>
    <row r="209" spans="1:2" x14ac:dyDescent="0.35">
      <c r="A209" t="s">
        <v>277</v>
      </c>
      <c r="B209" t="s">
        <v>278</v>
      </c>
    </row>
    <row r="210" spans="1:2" x14ac:dyDescent="0.35">
      <c r="A210" t="s">
        <v>213</v>
      </c>
      <c r="B210" t="s">
        <v>214</v>
      </c>
    </row>
    <row r="211" spans="1:2" x14ac:dyDescent="0.35">
      <c r="A211" t="s">
        <v>94</v>
      </c>
      <c r="B211" t="s">
        <v>95</v>
      </c>
    </row>
    <row r="212" spans="1:2" x14ac:dyDescent="0.35">
      <c r="A212" t="s">
        <v>129</v>
      </c>
      <c r="B212" t="s">
        <v>511</v>
      </c>
    </row>
    <row r="213" spans="1:2" x14ac:dyDescent="0.35">
      <c r="A213" t="s">
        <v>369</v>
      </c>
      <c r="B213" t="s">
        <v>370</v>
      </c>
    </row>
  </sheetData>
  <sortState xmlns:xlrd2="http://schemas.microsoft.com/office/spreadsheetml/2017/richdata2" ref="A1:B3470">
    <sortCondition ref="B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W2557"/>
  <sheetViews>
    <sheetView workbookViewId="0"/>
  </sheetViews>
  <sheetFormatPr defaultRowHeight="14.5" x14ac:dyDescent="0.35"/>
  <sheetData>
    <row r="1" spans="1:23" x14ac:dyDescent="0.35">
      <c r="A1" t="s">
        <v>24</v>
      </c>
      <c r="B1" t="s">
        <v>25</v>
      </c>
      <c r="C1" t="s">
        <v>26</v>
      </c>
      <c r="D1" t="s">
        <v>0</v>
      </c>
      <c r="E1" t="s">
        <v>1</v>
      </c>
      <c r="F1" t="s">
        <v>27</v>
      </c>
      <c r="G1" t="s">
        <v>28</v>
      </c>
      <c r="H1" t="s">
        <v>2</v>
      </c>
      <c r="I1" t="s">
        <v>457</v>
      </c>
      <c r="J1" t="s">
        <v>29</v>
      </c>
      <c r="K1" t="s">
        <v>30</v>
      </c>
      <c r="L1" t="s">
        <v>31</v>
      </c>
      <c r="M1" t="s">
        <v>32</v>
      </c>
      <c r="N1" t="s">
        <v>33</v>
      </c>
      <c r="O1" t="s">
        <v>54</v>
      </c>
      <c r="P1" t="s">
        <v>53</v>
      </c>
      <c r="Q1" t="s">
        <v>458</v>
      </c>
      <c r="R1" t="s">
        <v>52</v>
      </c>
      <c r="S1" t="s">
        <v>51</v>
      </c>
      <c r="T1" t="s">
        <v>34</v>
      </c>
      <c r="U1" t="s">
        <v>35</v>
      </c>
      <c r="V1" t="s">
        <v>36</v>
      </c>
      <c r="W1" t="s">
        <v>37</v>
      </c>
    </row>
    <row r="2" spans="1:23" x14ac:dyDescent="0.35">
      <c r="A2" t="s">
        <v>132</v>
      </c>
      <c r="B2" t="s">
        <v>133</v>
      </c>
      <c r="C2" s="2">
        <v>44652</v>
      </c>
      <c r="D2">
        <v>317</v>
      </c>
      <c r="E2">
        <v>116</v>
      </c>
      <c r="F2">
        <v>16</v>
      </c>
      <c r="G2">
        <v>3</v>
      </c>
      <c r="H2">
        <v>0</v>
      </c>
      <c r="I2">
        <v>452</v>
      </c>
      <c r="J2">
        <v>1</v>
      </c>
      <c r="K2">
        <v>14</v>
      </c>
      <c r="L2">
        <v>18</v>
      </c>
      <c r="M2">
        <v>21</v>
      </c>
      <c r="N2">
        <v>56</v>
      </c>
      <c r="O2">
        <v>35</v>
      </c>
      <c r="P2">
        <v>3</v>
      </c>
      <c r="Q2">
        <v>4</v>
      </c>
      <c r="R2">
        <v>14</v>
      </c>
      <c r="S2">
        <v>13</v>
      </c>
      <c r="T2" t="s">
        <v>512</v>
      </c>
      <c r="U2">
        <v>3</v>
      </c>
      <c r="V2">
        <v>135</v>
      </c>
      <c r="W2">
        <v>449</v>
      </c>
    </row>
    <row r="3" spans="1:23" x14ac:dyDescent="0.35">
      <c r="A3" t="s">
        <v>132</v>
      </c>
      <c r="B3" t="s">
        <v>133</v>
      </c>
      <c r="C3" s="2">
        <v>44682</v>
      </c>
      <c r="D3">
        <v>489</v>
      </c>
      <c r="E3">
        <v>209</v>
      </c>
      <c r="F3">
        <v>18</v>
      </c>
      <c r="G3">
        <v>2</v>
      </c>
      <c r="H3">
        <v>1</v>
      </c>
      <c r="I3">
        <v>719</v>
      </c>
      <c r="J3">
        <v>11</v>
      </c>
      <c r="K3">
        <v>23</v>
      </c>
      <c r="L3">
        <v>25</v>
      </c>
      <c r="M3">
        <v>33</v>
      </c>
      <c r="N3">
        <v>80</v>
      </c>
      <c r="O3">
        <v>47</v>
      </c>
      <c r="P3">
        <v>8</v>
      </c>
      <c r="Q3">
        <v>2</v>
      </c>
      <c r="R3">
        <v>23</v>
      </c>
      <c r="S3">
        <v>12</v>
      </c>
      <c r="T3" t="s">
        <v>513</v>
      </c>
      <c r="U3">
        <v>3</v>
      </c>
      <c r="V3">
        <v>230</v>
      </c>
      <c r="W3">
        <v>716</v>
      </c>
    </row>
    <row r="4" spans="1:23" x14ac:dyDescent="0.35">
      <c r="A4" t="s">
        <v>132</v>
      </c>
      <c r="B4" t="s">
        <v>133</v>
      </c>
      <c r="C4" s="2">
        <v>44713</v>
      </c>
      <c r="D4">
        <v>289</v>
      </c>
      <c r="E4">
        <v>102</v>
      </c>
      <c r="F4">
        <v>13</v>
      </c>
      <c r="G4">
        <v>0</v>
      </c>
      <c r="H4">
        <v>0</v>
      </c>
      <c r="I4">
        <v>404</v>
      </c>
      <c r="J4">
        <v>4</v>
      </c>
      <c r="K4">
        <v>27</v>
      </c>
      <c r="L4">
        <v>32</v>
      </c>
      <c r="M4">
        <v>36</v>
      </c>
      <c r="N4">
        <v>66</v>
      </c>
      <c r="O4">
        <v>30</v>
      </c>
      <c r="P4">
        <v>4</v>
      </c>
      <c r="Q4">
        <v>5</v>
      </c>
      <c r="R4">
        <v>27</v>
      </c>
      <c r="S4">
        <v>23</v>
      </c>
      <c r="T4" t="s">
        <v>514</v>
      </c>
      <c r="U4">
        <v>0</v>
      </c>
      <c r="V4">
        <v>115</v>
      </c>
      <c r="W4">
        <v>404</v>
      </c>
    </row>
    <row r="5" spans="1:23" x14ac:dyDescent="0.35">
      <c r="A5" t="s">
        <v>132</v>
      </c>
      <c r="B5" t="s">
        <v>133</v>
      </c>
      <c r="C5" s="2">
        <v>44743</v>
      </c>
      <c r="D5">
        <v>651</v>
      </c>
      <c r="E5">
        <v>216</v>
      </c>
      <c r="F5">
        <v>12</v>
      </c>
      <c r="G5">
        <v>0</v>
      </c>
      <c r="H5">
        <v>0</v>
      </c>
      <c r="I5">
        <v>879</v>
      </c>
      <c r="J5">
        <v>3</v>
      </c>
      <c r="K5">
        <v>17</v>
      </c>
      <c r="L5">
        <v>24</v>
      </c>
      <c r="M5">
        <v>28</v>
      </c>
      <c r="N5">
        <v>47</v>
      </c>
      <c r="O5">
        <v>19</v>
      </c>
      <c r="P5">
        <v>4</v>
      </c>
      <c r="Q5">
        <v>7</v>
      </c>
      <c r="R5">
        <v>17</v>
      </c>
      <c r="S5">
        <v>14</v>
      </c>
      <c r="T5" t="s">
        <v>515</v>
      </c>
      <c r="U5">
        <v>0</v>
      </c>
      <c r="V5">
        <v>228</v>
      </c>
      <c r="W5">
        <v>879</v>
      </c>
    </row>
    <row r="6" spans="1:23" x14ac:dyDescent="0.35">
      <c r="A6" t="s">
        <v>132</v>
      </c>
      <c r="B6" t="s">
        <v>133</v>
      </c>
      <c r="C6" s="2">
        <v>44774</v>
      </c>
      <c r="D6">
        <v>524</v>
      </c>
      <c r="E6">
        <v>160</v>
      </c>
      <c r="F6">
        <v>20</v>
      </c>
      <c r="G6">
        <v>1</v>
      </c>
      <c r="H6">
        <v>0</v>
      </c>
      <c r="I6">
        <v>705</v>
      </c>
      <c r="J6">
        <v>1</v>
      </c>
      <c r="K6">
        <v>6</v>
      </c>
      <c r="L6">
        <v>12</v>
      </c>
      <c r="M6">
        <v>18</v>
      </c>
      <c r="N6">
        <v>59</v>
      </c>
      <c r="O6">
        <v>41</v>
      </c>
      <c r="P6">
        <v>6</v>
      </c>
      <c r="Q6">
        <v>6</v>
      </c>
      <c r="R6">
        <v>6</v>
      </c>
      <c r="S6">
        <v>5</v>
      </c>
      <c r="T6" t="s">
        <v>516</v>
      </c>
      <c r="U6">
        <v>1</v>
      </c>
      <c r="V6">
        <v>181</v>
      </c>
      <c r="W6">
        <v>704</v>
      </c>
    </row>
    <row r="7" spans="1:23" x14ac:dyDescent="0.35">
      <c r="A7" t="s">
        <v>132</v>
      </c>
      <c r="B7" t="s">
        <v>133</v>
      </c>
      <c r="C7" s="2">
        <v>44805</v>
      </c>
      <c r="D7">
        <v>264</v>
      </c>
      <c r="E7">
        <v>96</v>
      </c>
      <c r="F7">
        <v>3</v>
      </c>
      <c r="G7">
        <v>0</v>
      </c>
      <c r="H7">
        <v>2</v>
      </c>
      <c r="I7">
        <v>365</v>
      </c>
      <c r="J7">
        <v>2</v>
      </c>
      <c r="K7">
        <v>8</v>
      </c>
      <c r="L7">
        <v>29</v>
      </c>
      <c r="M7">
        <v>42</v>
      </c>
      <c r="N7">
        <v>94</v>
      </c>
      <c r="O7">
        <v>52</v>
      </c>
      <c r="P7">
        <v>13</v>
      </c>
      <c r="Q7">
        <v>21</v>
      </c>
      <c r="R7">
        <v>8</v>
      </c>
      <c r="S7">
        <v>6</v>
      </c>
      <c r="T7" t="s">
        <v>517</v>
      </c>
      <c r="U7">
        <v>2</v>
      </c>
      <c r="V7">
        <v>101</v>
      </c>
      <c r="W7">
        <v>363</v>
      </c>
    </row>
    <row r="8" spans="1:23" x14ac:dyDescent="0.35">
      <c r="A8" t="s">
        <v>132</v>
      </c>
      <c r="B8" t="s">
        <v>133</v>
      </c>
      <c r="C8" s="2">
        <v>44835</v>
      </c>
      <c r="D8">
        <v>412</v>
      </c>
      <c r="E8">
        <v>181</v>
      </c>
      <c r="F8">
        <v>14</v>
      </c>
      <c r="G8">
        <v>1</v>
      </c>
      <c r="H8">
        <v>0</v>
      </c>
      <c r="I8">
        <v>608</v>
      </c>
      <c r="J8">
        <v>2</v>
      </c>
      <c r="K8">
        <v>14.5</v>
      </c>
      <c r="L8">
        <v>27</v>
      </c>
      <c r="M8">
        <v>32</v>
      </c>
      <c r="N8">
        <v>83</v>
      </c>
      <c r="O8">
        <v>51</v>
      </c>
      <c r="P8">
        <v>5</v>
      </c>
      <c r="Q8">
        <v>12.5</v>
      </c>
      <c r="R8">
        <v>14.5</v>
      </c>
      <c r="S8">
        <v>12.5</v>
      </c>
      <c r="T8" t="s">
        <v>518</v>
      </c>
      <c r="U8">
        <v>1</v>
      </c>
      <c r="V8">
        <v>196</v>
      </c>
      <c r="W8">
        <v>607</v>
      </c>
    </row>
    <row r="9" spans="1:23" x14ac:dyDescent="0.35">
      <c r="A9" t="s">
        <v>132</v>
      </c>
      <c r="B9" t="s">
        <v>133</v>
      </c>
      <c r="C9" s="2">
        <v>44866</v>
      </c>
      <c r="D9">
        <v>702</v>
      </c>
      <c r="E9">
        <v>304</v>
      </c>
      <c r="F9">
        <v>43</v>
      </c>
      <c r="G9">
        <v>1</v>
      </c>
      <c r="H9">
        <v>1</v>
      </c>
      <c r="I9">
        <v>1051</v>
      </c>
      <c r="J9">
        <v>2</v>
      </c>
      <c r="K9">
        <v>8</v>
      </c>
      <c r="L9">
        <v>18</v>
      </c>
      <c r="M9">
        <v>26</v>
      </c>
      <c r="N9">
        <v>70</v>
      </c>
      <c r="O9">
        <v>44</v>
      </c>
      <c r="P9">
        <v>8</v>
      </c>
      <c r="Q9">
        <v>10</v>
      </c>
      <c r="R9">
        <v>8</v>
      </c>
      <c r="S9">
        <v>6</v>
      </c>
      <c r="T9" t="s">
        <v>519</v>
      </c>
      <c r="U9">
        <v>2</v>
      </c>
      <c r="V9">
        <v>349</v>
      </c>
      <c r="W9">
        <v>1049</v>
      </c>
    </row>
    <row r="10" spans="1:23" x14ac:dyDescent="0.35">
      <c r="A10" t="s">
        <v>132</v>
      </c>
      <c r="B10" t="s">
        <v>133</v>
      </c>
      <c r="C10" s="2">
        <v>44896</v>
      </c>
      <c r="D10">
        <v>439</v>
      </c>
      <c r="E10">
        <v>162</v>
      </c>
      <c r="F10">
        <v>22</v>
      </c>
      <c r="G10">
        <v>0</v>
      </c>
      <c r="H10">
        <v>1</v>
      </c>
      <c r="I10">
        <v>624</v>
      </c>
      <c r="J10">
        <v>1</v>
      </c>
      <c r="K10">
        <v>4</v>
      </c>
      <c r="L10">
        <v>11</v>
      </c>
      <c r="M10">
        <v>24</v>
      </c>
      <c r="N10">
        <v>76</v>
      </c>
      <c r="O10">
        <v>52</v>
      </c>
      <c r="P10">
        <v>13</v>
      </c>
      <c r="Q10">
        <v>7</v>
      </c>
      <c r="R10">
        <v>4</v>
      </c>
      <c r="S10">
        <v>3</v>
      </c>
      <c r="T10" t="s">
        <v>520</v>
      </c>
      <c r="U10">
        <v>1</v>
      </c>
      <c r="V10">
        <v>185</v>
      </c>
      <c r="W10">
        <v>623</v>
      </c>
    </row>
    <row r="11" spans="1:23" x14ac:dyDescent="0.35">
      <c r="A11" t="s">
        <v>132</v>
      </c>
      <c r="B11" t="s">
        <v>133</v>
      </c>
      <c r="C11" s="2">
        <v>44927</v>
      </c>
      <c r="D11">
        <v>482</v>
      </c>
      <c r="E11">
        <v>196</v>
      </c>
      <c r="F11">
        <v>30</v>
      </c>
      <c r="G11">
        <v>2</v>
      </c>
      <c r="H11">
        <v>1</v>
      </c>
      <c r="I11">
        <v>711</v>
      </c>
      <c r="J11">
        <v>1</v>
      </c>
      <c r="K11">
        <v>4</v>
      </c>
      <c r="L11">
        <v>9</v>
      </c>
      <c r="M11">
        <v>17</v>
      </c>
      <c r="N11">
        <v>54</v>
      </c>
      <c r="O11">
        <v>37</v>
      </c>
      <c r="P11">
        <v>8</v>
      </c>
      <c r="Q11">
        <v>5</v>
      </c>
      <c r="R11">
        <v>4</v>
      </c>
      <c r="S11">
        <v>3</v>
      </c>
      <c r="T11" t="s">
        <v>521</v>
      </c>
      <c r="U11">
        <v>3</v>
      </c>
      <c r="V11">
        <v>229</v>
      </c>
      <c r="W11">
        <v>708</v>
      </c>
    </row>
    <row r="12" spans="1:23" x14ac:dyDescent="0.35">
      <c r="A12" t="s">
        <v>132</v>
      </c>
      <c r="B12" t="s">
        <v>133</v>
      </c>
      <c r="C12" s="2">
        <v>44958</v>
      </c>
      <c r="D12">
        <v>365</v>
      </c>
      <c r="E12">
        <v>158</v>
      </c>
      <c r="F12">
        <v>18</v>
      </c>
      <c r="G12">
        <v>0</v>
      </c>
      <c r="H12">
        <v>0</v>
      </c>
      <c r="I12">
        <v>541</v>
      </c>
      <c r="J12">
        <v>2</v>
      </c>
      <c r="K12">
        <v>5</v>
      </c>
      <c r="L12">
        <v>9</v>
      </c>
      <c r="M12">
        <v>27</v>
      </c>
      <c r="N12">
        <v>94</v>
      </c>
      <c r="O12">
        <v>67</v>
      </c>
      <c r="P12">
        <v>18</v>
      </c>
      <c r="Q12">
        <v>4</v>
      </c>
      <c r="R12">
        <v>5</v>
      </c>
      <c r="S12">
        <v>3</v>
      </c>
      <c r="T12" t="s">
        <v>522</v>
      </c>
      <c r="U12">
        <v>0</v>
      </c>
      <c r="V12">
        <v>176</v>
      </c>
      <c r="W12">
        <v>541</v>
      </c>
    </row>
    <row r="13" spans="1:23" x14ac:dyDescent="0.35">
      <c r="A13" t="s">
        <v>132</v>
      </c>
      <c r="B13" t="s">
        <v>133</v>
      </c>
      <c r="C13" s="2">
        <v>44986</v>
      </c>
      <c r="D13">
        <v>448</v>
      </c>
      <c r="E13">
        <v>196</v>
      </c>
      <c r="F13">
        <v>23</v>
      </c>
      <c r="G13">
        <v>1</v>
      </c>
      <c r="H13">
        <v>0</v>
      </c>
      <c r="I13">
        <v>668</v>
      </c>
      <c r="J13">
        <v>1</v>
      </c>
      <c r="K13">
        <v>4</v>
      </c>
      <c r="L13">
        <v>8</v>
      </c>
      <c r="M13">
        <v>18</v>
      </c>
      <c r="N13">
        <v>107</v>
      </c>
      <c r="O13">
        <v>89</v>
      </c>
      <c r="P13">
        <v>10</v>
      </c>
      <c r="Q13">
        <v>4</v>
      </c>
      <c r="R13">
        <v>4</v>
      </c>
      <c r="S13">
        <v>3</v>
      </c>
      <c r="T13" t="s">
        <v>523</v>
      </c>
      <c r="U13">
        <v>1</v>
      </c>
      <c r="V13">
        <v>220</v>
      </c>
      <c r="W13">
        <v>667</v>
      </c>
    </row>
    <row r="14" spans="1:23" x14ac:dyDescent="0.35">
      <c r="A14" t="s">
        <v>122</v>
      </c>
      <c r="B14" t="s">
        <v>123</v>
      </c>
      <c r="C14" s="2">
        <v>44652</v>
      </c>
      <c r="D14">
        <v>356</v>
      </c>
      <c r="E14">
        <v>97</v>
      </c>
      <c r="F14">
        <v>2</v>
      </c>
      <c r="G14">
        <v>0</v>
      </c>
      <c r="H14">
        <v>0</v>
      </c>
      <c r="I14">
        <v>455</v>
      </c>
      <c r="J14">
        <v>1</v>
      </c>
      <c r="K14">
        <v>2</v>
      </c>
      <c r="L14">
        <v>3</v>
      </c>
      <c r="M14">
        <v>7</v>
      </c>
      <c r="N14">
        <v>22</v>
      </c>
      <c r="O14">
        <v>15</v>
      </c>
      <c r="P14">
        <v>4</v>
      </c>
      <c r="Q14">
        <v>1</v>
      </c>
      <c r="R14">
        <v>2</v>
      </c>
      <c r="S14">
        <v>1</v>
      </c>
      <c r="T14" t="s">
        <v>524</v>
      </c>
      <c r="U14">
        <v>0</v>
      </c>
      <c r="V14">
        <v>99</v>
      </c>
      <c r="W14">
        <v>455</v>
      </c>
    </row>
    <row r="15" spans="1:23" x14ac:dyDescent="0.35">
      <c r="A15" t="s">
        <v>122</v>
      </c>
      <c r="B15" t="s">
        <v>123</v>
      </c>
      <c r="C15" s="2">
        <v>44682</v>
      </c>
      <c r="D15">
        <v>557</v>
      </c>
      <c r="E15">
        <v>126</v>
      </c>
      <c r="F15">
        <v>1</v>
      </c>
      <c r="G15">
        <v>0</v>
      </c>
      <c r="H15">
        <v>0</v>
      </c>
      <c r="I15">
        <v>684</v>
      </c>
      <c r="J15">
        <v>1</v>
      </c>
      <c r="K15">
        <v>3</v>
      </c>
      <c r="L15">
        <v>6</v>
      </c>
      <c r="M15">
        <v>11</v>
      </c>
      <c r="N15">
        <v>49</v>
      </c>
      <c r="O15">
        <v>38</v>
      </c>
      <c r="P15">
        <v>5</v>
      </c>
      <c r="Q15">
        <v>3</v>
      </c>
      <c r="R15">
        <v>3</v>
      </c>
      <c r="S15">
        <v>2</v>
      </c>
      <c r="T15" t="s">
        <v>525</v>
      </c>
      <c r="U15">
        <v>0</v>
      </c>
      <c r="V15">
        <v>127</v>
      </c>
      <c r="W15">
        <v>684</v>
      </c>
    </row>
    <row r="16" spans="1:23" x14ac:dyDescent="0.35">
      <c r="A16" t="s">
        <v>122</v>
      </c>
      <c r="B16" t="s">
        <v>123</v>
      </c>
      <c r="C16" s="2">
        <v>44713</v>
      </c>
      <c r="D16">
        <v>380</v>
      </c>
      <c r="E16">
        <v>114</v>
      </c>
      <c r="F16">
        <v>0</v>
      </c>
      <c r="G16">
        <v>0</v>
      </c>
      <c r="H16">
        <v>0</v>
      </c>
      <c r="I16">
        <v>494</v>
      </c>
      <c r="J16">
        <v>1</v>
      </c>
      <c r="K16">
        <v>3</v>
      </c>
      <c r="L16">
        <v>5</v>
      </c>
      <c r="M16">
        <v>9</v>
      </c>
      <c r="N16">
        <v>20</v>
      </c>
      <c r="O16">
        <v>11</v>
      </c>
      <c r="P16">
        <v>4</v>
      </c>
      <c r="Q16">
        <v>2</v>
      </c>
      <c r="R16">
        <v>3</v>
      </c>
      <c r="S16">
        <v>2</v>
      </c>
      <c r="T16" t="s">
        <v>526</v>
      </c>
      <c r="U16">
        <v>0</v>
      </c>
      <c r="V16">
        <v>114</v>
      </c>
      <c r="W16">
        <v>494</v>
      </c>
    </row>
    <row r="17" spans="1:23" x14ac:dyDescent="0.35">
      <c r="A17" t="s">
        <v>122</v>
      </c>
      <c r="B17" t="s">
        <v>123</v>
      </c>
      <c r="C17" s="2">
        <v>44743</v>
      </c>
      <c r="D17">
        <v>530</v>
      </c>
      <c r="E17">
        <v>101</v>
      </c>
      <c r="F17">
        <v>0</v>
      </c>
      <c r="G17">
        <v>0</v>
      </c>
      <c r="H17">
        <v>0</v>
      </c>
      <c r="I17">
        <v>631</v>
      </c>
      <c r="J17">
        <v>1</v>
      </c>
      <c r="K17">
        <v>3</v>
      </c>
      <c r="L17">
        <v>4</v>
      </c>
      <c r="M17">
        <v>10</v>
      </c>
      <c r="N17">
        <v>25</v>
      </c>
      <c r="O17">
        <v>15</v>
      </c>
      <c r="P17">
        <v>6</v>
      </c>
      <c r="Q17">
        <v>1</v>
      </c>
      <c r="R17">
        <v>3</v>
      </c>
      <c r="S17">
        <v>2</v>
      </c>
      <c r="T17" t="s">
        <v>527</v>
      </c>
      <c r="U17">
        <v>0</v>
      </c>
      <c r="V17">
        <v>101</v>
      </c>
      <c r="W17">
        <v>631</v>
      </c>
    </row>
    <row r="18" spans="1:23" x14ac:dyDescent="0.35">
      <c r="A18" t="s">
        <v>122</v>
      </c>
      <c r="B18" t="s">
        <v>123</v>
      </c>
      <c r="C18" s="2">
        <v>44774</v>
      </c>
      <c r="D18">
        <v>381</v>
      </c>
      <c r="E18">
        <v>87</v>
      </c>
      <c r="F18">
        <v>2</v>
      </c>
      <c r="G18">
        <v>0</v>
      </c>
      <c r="H18">
        <v>0</v>
      </c>
      <c r="I18">
        <v>470</v>
      </c>
      <c r="J18">
        <v>1</v>
      </c>
      <c r="K18">
        <v>2</v>
      </c>
      <c r="L18">
        <v>3</v>
      </c>
      <c r="M18">
        <v>7</v>
      </c>
      <c r="N18">
        <v>18</v>
      </c>
      <c r="O18">
        <v>11</v>
      </c>
      <c r="P18">
        <v>4</v>
      </c>
      <c r="Q18">
        <v>1</v>
      </c>
      <c r="R18">
        <v>2</v>
      </c>
      <c r="S18">
        <v>1</v>
      </c>
      <c r="T18" t="s">
        <v>528</v>
      </c>
      <c r="U18">
        <v>0</v>
      </c>
      <c r="V18">
        <v>89</v>
      </c>
      <c r="W18">
        <v>470</v>
      </c>
    </row>
    <row r="19" spans="1:23" x14ac:dyDescent="0.35">
      <c r="A19" t="s">
        <v>122</v>
      </c>
      <c r="B19" t="s">
        <v>123</v>
      </c>
      <c r="C19" s="2">
        <v>44805</v>
      </c>
      <c r="D19">
        <v>397</v>
      </c>
      <c r="E19">
        <v>81</v>
      </c>
      <c r="F19">
        <v>4</v>
      </c>
      <c r="G19">
        <v>0</v>
      </c>
      <c r="H19">
        <v>0</v>
      </c>
      <c r="I19">
        <v>482</v>
      </c>
      <c r="J19">
        <v>2</v>
      </c>
      <c r="K19">
        <v>4</v>
      </c>
      <c r="L19">
        <v>8</v>
      </c>
      <c r="M19">
        <v>12</v>
      </c>
      <c r="N19">
        <v>55</v>
      </c>
      <c r="O19">
        <v>43</v>
      </c>
      <c r="P19">
        <v>4</v>
      </c>
      <c r="Q19">
        <v>4</v>
      </c>
      <c r="R19">
        <v>4</v>
      </c>
      <c r="S19">
        <v>2</v>
      </c>
      <c r="T19" t="s">
        <v>529</v>
      </c>
      <c r="U19">
        <v>0</v>
      </c>
      <c r="V19">
        <v>85</v>
      </c>
      <c r="W19">
        <v>482</v>
      </c>
    </row>
    <row r="20" spans="1:23" x14ac:dyDescent="0.35">
      <c r="A20" t="s">
        <v>122</v>
      </c>
      <c r="B20" t="s">
        <v>123</v>
      </c>
      <c r="C20" s="2">
        <v>44835</v>
      </c>
      <c r="D20">
        <v>442</v>
      </c>
      <c r="E20">
        <v>85</v>
      </c>
      <c r="F20">
        <v>0</v>
      </c>
      <c r="G20">
        <v>0</v>
      </c>
      <c r="H20">
        <v>0</v>
      </c>
      <c r="I20">
        <v>527</v>
      </c>
      <c r="J20">
        <v>1</v>
      </c>
      <c r="K20">
        <v>3</v>
      </c>
      <c r="L20">
        <v>6</v>
      </c>
      <c r="M20">
        <v>10</v>
      </c>
      <c r="N20">
        <v>28</v>
      </c>
      <c r="O20">
        <v>18</v>
      </c>
      <c r="P20">
        <v>4</v>
      </c>
      <c r="Q20">
        <v>3</v>
      </c>
      <c r="R20">
        <v>3</v>
      </c>
      <c r="S20">
        <v>2</v>
      </c>
      <c r="T20" t="s">
        <v>530</v>
      </c>
      <c r="U20">
        <v>0</v>
      </c>
      <c r="V20">
        <v>85</v>
      </c>
      <c r="W20">
        <v>527</v>
      </c>
    </row>
    <row r="21" spans="1:23" x14ac:dyDescent="0.35">
      <c r="A21" t="s">
        <v>122</v>
      </c>
      <c r="B21" t="s">
        <v>123</v>
      </c>
      <c r="C21" s="2">
        <v>44866</v>
      </c>
      <c r="D21">
        <v>404</v>
      </c>
      <c r="E21">
        <v>98</v>
      </c>
      <c r="F21">
        <v>1</v>
      </c>
      <c r="G21">
        <v>0</v>
      </c>
      <c r="H21">
        <v>0</v>
      </c>
      <c r="I21">
        <v>503</v>
      </c>
      <c r="J21">
        <v>1</v>
      </c>
      <c r="K21">
        <v>3</v>
      </c>
      <c r="L21">
        <v>6</v>
      </c>
      <c r="M21">
        <v>8</v>
      </c>
      <c r="N21">
        <v>18</v>
      </c>
      <c r="O21">
        <v>10</v>
      </c>
      <c r="P21">
        <v>2</v>
      </c>
      <c r="Q21">
        <v>3</v>
      </c>
      <c r="R21">
        <v>3</v>
      </c>
      <c r="S21">
        <v>2</v>
      </c>
      <c r="T21" t="s">
        <v>531</v>
      </c>
      <c r="U21">
        <v>0</v>
      </c>
      <c r="V21">
        <v>99</v>
      </c>
      <c r="W21">
        <v>503</v>
      </c>
    </row>
    <row r="22" spans="1:23" x14ac:dyDescent="0.35">
      <c r="A22" t="s">
        <v>122</v>
      </c>
      <c r="B22" t="s">
        <v>123</v>
      </c>
      <c r="C22" s="2">
        <v>44896</v>
      </c>
      <c r="D22">
        <v>517</v>
      </c>
      <c r="E22">
        <v>97</v>
      </c>
      <c r="F22">
        <v>1</v>
      </c>
      <c r="G22">
        <v>0</v>
      </c>
      <c r="H22">
        <v>0</v>
      </c>
      <c r="I22">
        <v>615</v>
      </c>
      <c r="J22">
        <v>2</v>
      </c>
      <c r="K22">
        <v>4</v>
      </c>
      <c r="L22">
        <v>7</v>
      </c>
      <c r="M22">
        <v>11</v>
      </c>
      <c r="N22">
        <v>59</v>
      </c>
      <c r="O22">
        <v>48</v>
      </c>
      <c r="P22">
        <v>4</v>
      </c>
      <c r="Q22">
        <v>3</v>
      </c>
      <c r="R22">
        <v>4</v>
      </c>
      <c r="S22">
        <v>2</v>
      </c>
      <c r="T22" t="s">
        <v>532</v>
      </c>
      <c r="U22">
        <v>0</v>
      </c>
      <c r="V22">
        <v>98</v>
      </c>
      <c r="W22">
        <v>615</v>
      </c>
    </row>
    <row r="23" spans="1:23" x14ac:dyDescent="0.35">
      <c r="A23" t="s">
        <v>122</v>
      </c>
      <c r="B23" t="s">
        <v>123</v>
      </c>
      <c r="C23" s="2">
        <v>44927</v>
      </c>
      <c r="D23">
        <v>298</v>
      </c>
      <c r="E23">
        <v>71</v>
      </c>
      <c r="F23">
        <v>0</v>
      </c>
      <c r="G23">
        <v>0</v>
      </c>
      <c r="H23">
        <v>0</v>
      </c>
      <c r="I23">
        <v>369</v>
      </c>
      <c r="J23">
        <v>1</v>
      </c>
      <c r="K23">
        <v>2</v>
      </c>
      <c r="L23">
        <v>4</v>
      </c>
      <c r="M23">
        <v>7</v>
      </c>
      <c r="N23">
        <v>12</v>
      </c>
      <c r="O23">
        <v>5</v>
      </c>
      <c r="P23">
        <v>3</v>
      </c>
      <c r="Q23">
        <v>2</v>
      </c>
      <c r="R23">
        <v>2</v>
      </c>
      <c r="S23">
        <v>1</v>
      </c>
      <c r="T23" t="s">
        <v>533</v>
      </c>
      <c r="U23">
        <v>0</v>
      </c>
      <c r="V23">
        <v>71</v>
      </c>
      <c r="W23">
        <v>369</v>
      </c>
    </row>
    <row r="24" spans="1:23" x14ac:dyDescent="0.35">
      <c r="A24" t="s">
        <v>122</v>
      </c>
      <c r="B24" t="s">
        <v>123</v>
      </c>
      <c r="C24" s="2">
        <v>44958</v>
      </c>
      <c r="D24">
        <v>348</v>
      </c>
      <c r="E24">
        <v>91</v>
      </c>
      <c r="F24">
        <v>0</v>
      </c>
      <c r="G24">
        <v>0</v>
      </c>
      <c r="H24">
        <v>0</v>
      </c>
      <c r="I24">
        <v>439</v>
      </c>
      <c r="J24">
        <v>1</v>
      </c>
      <c r="K24">
        <v>3</v>
      </c>
      <c r="L24">
        <v>4</v>
      </c>
      <c r="M24">
        <v>7</v>
      </c>
      <c r="N24">
        <v>23</v>
      </c>
      <c r="O24">
        <v>16</v>
      </c>
      <c r="P24">
        <v>3</v>
      </c>
      <c r="Q24">
        <v>1</v>
      </c>
      <c r="R24">
        <v>3</v>
      </c>
      <c r="S24">
        <v>2</v>
      </c>
      <c r="T24" t="s">
        <v>534</v>
      </c>
      <c r="U24">
        <v>0</v>
      </c>
      <c r="V24">
        <v>91</v>
      </c>
      <c r="W24">
        <v>439</v>
      </c>
    </row>
    <row r="25" spans="1:23" x14ac:dyDescent="0.35">
      <c r="A25" t="s">
        <v>122</v>
      </c>
      <c r="B25" t="s">
        <v>123</v>
      </c>
      <c r="C25" s="2">
        <v>44986</v>
      </c>
      <c r="D25">
        <v>615</v>
      </c>
      <c r="E25">
        <v>113</v>
      </c>
      <c r="F25">
        <v>1</v>
      </c>
      <c r="G25">
        <v>0</v>
      </c>
      <c r="H25">
        <v>0</v>
      </c>
      <c r="I25">
        <v>729</v>
      </c>
      <c r="J25">
        <v>1</v>
      </c>
      <c r="K25">
        <v>4</v>
      </c>
      <c r="L25">
        <v>7</v>
      </c>
      <c r="M25">
        <v>12</v>
      </c>
      <c r="N25">
        <v>39</v>
      </c>
      <c r="O25">
        <v>27</v>
      </c>
      <c r="P25">
        <v>5</v>
      </c>
      <c r="Q25">
        <v>3</v>
      </c>
      <c r="R25">
        <v>4</v>
      </c>
      <c r="S25">
        <v>3</v>
      </c>
      <c r="T25" t="s">
        <v>535</v>
      </c>
      <c r="U25">
        <v>0</v>
      </c>
      <c r="V25">
        <v>114</v>
      </c>
      <c r="W25">
        <v>729</v>
      </c>
    </row>
    <row r="26" spans="1:23" x14ac:dyDescent="0.35">
      <c r="A26" t="s">
        <v>304</v>
      </c>
      <c r="B26" t="s">
        <v>305</v>
      </c>
      <c r="C26" s="2">
        <v>44652</v>
      </c>
      <c r="D26">
        <v>559</v>
      </c>
      <c r="E26">
        <v>257</v>
      </c>
      <c r="F26">
        <v>42</v>
      </c>
      <c r="G26">
        <v>3</v>
      </c>
      <c r="H26">
        <v>1</v>
      </c>
      <c r="I26">
        <v>862</v>
      </c>
      <c r="J26">
        <v>1</v>
      </c>
      <c r="K26">
        <v>2</v>
      </c>
      <c r="L26">
        <v>8</v>
      </c>
      <c r="M26">
        <v>11</v>
      </c>
      <c r="N26">
        <v>15</v>
      </c>
      <c r="O26">
        <v>4</v>
      </c>
      <c r="P26">
        <v>3</v>
      </c>
      <c r="Q26">
        <v>6</v>
      </c>
      <c r="R26">
        <v>2</v>
      </c>
      <c r="S26">
        <v>1</v>
      </c>
      <c r="T26" t="s">
        <v>536</v>
      </c>
      <c r="U26">
        <v>4</v>
      </c>
      <c r="V26">
        <v>303</v>
      </c>
      <c r="W26">
        <v>858</v>
      </c>
    </row>
    <row r="27" spans="1:23" x14ac:dyDescent="0.35">
      <c r="A27" t="s">
        <v>304</v>
      </c>
      <c r="B27" t="s">
        <v>305</v>
      </c>
      <c r="C27" s="2">
        <v>44682</v>
      </c>
      <c r="D27">
        <v>347</v>
      </c>
      <c r="E27">
        <v>126</v>
      </c>
      <c r="F27">
        <v>31</v>
      </c>
      <c r="G27">
        <v>1</v>
      </c>
      <c r="H27">
        <v>3</v>
      </c>
      <c r="I27">
        <v>508</v>
      </c>
      <c r="J27">
        <v>0</v>
      </c>
      <c r="K27">
        <v>1</v>
      </c>
      <c r="L27">
        <v>1</v>
      </c>
      <c r="M27">
        <v>4</v>
      </c>
      <c r="N27">
        <v>10</v>
      </c>
      <c r="O27">
        <v>6</v>
      </c>
      <c r="P27">
        <v>3</v>
      </c>
      <c r="Q27">
        <v>0</v>
      </c>
      <c r="R27">
        <v>1</v>
      </c>
      <c r="S27">
        <v>1</v>
      </c>
      <c r="T27" t="s">
        <v>537</v>
      </c>
      <c r="U27">
        <v>4</v>
      </c>
      <c r="V27">
        <v>161</v>
      </c>
      <c r="W27">
        <v>504</v>
      </c>
    </row>
    <row r="28" spans="1:23" x14ac:dyDescent="0.35">
      <c r="A28" t="s">
        <v>304</v>
      </c>
      <c r="B28" t="s">
        <v>305</v>
      </c>
      <c r="C28" s="2">
        <v>44713</v>
      </c>
      <c r="D28">
        <v>384</v>
      </c>
      <c r="E28">
        <v>150</v>
      </c>
      <c r="F28">
        <v>19</v>
      </c>
      <c r="G28">
        <v>2</v>
      </c>
      <c r="H28">
        <v>2</v>
      </c>
      <c r="I28">
        <v>557</v>
      </c>
      <c r="J28">
        <v>0</v>
      </c>
      <c r="K28">
        <v>1</v>
      </c>
      <c r="L28">
        <v>1</v>
      </c>
      <c r="M28">
        <v>3</v>
      </c>
      <c r="N28">
        <v>7</v>
      </c>
      <c r="O28">
        <v>4</v>
      </c>
      <c r="P28">
        <v>2</v>
      </c>
      <c r="Q28">
        <v>0</v>
      </c>
      <c r="R28">
        <v>1</v>
      </c>
      <c r="S28">
        <v>1</v>
      </c>
      <c r="T28" t="s">
        <v>538</v>
      </c>
      <c r="U28">
        <v>4</v>
      </c>
      <c r="V28">
        <v>173</v>
      </c>
      <c r="W28">
        <v>553</v>
      </c>
    </row>
    <row r="29" spans="1:23" x14ac:dyDescent="0.35">
      <c r="A29" t="s">
        <v>304</v>
      </c>
      <c r="B29" t="s">
        <v>305</v>
      </c>
      <c r="C29" s="2">
        <v>44743</v>
      </c>
      <c r="D29">
        <v>383</v>
      </c>
      <c r="E29">
        <v>141</v>
      </c>
      <c r="F29">
        <v>24</v>
      </c>
      <c r="G29">
        <v>2</v>
      </c>
      <c r="H29">
        <v>1</v>
      </c>
      <c r="I29">
        <v>551</v>
      </c>
      <c r="J29">
        <v>0</v>
      </c>
      <c r="K29">
        <v>1</v>
      </c>
      <c r="L29">
        <v>1</v>
      </c>
      <c r="M29">
        <v>2</v>
      </c>
      <c r="N29">
        <v>10</v>
      </c>
      <c r="O29">
        <v>8</v>
      </c>
      <c r="P29">
        <v>1</v>
      </c>
      <c r="Q29">
        <v>0</v>
      </c>
      <c r="R29">
        <v>1</v>
      </c>
      <c r="S29">
        <v>1</v>
      </c>
      <c r="T29" t="s">
        <v>539</v>
      </c>
      <c r="U29">
        <v>3</v>
      </c>
      <c r="V29">
        <v>168</v>
      </c>
      <c r="W29">
        <v>548</v>
      </c>
    </row>
    <row r="30" spans="1:23" x14ac:dyDescent="0.35">
      <c r="A30" t="s">
        <v>304</v>
      </c>
      <c r="B30" t="s">
        <v>305</v>
      </c>
      <c r="C30" s="2">
        <v>44774</v>
      </c>
      <c r="D30">
        <v>472</v>
      </c>
      <c r="E30">
        <v>240</v>
      </c>
      <c r="F30">
        <v>39</v>
      </c>
      <c r="G30">
        <v>5</v>
      </c>
      <c r="H30">
        <v>3</v>
      </c>
      <c r="I30">
        <v>759</v>
      </c>
      <c r="J30">
        <v>0</v>
      </c>
      <c r="K30">
        <v>1</v>
      </c>
      <c r="L30">
        <v>2</v>
      </c>
      <c r="M30">
        <v>8</v>
      </c>
      <c r="N30">
        <v>24</v>
      </c>
      <c r="O30">
        <v>16</v>
      </c>
      <c r="P30">
        <v>6</v>
      </c>
      <c r="Q30">
        <v>1</v>
      </c>
      <c r="R30">
        <v>1</v>
      </c>
      <c r="S30">
        <v>1</v>
      </c>
      <c r="T30" t="s">
        <v>540</v>
      </c>
      <c r="U30">
        <v>8</v>
      </c>
      <c r="V30">
        <v>287</v>
      </c>
      <c r="W30">
        <v>751</v>
      </c>
    </row>
    <row r="31" spans="1:23" x14ac:dyDescent="0.35">
      <c r="A31" t="s">
        <v>304</v>
      </c>
      <c r="B31" t="s">
        <v>305</v>
      </c>
      <c r="C31" s="2">
        <v>44805</v>
      </c>
      <c r="D31">
        <v>451</v>
      </c>
      <c r="E31">
        <v>196</v>
      </c>
      <c r="F31">
        <v>38</v>
      </c>
      <c r="G31">
        <v>6</v>
      </c>
      <c r="H31">
        <v>4</v>
      </c>
      <c r="I31">
        <v>695</v>
      </c>
      <c r="J31">
        <v>0</v>
      </c>
      <c r="K31">
        <v>1</v>
      </c>
      <c r="L31">
        <v>2</v>
      </c>
      <c r="M31">
        <v>13</v>
      </c>
      <c r="N31">
        <v>26</v>
      </c>
      <c r="O31">
        <v>13</v>
      </c>
      <c r="P31">
        <v>11</v>
      </c>
      <c r="Q31">
        <v>1</v>
      </c>
      <c r="R31">
        <v>1</v>
      </c>
      <c r="S31">
        <v>1</v>
      </c>
      <c r="T31" t="s">
        <v>541</v>
      </c>
      <c r="U31">
        <v>10</v>
      </c>
      <c r="V31">
        <v>244</v>
      </c>
      <c r="W31">
        <v>685</v>
      </c>
    </row>
    <row r="32" spans="1:23" x14ac:dyDescent="0.35">
      <c r="A32" t="s">
        <v>304</v>
      </c>
      <c r="B32" t="s">
        <v>305</v>
      </c>
      <c r="C32" s="2">
        <v>44835</v>
      </c>
      <c r="D32">
        <v>416</v>
      </c>
      <c r="E32">
        <v>270</v>
      </c>
      <c r="F32">
        <v>25</v>
      </c>
      <c r="G32">
        <v>5</v>
      </c>
      <c r="H32">
        <v>2</v>
      </c>
      <c r="I32">
        <v>718</v>
      </c>
      <c r="J32">
        <v>0</v>
      </c>
      <c r="K32">
        <v>1</v>
      </c>
      <c r="L32">
        <v>1</v>
      </c>
      <c r="M32">
        <v>6</v>
      </c>
      <c r="N32">
        <v>24</v>
      </c>
      <c r="O32">
        <v>18</v>
      </c>
      <c r="P32">
        <v>5</v>
      </c>
      <c r="Q32">
        <v>0</v>
      </c>
      <c r="R32">
        <v>1</v>
      </c>
      <c r="S32">
        <v>1</v>
      </c>
      <c r="T32" t="s">
        <v>542</v>
      </c>
      <c r="U32">
        <v>7</v>
      </c>
      <c r="V32">
        <v>302</v>
      </c>
      <c r="W32">
        <v>711</v>
      </c>
    </row>
    <row r="33" spans="1:23" x14ac:dyDescent="0.35">
      <c r="A33" t="s">
        <v>304</v>
      </c>
      <c r="B33" t="s">
        <v>305</v>
      </c>
      <c r="C33" s="2">
        <v>44866</v>
      </c>
      <c r="D33">
        <v>431</v>
      </c>
      <c r="E33">
        <v>237</v>
      </c>
      <c r="F33">
        <v>35</v>
      </c>
      <c r="G33">
        <v>5</v>
      </c>
      <c r="H33">
        <v>6</v>
      </c>
      <c r="I33">
        <v>714</v>
      </c>
      <c r="J33">
        <v>0</v>
      </c>
      <c r="K33">
        <v>1</v>
      </c>
      <c r="L33">
        <v>1</v>
      </c>
      <c r="M33">
        <v>8</v>
      </c>
      <c r="N33">
        <v>25</v>
      </c>
      <c r="O33">
        <v>17</v>
      </c>
      <c r="P33">
        <v>7</v>
      </c>
      <c r="Q33">
        <v>0</v>
      </c>
      <c r="R33">
        <v>1</v>
      </c>
      <c r="S33">
        <v>1</v>
      </c>
      <c r="T33" t="s">
        <v>543</v>
      </c>
      <c r="U33">
        <v>11</v>
      </c>
      <c r="V33">
        <v>283</v>
      </c>
      <c r="W33">
        <v>703</v>
      </c>
    </row>
    <row r="34" spans="1:23" x14ac:dyDescent="0.35">
      <c r="A34" t="s">
        <v>304</v>
      </c>
      <c r="B34" t="s">
        <v>305</v>
      </c>
      <c r="C34" s="2">
        <v>44896</v>
      </c>
      <c r="D34">
        <v>375</v>
      </c>
      <c r="E34">
        <v>166</v>
      </c>
      <c r="F34">
        <v>47</v>
      </c>
      <c r="G34">
        <v>6</v>
      </c>
      <c r="H34">
        <v>4</v>
      </c>
      <c r="I34">
        <v>598</v>
      </c>
      <c r="J34">
        <v>1</v>
      </c>
      <c r="K34">
        <v>2</v>
      </c>
      <c r="L34">
        <v>6</v>
      </c>
      <c r="M34">
        <v>10</v>
      </c>
      <c r="N34">
        <v>13</v>
      </c>
      <c r="O34">
        <v>3</v>
      </c>
      <c r="P34">
        <v>4</v>
      </c>
      <c r="Q34">
        <v>4</v>
      </c>
      <c r="R34">
        <v>2</v>
      </c>
      <c r="S34">
        <v>1</v>
      </c>
      <c r="T34" t="s">
        <v>544</v>
      </c>
      <c r="U34">
        <v>10</v>
      </c>
      <c r="V34">
        <v>223</v>
      </c>
      <c r="W34">
        <v>588</v>
      </c>
    </row>
    <row r="35" spans="1:23" x14ac:dyDescent="0.35">
      <c r="A35" t="s">
        <v>304</v>
      </c>
      <c r="B35" t="s">
        <v>305</v>
      </c>
      <c r="C35" s="2">
        <v>44927</v>
      </c>
      <c r="D35">
        <v>481</v>
      </c>
      <c r="E35">
        <v>275</v>
      </c>
      <c r="F35">
        <v>67</v>
      </c>
      <c r="G35">
        <v>6</v>
      </c>
      <c r="H35">
        <v>7</v>
      </c>
      <c r="I35">
        <v>836</v>
      </c>
      <c r="J35">
        <v>0</v>
      </c>
      <c r="K35">
        <v>1</v>
      </c>
      <c r="L35">
        <v>2</v>
      </c>
      <c r="M35">
        <v>6</v>
      </c>
      <c r="N35">
        <v>13</v>
      </c>
      <c r="O35">
        <v>7</v>
      </c>
      <c r="P35">
        <v>4</v>
      </c>
      <c r="Q35">
        <v>1</v>
      </c>
      <c r="R35">
        <v>1</v>
      </c>
      <c r="S35">
        <v>1</v>
      </c>
      <c r="T35" t="s">
        <v>545</v>
      </c>
      <c r="U35">
        <v>13</v>
      </c>
      <c r="V35">
        <v>355</v>
      </c>
      <c r="W35">
        <v>823</v>
      </c>
    </row>
    <row r="36" spans="1:23" x14ac:dyDescent="0.35">
      <c r="A36" t="s">
        <v>304</v>
      </c>
      <c r="B36" t="s">
        <v>305</v>
      </c>
      <c r="C36" s="2">
        <v>44958</v>
      </c>
      <c r="D36">
        <v>336</v>
      </c>
      <c r="E36">
        <v>172</v>
      </c>
      <c r="F36">
        <v>41</v>
      </c>
      <c r="G36">
        <v>1</v>
      </c>
      <c r="H36">
        <v>3</v>
      </c>
      <c r="I36">
        <v>553</v>
      </c>
      <c r="J36">
        <v>0</v>
      </c>
      <c r="K36">
        <v>1</v>
      </c>
      <c r="L36">
        <v>1</v>
      </c>
      <c r="M36">
        <v>2</v>
      </c>
      <c r="N36">
        <v>7</v>
      </c>
      <c r="O36">
        <v>5</v>
      </c>
      <c r="P36">
        <v>1</v>
      </c>
      <c r="Q36">
        <v>0</v>
      </c>
      <c r="R36">
        <v>1</v>
      </c>
      <c r="S36">
        <v>1</v>
      </c>
      <c r="T36" t="s">
        <v>546</v>
      </c>
      <c r="U36">
        <v>4</v>
      </c>
      <c r="V36">
        <v>217</v>
      </c>
      <c r="W36">
        <v>549</v>
      </c>
    </row>
    <row r="37" spans="1:23" x14ac:dyDescent="0.35">
      <c r="A37" t="s">
        <v>304</v>
      </c>
      <c r="B37" t="s">
        <v>305</v>
      </c>
      <c r="C37" s="2">
        <v>44986</v>
      </c>
      <c r="D37">
        <v>357</v>
      </c>
      <c r="E37">
        <v>191</v>
      </c>
      <c r="F37">
        <v>61</v>
      </c>
      <c r="G37">
        <v>1</v>
      </c>
      <c r="H37">
        <v>0</v>
      </c>
      <c r="I37">
        <v>610</v>
      </c>
      <c r="J37">
        <v>0</v>
      </c>
      <c r="K37">
        <v>1</v>
      </c>
      <c r="L37">
        <v>1</v>
      </c>
      <c r="M37">
        <v>2</v>
      </c>
      <c r="N37">
        <v>11</v>
      </c>
      <c r="O37">
        <v>9</v>
      </c>
      <c r="P37">
        <v>1</v>
      </c>
      <c r="Q37">
        <v>0</v>
      </c>
      <c r="R37">
        <v>1</v>
      </c>
      <c r="S37">
        <v>1</v>
      </c>
      <c r="T37" t="s">
        <v>547</v>
      </c>
      <c r="U37">
        <v>1</v>
      </c>
      <c r="V37">
        <v>253</v>
      </c>
      <c r="W37">
        <v>609</v>
      </c>
    </row>
    <row r="38" spans="1:23" x14ac:dyDescent="0.35">
      <c r="A38" t="s">
        <v>319</v>
      </c>
      <c r="B38" t="s">
        <v>320</v>
      </c>
      <c r="C38" s="2">
        <v>44652</v>
      </c>
      <c r="D38">
        <v>338</v>
      </c>
      <c r="E38">
        <v>148</v>
      </c>
      <c r="F38">
        <v>72</v>
      </c>
      <c r="G38">
        <v>0</v>
      </c>
      <c r="H38">
        <v>21</v>
      </c>
      <c r="I38">
        <v>579</v>
      </c>
      <c r="J38">
        <v>4</v>
      </c>
      <c r="K38">
        <v>8</v>
      </c>
      <c r="L38">
        <v>12</v>
      </c>
      <c r="M38">
        <v>16</v>
      </c>
      <c r="N38">
        <v>38</v>
      </c>
      <c r="O38">
        <v>22</v>
      </c>
      <c r="P38">
        <v>4</v>
      </c>
      <c r="Q38">
        <v>4</v>
      </c>
      <c r="R38">
        <v>8</v>
      </c>
      <c r="S38">
        <v>4</v>
      </c>
      <c r="T38" t="s">
        <v>548</v>
      </c>
      <c r="U38">
        <v>21</v>
      </c>
      <c r="V38">
        <v>241</v>
      </c>
      <c r="W38">
        <v>558</v>
      </c>
    </row>
    <row r="39" spans="1:23" x14ac:dyDescent="0.35">
      <c r="A39" t="s">
        <v>319</v>
      </c>
      <c r="B39" t="s">
        <v>320</v>
      </c>
      <c r="C39" s="2">
        <v>44682</v>
      </c>
      <c r="D39">
        <v>314</v>
      </c>
      <c r="E39">
        <v>196</v>
      </c>
      <c r="F39">
        <v>57</v>
      </c>
      <c r="G39">
        <v>6</v>
      </c>
      <c r="H39">
        <v>17</v>
      </c>
      <c r="I39">
        <v>590</v>
      </c>
      <c r="J39">
        <v>2</v>
      </c>
      <c r="K39">
        <v>6</v>
      </c>
      <c r="L39">
        <v>9</v>
      </c>
      <c r="M39">
        <v>13</v>
      </c>
      <c r="N39">
        <v>22</v>
      </c>
      <c r="O39">
        <v>9</v>
      </c>
      <c r="P39">
        <v>4</v>
      </c>
      <c r="Q39">
        <v>3</v>
      </c>
      <c r="R39">
        <v>6</v>
      </c>
      <c r="S39">
        <v>4</v>
      </c>
      <c r="T39" t="s">
        <v>549</v>
      </c>
      <c r="U39">
        <v>23</v>
      </c>
      <c r="V39">
        <v>276</v>
      </c>
      <c r="W39">
        <v>567</v>
      </c>
    </row>
    <row r="40" spans="1:23" x14ac:dyDescent="0.35">
      <c r="A40" t="s">
        <v>319</v>
      </c>
      <c r="B40" t="s">
        <v>320</v>
      </c>
      <c r="C40" s="2">
        <v>44713</v>
      </c>
      <c r="D40">
        <v>738</v>
      </c>
      <c r="E40">
        <v>393</v>
      </c>
      <c r="F40">
        <v>132</v>
      </c>
      <c r="G40">
        <v>14</v>
      </c>
      <c r="H40">
        <v>27</v>
      </c>
      <c r="I40">
        <v>1304</v>
      </c>
      <c r="J40">
        <v>3</v>
      </c>
      <c r="K40">
        <v>7</v>
      </c>
      <c r="L40">
        <v>12</v>
      </c>
      <c r="M40">
        <v>18</v>
      </c>
      <c r="N40">
        <v>26</v>
      </c>
      <c r="O40">
        <v>8</v>
      </c>
      <c r="P40">
        <v>6</v>
      </c>
      <c r="Q40">
        <v>5</v>
      </c>
      <c r="R40">
        <v>7</v>
      </c>
      <c r="S40">
        <v>4</v>
      </c>
      <c r="T40" t="s">
        <v>550</v>
      </c>
      <c r="U40">
        <v>41</v>
      </c>
      <c r="V40">
        <v>566</v>
      </c>
      <c r="W40">
        <v>1263</v>
      </c>
    </row>
    <row r="41" spans="1:23" x14ac:dyDescent="0.35">
      <c r="A41" t="s">
        <v>319</v>
      </c>
      <c r="B41" t="s">
        <v>320</v>
      </c>
      <c r="C41" s="2">
        <v>44743</v>
      </c>
      <c r="D41">
        <v>492</v>
      </c>
      <c r="E41">
        <v>304</v>
      </c>
      <c r="F41">
        <v>86</v>
      </c>
      <c r="G41">
        <v>8</v>
      </c>
      <c r="H41">
        <v>23</v>
      </c>
      <c r="I41">
        <v>913</v>
      </c>
      <c r="J41">
        <v>4</v>
      </c>
      <c r="K41">
        <v>9</v>
      </c>
      <c r="L41">
        <v>15</v>
      </c>
      <c r="M41">
        <v>21</v>
      </c>
      <c r="N41">
        <v>27</v>
      </c>
      <c r="O41">
        <v>6</v>
      </c>
      <c r="P41">
        <v>6</v>
      </c>
      <c r="Q41">
        <v>6</v>
      </c>
      <c r="R41">
        <v>9</v>
      </c>
      <c r="S41">
        <v>5</v>
      </c>
      <c r="T41" t="s">
        <v>551</v>
      </c>
      <c r="U41">
        <v>31</v>
      </c>
      <c r="V41">
        <v>421</v>
      </c>
      <c r="W41">
        <v>882</v>
      </c>
    </row>
    <row r="42" spans="1:23" x14ac:dyDescent="0.35">
      <c r="A42" t="s">
        <v>319</v>
      </c>
      <c r="B42" t="s">
        <v>320</v>
      </c>
      <c r="C42" s="2">
        <v>44774</v>
      </c>
      <c r="D42">
        <v>418</v>
      </c>
      <c r="E42">
        <v>215</v>
      </c>
      <c r="F42">
        <v>65</v>
      </c>
      <c r="G42">
        <v>6</v>
      </c>
      <c r="H42">
        <v>12</v>
      </c>
      <c r="I42">
        <v>716</v>
      </c>
      <c r="J42">
        <v>4</v>
      </c>
      <c r="K42">
        <v>9</v>
      </c>
      <c r="L42">
        <v>13</v>
      </c>
      <c r="M42">
        <v>18</v>
      </c>
      <c r="N42">
        <v>34</v>
      </c>
      <c r="O42">
        <v>16</v>
      </c>
      <c r="P42">
        <v>5</v>
      </c>
      <c r="Q42">
        <v>4</v>
      </c>
      <c r="R42">
        <v>9</v>
      </c>
      <c r="S42">
        <v>5</v>
      </c>
      <c r="T42" t="s">
        <v>552</v>
      </c>
      <c r="U42">
        <v>18</v>
      </c>
      <c r="V42">
        <v>298</v>
      </c>
      <c r="W42">
        <v>698</v>
      </c>
    </row>
    <row r="43" spans="1:23" x14ac:dyDescent="0.35">
      <c r="A43" t="s">
        <v>319</v>
      </c>
      <c r="B43" t="s">
        <v>320</v>
      </c>
      <c r="C43" s="2">
        <v>44805</v>
      </c>
      <c r="D43">
        <v>674</v>
      </c>
      <c r="E43">
        <v>406</v>
      </c>
      <c r="F43">
        <v>131</v>
      </c>
      <c r="G43">
        <v>8</v>
      </c>
      <c r="H43">
        <v>21</v>
      </c>
      <c r="I43">
        <v>1240</v>
      </c>
      <c r="J43">
        <v>3.5</v>
      </c>
      <c r="K43">
        <v>11</v>
      </c>
      <c r="L43">
        <v>20</v>
      </c>
      <c r="M43">
        <v>30</v>
      </c>
      <c r="N43">
        <v>41.5</v>
      </c>
      <c r="O43">
        <v>11.5</v>
      </c>
      <c r="P43">
        <v>10</v>
      </c>
      <c r="Q43">
        <v>9</v>
      </c>
      <c r="R43">
        <v>11</v>
      </c>
      <c r="S43">
        <v>7.5</v>
      </c>
      <c r="T43" t="s">
        <v>553</v>
      </c>
      <c r="U43">
        <v>29</v>
      </c>
      <c r="V43">
        <v>566</v>
      </c>
      <c r="W43">
        <v>1211</v>
      </c>
    </row>
    <row r="44" spans="1:23" x14ac:dyDescent="0.35">
      <c r="A44" t="s">
        <v>319</v>
      </c>
      <c r="B44" t="s">
        <v>320</v>
      </c>
      <c r="C44" s="2">
        <v>44835</v>
      </c>
      <c r="D44">
        <v>0</v>
      </c>
      <c r="E44">
        <v>0</v>
      </c>
      <c r="F44">
        <v>0</v>
      </c>
      <c r="G44">
        <v>0</v>
      </c>
      <c r="H44">
        <v>0</v>
      </c>
      <c r="I44">
        <v>0</v>
      </c>
      <c r="T44" t="s">
        <v>554</v>
      </c>
      <c r="U44">
        <v>0</v>
      </c>
      <c r="V44">
        <v>0</v>
      </c>
      <c r="W44">
        <v>0</v>
      </c>
    </row>
    <row r="45" spans="1:23" x14ac:dyDescent="0.35">
      <c r="A45" t="s">
        <v>319</v>
      </c>
      <c r="B45" t="s">
        <v>320</v>
      </c>
      <c r="C45" s="2">
        <v>44866</v>
      </c>
      <c r="D45">
        <v>0</v>
      </c>
      <c r="E45">
        <v>0</v>
      </c>
      <c r="F45">
        <v>0</v>
      </c>
      <c r="G45">
        <v>0</v>
      </c>
      <c r="H45">
        <v>0</v>
      </c>
      <c r="I45">
        <v>0</v>
      </c>
      <c r="T45" t="s">
        <v>555</v>
      </c>
      <c r="U45">
        <v>0</v>
      </c>
      <c r="V45">
        <v>0</v>
      </c>
      <c r="W45">
        <v>0</v>
      </c>
    </row>
    <row r="46" spans="1:23" x14ac:dyDescent="0.35">
      <c r="A46" t="s">
        <v>319</v>
      </c>
      <c r="B46" t="s">
        <v>320</v>
      </c>
      <c r="C46" s="2">
        <v>44896</v>
      </c>
      <c r="D46">
        <v>0</v>
      </c>
      <c r="E46">
        <v>0</v>
      </c>
      <c r="F46">
        <v>0</v>
      </c>
      <c r="G46">
        <v>0</v>
      </c>
      <c r="H46">
        <v>0</v>
      </c>
      <c r="I46">
        <v>0</v>
      </c>
      <c r="T46" t="s">
        <v>556</v>
      </c>
      <c r="U46">
        <v>0</v>
      </c>
      <c r="V46">
        <v>0</v>
      </c>
      <c r="W46">
        <v>0</v>
      </c>
    </row>
    <row r="47" spans="1:23" x14ac:dyDescent="0.35">
      <c r="A47" t="s">
        <v>319</v>
      </c>
      <c r="B47" t="s">
        <v>320</v>
      </c>
      <c r="C47" s="2">
        <v>44927</v>
      </c>
      <c r="D47">
        <v>0</v>
      </c>
      <c r="E47">
        <v>0</v>
      </c>
      <c r="F47">
        <v>0</v>
      </c>
      <c r="G47">
        <v>0</v>
      </c>
      <c r="H47">
        <v>0</v>
      </c>
      <c r="I47">
        <v>0</v>
      </c>
      <c r="T47" t="s">
        <v>557</v>
      </c>
      <c r="U47">
        <v>0</v>
      </c>
      <c r="V47">
        <v>0</v>
      </c>
      <c r="W47">
        <v>0</v>
      </c>
    </row>
    <row r="48" spans="1:23" x14ac:dyDescent="0.35">
      <c r="A48" t="s">
        <v>319</v>
      </c>
      <c r="B48" t="s">
        <v>320</v>
      </c>
      <c r="C48" s="2">
        <v>44958</v>
      </c>
      <c r="D48">
        <v>0</v>
      </c>
      <c r="E48">
        <v>0</v>
      </c>
      <c r="F48">
        <v>0</v>
      </c>
      <c r="G48">
        <v>0</v>
      </c>
      <c r="H48">
        <v>0</v>
      </c>
      <c r="I48">
        <v>0</v>
      </c>
      <c r="T48" t="s">
        <v>558</v>
      </c>
      <c r="U48">
        <v>0</v>
      </c>
      <c r="V48">
        <v>0</v>
      </c>
      <c r="W48">
        <v>0</v>
      </c>
    </row>
    <row r="49" spans="1:23" x14ac:dyDescent="0.35">
      <c r="A49" t="s">
        <v>319</v>
      </c>
      <c r="B49" t="s">
        <v>320</v>
      </c>
      <c r="C49" s="2">
        <v>44986</v>
      </c>
      <c r="D49">
        <v>0</v>
      </c>
      <c r="E49">
        <v>0</v>
      </c>
      <c r="F49">
        <v>0</v>
      </c>
      <c r="G49">
        <v>0</v>
      </c>
      <c r="H49">
        <v>0</v>
      </c>
      <c r="I49">
        <v>0</v>
      </c>
      <c r="T49" t="s">
        <v>559</v>
      </c>
      <c r="U49">
        <v>0</v>
      </c>
      <c r="V49">
        <v>0</v>
      </c>
      <c r="W49">
        <v>0</v>
      </c>
    </row>
    <row r="50" spans="1:23" x14ac:dyDescent="0.35">
      <c r="A50" t="s">
        <v>154</v>
      </c>
      <c r="B50" t="s">
        <v>155</v>
      </c>
      <c r="C50" s="2">
        <v>44652</v>
      </c>
      <c r="D50">
        <v>1823</v>
      </c>
      <c r="E50">
        <v>417</v>
      </c>
      <c r="F50">
        <v>39</v>
      </c>
      <c r="G50">
        <v>3</v>
      </c>
      <c r="H50">
        <v>3</v>
      </c>
      <c r="I50">
        <v>2285</v>
      </c>
      <c r="J50">
        <v>1</v>
      </c>
      <c r="K50">
        <v>6</v>
      </c>
      <c r="L50">
        <v>12</v>
      </c>
      <c r="M50">
        <v>17</v>
      </c>
      <c r="N50">
        <v>37</v>
      </c>
      <c r="O50">
        <v>20</v>
      </c>
      <c r="P50">
        <v>5</v>
      </c>
      <c r="Q50">
        <v>6</v>
      </c>
      <c r="R50">
        <v>6</v>
      </c>
      <c r="S50">
        <v>5</v>
      </c>
      <c r="T50" t="s">
        <v>560</v>
      </c>
      <c r="U50">
        <v>6</v>
      </c>
      <c r="V50">
        <v>462</v>
      </c>
      <c r="W50">
        <v>2279</v>
      </c>
    </row>
    <row r="51" spans="1:23" x14ac:dyDescent="0.35">
      <c r="A51" t="s">
        <v>154</v>
      </c>
      <c r="B51" t="s">
        <v>155</v>
      </c>
      <c r="C51" s="2">
        <v>44682</v>
      </c>
      <c r="D51">
        <v>1924</v>
      </c>
      <c r="E51">
        <v>559</v>
      </c>
      <c r="F51">
        <v>51</v>
      </c>
      <c r="G51">
        <v>4</v>
      </c>
      <c r="H51">
        <v>1</v>
      </c>
      <c r="I51">
        <v>2539</v>
      </c>
      <c r="J51">
        <v>2</v>
      </c>
      <c r="K51">
        <v>6</v>
      </c>
      <c r="L51">
        <v>12</v>
      </c>
      <c r="M51">
        <v>18</v>
      </c>
      <c r="N51">
        <v>50</v>
      </c>
      <c r="O51">
        <v>32</v>
      </c>
      <c r="P51">
        <v>6</v>
      </c>
      <c r="Q51">
        <v>6</v>
      </c>
      <c r="R51">
        <v>6</v>
      </c>
      <c r="S51">
        <v>4</v>
      </c>
      <c r="T51" t="s">
        <v>561</v>
      </c>
      <c r="U51">
        <v>5</v>
      </c>
      <c r="V51">
        <v>615</v>
      </c>
      <c r="W51">
        <v>2534</v>
      </c>
    </row>
    <row r="52" spans="1:23" x14ac:dyDescent="0.35">
      <c r="A52" t="s">
        <v>154</v>
      </c>
      <c r="B52" t="s">
        <v>155</v>
      </c>
      <c r="C52" s="2">
        <v>44713</v>
      </c>
      <c r="D52">
        <v>1017</v>
      </c>
      <c r="E52">
        <v>318</v>
      </c>
      <c r="F52">
        <v>27</v>
      </c>
      <c r="G52">
        <v>3</v>
      </c>
      <c r="H52">
        <v>3</v>
      </c>
      <c r="I52">
        <v>1368</v>
      </c>
      <c r="J52">
        <v>2</v>
      </c>
      <c r="K52">
        <v>4</v>
      </c>
      <c r="L52">
        <v>8</v>
      </c>
      <c r="M52">
        <v>13</v>
      </c>
      <c r="N52">
        <v>35</v>
      </c>
      <c r="O52">
        <v>22</v>
      </c>
      <c r="P52">
        <v>5</v>
      </c>
      <c r="Q52">
        <v>4</v>
      </c>
      <c r="R52">
        <v>4</v>
      </c>
      <c r="S52">
        <v>2</v>
      </c>
      <c r="T52" t="s">
        <v>562</v>
      </c>
      <c r="U52">
        <v>6</v>
      </c>
      <c r="V52">
        <v>351</v>
      </c>
      <c r="W52">
        <v>1362</v>
      </c>
    </row>
    <row r="53" spans="1:23" x14ac:dyDescent="0.35">
      <c r="A53" t="s">
        <v>154</v>
      </c>
      <c r="B53" t="s">
        <v>155</v>
      </c>
      <c r="C53" s="2">
        <v>44743</v>
      </c>
      <c r="D53">
        <v>1582</v>
      </c>
      <c r="E53">
        <v>439</v>
      </c>
      <c r="F53">
        <v>50</v>
      </c>
      <c r="G53">
        <v>2</v>
      </c>
      <c r="H53">
        <v>3</v>
      </c>
      <c r="I53">
        <v>2076</v>
      </c>
      <c r="J53">
        <v>1</v>
      </c>
      <c r="K53">
        <v>3</v>
      </c>
      <c r="L53">
        <v>7</v>
      </c>
      <c r="M53">
        <v>12</v>
      </c>
      <c r="N53">
        <v>17</v>
      </c>
      <c r="O53">
        <v>5</v>
      </c>
      <c r="P53">
        <v>5</v>
      </c>
      <c r="Q53">
        <v>4</v>
      </c>
      <c r="R53">
        <v>3</v>
      </c>
      <c r="S53">
        <v>2</v>
      </c>
      <c r="T53" t="s">
        <v>563</v>
      </c>
      <c r="U53">
        <v>5</v>
      </c>
      <c r="V53">
        <v>494</v>
      </c>
      <c r="W53">
        <v>2071</v>
      </c>
    </row>
    <row r="54" spans="1:23" x14ac:dyDescent="0.35">
      <c r="A54" t="s">
        <v>154</v>
      </c>
      <c r="B54" t="s">
        <v>155</v>
      </c>
      <c r="C54" s="2">
        <v>44774</v>
      </c>
      <c r="D54">
        <v>2681</v>
      </c>
      <c r="E54">
        <v>820</v>
      </c>
      <c r="F54">
        <v>93</v>
      </c>
      <c r="G54">
        <v>6</v>
      </c>
      <c r="H54">
        <v>9</v>
      </c>
      <c r="I54">
        <v>3609</v>
      </c>
      <c r="J54">
        <v>2</v>
      </c>
      <c r="K54">
        <v>5</v>
      </c>
      <c r="L54">
        <v>9</v>
      </c>
      <c r="M54">
        <v>16</v>
      </c>
      <c r="N54">
        <v>24</v>
      </c>
      <c r="O54">
        <v>8</v>
      </c>
      <c r="P54">
        <v>7</v>
      </c>
      <c r="Q54">
        <v>4</v>
      </c>
      <c r="R54">
        <v>5</v>
      </c>
      <c r="S54">
        <v>3</v>
      </c>
      <c r="T54" t="s">
        <v>564</v>
      </c>
      <c r="U54">
        <v>15</v>
      </c>
      <c r="V54">
        <v>928</v>
      </c>
      <c r="W54">
        <v>3594</v>
      </c>
    </row>
    <row r="55" spans="1:23" x14ac:dyDescent="0.35">
      <c r="A55" t="s">
        <v>154</v>
      </c>
      <c r="B55" t="s">
        <v>155</v>
      </c>
      <c r="C55" s="2">
        <v>44805</v>
      </c>
      <c r="D55">
        <v>0</v>
      </c>
      <c r="E55">
        <v>0</v>
      </c>
      <c r="F55">
        <v>0</v>
      </c>
      <c r="G55">
        <v>0</v>
      </c>
      <c r="H55">
        <v>0</v>
      </c>
      <c r="I55">
        <v>0</v>
      </c>
      <c r="T55" t="s">
        <v>565</v>
      </c>
      <c r="U55">
        <v>0</v>
      </c>
      <c r="V55">
        <v>0</v>
      </c>
      <c r="W55">
        <v>0</v>
      </c>
    </row>
    <row r="56" spans="1:23" x14ac:dyDescent="0.35">
      <c r="A56" t="s">
        <v>154</v>
      </c>
      <c r="B56" t="s">
        <v>155</v>
      </c>
      <c r="C56" s="2">
        <v>44835</v>
      </c>
      <c r="D56">
        <v>3819</v>
      </c>
      <c r="E56">
        <v>1139</v>
      </c>
      <c r="F56">
        <v>142</v>
      </c>
      <c r="G56">
        <v>7</v>
      </c>
      <c r="H56">
        <v>12</v>
      </c>
      <c r="I56">
        <v>5119</v>
      </c>
      <c r="J56">
        <v>1</v>
      </c>
      <c r="K56">
        <v>4</v>
      </c>
      <c r="L56">
        <v>10</v>
      </c>
      <c r="M56">
        <v>17</v>
      </c>
      <c r="N56">
        <v>32</v>
      </c>
      <c r="O56">
        <v>15</v>
      </c>
      <c r="P56">
        <v>7</v>
      </c>
      <c r="Q56">
        <v>6</v>
      </c>
      <c r="R56">
        <v>4</v>
      </c>
      <c r="S56">
        <v>3</v>
      </c>
      <c r="T56" t="s">
        <v>566</v>
      </c>
      <c r="U56">
        <v>19</v>
      </c>
      <c r="V56">
        <v>1300</v>
      </c>
      <c r="W56">
        <v>5100</v>
      </c>
    </row>
    <row r="57" spans="1:23" x14ac:dyDescent="0.35">
      <c r="A57" t="s">
        <v>154</v>
      </c>
      <c r="B57" t="s">
        <v>155</v>
      </c>
      <c r="C57" s="2">
        <v>44866</v>
      </c>
      <c r="D57">
        <v>1591</v>
      </c>
      <c r="E57">
        <v>456</v>
      </c>
      <c r="F57">
        <v>49</v>
      </c>
      <c r="G57">
        <v>6</v>
      </c>
      <c r="H57">
        <v>7</v>
      </c>
      <c r="I57">
        <v>2109</v>
      </c>
      <c r="J57">
        <v>1</v>
      </c>
      <c r="K57">
        <v>1</v>
      </c>
      <c r="L57">
        <v>4</v>
      </c>
      <c r="M57">
        <v>7</v>
      </c>
      <c r="N57">
        <v>69</v>
      </c>
      <c r="O57">
        <v>62</v>
      </c>
      <c r="P57">
        <v>3</v>
      </c>
      <c r="Q57">
        <v>3</v>
      </c>
      <c r="R57">
        <v>1</v>
      </c>
      <c r="S57">
        <v>0</v>
      </c>
      <c r="T57" t="s">
        <v>567</v>
      </c>
      <c r="U57">
        <v>13</v>
      </c>
      <c r="V57">
        <v>518</v>
      </c>
      <c r="W57">
        <v>2096</v>
      </c>
    </row>
    <row r="58" spans="1:23" x14ac:dyDescent="0.35">
      <c r="A58" t="s">
        <v>154</v>
      </c>
      <c r="B58" t="s">
        <v>155</v>
      </c>
      <c r="C58" s="2">
        <v>44896</v>
      </c>
      <c r="D58">
        <v>1458</v>
      </c>
      <c r="E58">
        <v>512</v>
      </c>
      <c r="F58">
        <v>50</v>
      </c>
      <c r="G58">
        <v>2</v>
      </c>
      <c r="H58">
        <v>10</v>
      </c>
      <c r="I58">
        <v>2032</v>
      </c>
      <c r="J58">
        <v>1</v>
      </c>
      <c r="K58">
        <v>3</v>
      </c>
      <c r="L58">
        <v>5</v>
      </c>
      <c r="M58">
        <v>10</v>
      </c>
      <c r="N58">
        <v>19</v>
      </c>
      <c r="O58">
        <v>9</v>
      </c>
      <c r="P58">
        <v>5</v>
      </c>
      <c r="Q58">
        <v>2</v>
      </c>
      <c r="R58">
        <v>3</v>
      </c>
      <c r="S58">
        <v>2</v>
      </c>
      <c r="T58" t="s">
        <v>568</v>
      </c>
      <c r="U58">
        <v>12</v>
      </c>
      <c r="V58">
        <v>574</v>
      </c>
      <c r="W58">
        <v>2020</v>
      </c>
    </row>
    <row r="59" spans="1:23" x14ac:dyDescent="0.35">
      <c r="A59" t="s">
        <v>154</v>
      </c>
      <c r="B59" t="s">
        <v>155</v>
      </c>
      <c r="C59" s="2">
        <v>44927</v>
      </c>
      <c r="D59">
        <v>1114</v>
      </c>
      <c r="E59">
        <v>454</v>
      </c>
      <c r="F59">
        <v>66</v>
      </c>
      <c r="G59">
        <v>5</v>
      </c>
      <c r="H59">
        <v>6</v>
      </c>
      <c r="I59">
        <v>1645</v>
      </c>
      <c r="J59">
        <v>1</v>
      </c>
      <c r="K59">
        <v>3</v>
      </c>
      <c r="L59">
        <v>6</v>
      </c>
      <c r="M59">
        <v>10</v>
      </c>
      <c r="N59">
        <v>21</v>
      </c>
      <c r="O59">
        <v>11</v>
      </c>
      <c r="P59">
        <v>4</v>
      </c>
      <c r="Q59">
        <v>3</v>
      </c>
      <c r="R59">
        <v>3</v>
      </c>
      <c r="S59">
        <v>2</v>
      </c>
      <c r="T59" t="s">
        <v>569</v>
      </c>
      <c r="U59">
        <v>11</v>
      </c>
      <c r="V59">
        <v>531</v>
      </c>
      <c r="W59">
        <v>1634</v>
      </c>
    </row>
    <row r="60" spans="1:23" x14ac:dyDescent="0.35">
      <c r="A60" t="s">
        <v>154</v>
      </c>
      <c r="B60" t="s">
        <v>155</v>
      </c>
      <c r="C60" s="2">
        <v>44958</v>
      </c>
      <c r="D60">
        <v>667</v>
      </c>
      <c r="E60">
        <v>293</v>
      </c>
      <c r="F60">
        <v>47</v>
      </c>
      <c r="G60">
        <v>0</v>
      </c>
      <c r="H60">
        <v>2</v>
      </c>
      <c r="I60">
        <v>1009</v>
      </c>
      <c r="J60">
        <v>2</v>
      </c>
      <c r="K60">
        <v>5</v>
      </c>
      <c r="L60">
        <v>8</v>
      </c>
      <c r="M60">
        <v>11</v>
      </c>
      <c r="N60">
        <v>45</v>
      </c>
      <c r="O60">
        <v>34</v>
      </c>
      <c r="P60">
        <v>3</v>
      </c>
      <c r="Q60">
        <v>3</v>
      </c>
      <c r="R60">
        <v>5</v>
      </c>
      <c r="S60">
        <v>3</v>
      </c>
      <c r="T60" t="s">
        <v>570</v>
      </c>
      <c r="U60">
        <v>2</v>
      </c>
      <c r="V60">
        <v>342</v>
      </c>
      <c r="W60">
        <v>1007</v>
      </c>
    </row>
    <row r="61" spans="1:23" x14ac:dyDescent="0.35">
      <c r="A61" t="s">
        <v>154</v>
      </c>
      <c r="B61" t="s">
        <v>155</v>
      </c>
      <c r="C61" s="2">
        <v>44986</v>
      </c>
      <c r="D61">
        <v>1973</v>
      </c>
      <c r="E61">
        <v>936</v>
      </c>
      <c r="F61">
        <v>126</v>
      </c>
      <c r="G61">
        <v>12</v>
      </c>
      <c r="H61">
        <v>31</v>
      </c>
      <c r="I61">
        <v>3078</v>
      </c>
      <c r="J61">
        <v>2</v>
      </c>
      <c r="K61">
        <v>4</v>
      </c>
      <c r="L61">
        <v>8</v>
      </c>
      <c r="M61">
        <v>12</v>
      </c>
      <c r="N61">
        <v>20</v>
      </c>
      <c r="O61">
        <v>8</v>
      </c>
      <c r="P61">
        <v>4</v>
      </c>
      <c r="Q61">
        <v>4</v>
      </c>
      <c r="R61">
        <v>4</v>
      </c>
      <c r="S61">
        <v>2</v>
      </c>
      <c r="T61" t="s">
        <v>571</v>
      </c>
      <c r="U61">
        <v>43</v>
      </c>
      <c r="V61">
        <v>1105</v>
      </c>
      <c r="W61">
        <v>3035</v>
      </c>
    </row>
    <row r="62" spans="1:23" x14ac:dyDescent="0.35">
      <c r="A62" t="s">
        <v>283</v>
      </c>
      <c r="B62" t="s">
        <v>284</v>
      </c>
      <c r="C62" s="2">
        <v>44652</v>
      </c>
      <c r="D62">
        <v>265</v>
      </c>
      <c r="E62">
        <v>203</v>
      </c>
      <c r="F62">
        <v>17</v>
      </c>
      <c r="G62">
        <v>4</v>
      </c>
      <c r="H62">
        <v>9</v>
      </c>
      <c r="I62">
        <v>498</v>
      </c>
      <c r="J62">
        <v>3</v>
      </c>
      <c r="K62">
        <v>10</v>
      </c>
      <c r="L62">
        <v>18</v>
      </c>
      <c r="M62">
        <v>42</v>
      </c>
      <c r="N62">
        <v>94</v>
      </c>
      <c r="O62">
        <v>52</v>
      </c>
      <c r="P62">
        <v>24</v>
      </c>
      <c r="Q62">
        <v>8</v>
      </c>
      <c r="R62">
        <v>10</v>
      </c>
      <c r="S62">
        <v>7</v>
      </c>
      <c r="T62" t="s">
        <v>572</v>
      </c>
      <c r="U62">
        <v>13</v>
      </c>
      <c r="V62">
        <v>233</v>
      </c>
      <c r="W62">
        <v>485</v>
      </c>
    </row>
    <row r="63" spans="1:23" x14ac:dyDescent="0.35">
      <c r="A63" t="s">
        <v>283</v>
      </c>
      <c r="B63" t="s">
        <v>284</v>
      </c>
      <c r="C63" s="2">
        <v>44682</v>
      </c>
      <c r="D63">
        <v>359</v>
      </c>
      <c r="E63">
        <v>210</v>
      </c>
      <c r="F63">
        <v>39</v>
      </c>
      <c r="G63">
        <v>2</v>
      </c>
      <c r="H63">
        <v>17</v>
      </c>
      <c r="I63">
        <v>627</v>
      </c>
      <c r="J63">
        <v>4</v>
      </c>
      <c r="K63">
        <v>9</v>
      </c>
      <c r="L63">
        <v>19</v>
      </c>
      <c r="M63">
        <v>53</v>
      </c>
      <c r="N63">
        <v>136</v>
      </c>
      <c r="O63">
        <v>83</v>
      </c>
      <c r="P63">
        <v>34</v>
      </c>
      <c r="Q63">
        <v>10</v>
      </c>
      <c r="R63">
        <v>9</v>
      </c>
      <c r="S63">
        <v>5</v>
      </c>
      <c r="T63" t="s">
        <v>573</v>
      </c>
      <c r="U63">
        <v>19</v>
      </c>
      <c r="V63">
        <v>268</v>
      </c>
      <c r="W63">
        <v>608</v>
      </c>
    </row>
    <row r="64" spans="1:23" x14ac:dyDescent="0.35">
      <c r="A64" t="s">
        <v>283</v>
      </c>
      <c r="B64" t="s">
        <v>284</v>
      </c>
      <c r="C64" s="2">
        <v>44713</v>
      </c>
      <c r="D64">
        <v>77</v>
      </c>
      <c r="E64">
        <v>55</v>
      </c>
      <c r="F64">
        <v>8</v>
      </c>
      <c r="G64">
        <v>1</v>
      </c>
      <c r="H64">
        <v>4</v>
      </c>
      <c r="I64">
        <v>145</v>
      </c>
      <c r="J64">
        <v>3</v>
      </c>
      <c r="K64">
        <v>9</v>
      </c>
      <c r="L64">
        <v>14</v>
      </c>
      <c r="M64">
        <v>42</v>
      </c>
      <c r="N64">
        <v>58</v>
      </c>
      <c r="O64">
        <v>16</v>
      </c>
      <c r="P64">
        <v>28</v>
      </c>
      <c r="Q64">
        <v>5</v>
      </c>
      <c r="R64">
        <v>9</v>
      </c>
      <c r="S64">
        <v>6</v>
      </c>
      <c r="T64" t="s">
        <v>574</v>
      </c>
      <c r="U64">
        <v>5</v>
      </c>
      <c r="V64">
        <v>68</v>
      </c>
      <c r="W64">
        <v>140</v>
      </c>
    </row>
    <row r="65" spans="1:23" x14ac:dyDescent="0.35">
      <c r="A65" t="s">
        <v>283</v>
      </c>
      <c r="B65" t="s">
        <v>284</v>
      </c>
      <c r="C65" s="2">
        <v>44743</v>
      </c>
      <c r="D65">
        <v>13</v>
      </c>
      <c r="E65">
        <v>28</v>
      </c>
      <c r="F65">
        <v>1</v>
      </c>
      <c r="G65">
        <v>2</v>
      </c>
      <c r="H65">
        <v>0</v>
      </c>
      <c r="I65">
        <v>44</v>
      </c>
      <c r="J65">
        <v>6</v>
      </c>
      <c r="K65">
        <v>12.5</v>
      </c>
      <c r="L65">
        <v>23.5</v>
      </c>
      <c r="M65">
        <v>36</v>
      </c>
      <c r="N65">
        <v>51</v>
      </c>
      <c r="O65">
        <v>15</v>
      </c>
      <c r="P65">
        <v>12.5</v>
      </c>
      <c r="Q65">
        <v>11</v>
      </c>
      <c r="R65">
        <v>12.5</v>
      </c>
      <c r="S65">
        <v>6.5</v>
      </c>
      <c r="T65" t="s">
        <v>575</v>
      </c>
      <c r="U65">
        <v>2</v>
      </c>
      <c r="V65">
        <v>31</v>
      </c>
      <c r="W65">
        <v>42</v>
      </c>
    </row>
    <row r="66" spans="1:23" x14ac:dyDescent="0.35">
      <c r="A66" t="s">
        <v>283</v>
      </c>
      <c r="B66" t="s">
        <v>284</v>
      </c>
      <c r="C66" s="2">
        <v>44774</v>
      </c>
      <c r="D66">
        <v>368</v>
      </c>
      <c r="E66">
        <v>405</v>
      </c>
      <c r="F66">
        <v>42</v>
      </c>
      <c r="G66">
        <v>5</v>
      </c>
      <c r="H66">
        <v>22</v>
      </c>
      <c r="I66">
        <v>842</v>
      </c>
      <c r="J66">
        <v>3</v>
      </c>
      <c r="K66">
        <v>8</v>
      </c>
      <c r="L66">
        <v>15</v>
      </c>
      <c r="M66">
        <v>25</v>
      </c>
      <c r="N66">
        <v>61</v>
      </c>
      <c r="O66">
        <v>36</v>
      </c>
      <c r="P66">
        <v>10</v>
      </c>
      <c r="Q66">
        <v>7</v>
      </c>
      <c r="R66">
        <v>8</v>
      </c>
      <c r="S66">
        <v>5</v>
      </c>
      <c r="T66" t="s">
        <v>576</v>
      </c>
      <c r="U66">
        <v>27</v>
      </c>
      <c r="V66">
        <v>474</v>
      </c>
      <c r="W66">
        <v>815</v>
      </c>
    </row>
    <row r="67" spans="1:23" x14ac:dyDescent="0.35">
      <c r="A67" t="s">
        <v>283</v>
      </c>
      <c r="B67" t="s">
        <v>284</v>
      </c>
      <c r="C67" s="2">
        <v>44805</v>
      </c>
      <c r="D67">
        <v>1</v>
      </c>
      <c r="E67">
        <v>2</v>
      </c>
      <c r="F67">
        <v>0</v>
      </c>
      <c r="G67">
        <v>0</v>
      </c>
      <c r="H67">
        <v>0</v>
      </c>
      <c r="I67">
        <v>3</v>
      </c>
      <c r="J67">
        <v>68</v>
      </c>
      <c r="K67">
        <v>68</v>
      </c>
      <c r="L67">
        <v>101</v>
      </c>
      <c r="M67">
        <v>103</v>
      </c>
      <c r="N67">
        <v>103</v>
      </c>
      <c r="O67">
        <v>0</v>
      </c>
      <c r="P67">
        <v>2</v>
      </c>
      <c r="Q67">
        <v>33</v>
      </c>
      <c r="R67">
        <v>68</v>
      </c>
      <c r="S67">
        <v>0</v>
      </c>
      <c r="T67" t="s">
        <v>577</v>
      </c>
      <c r="U67">
        <v>0</v>
      </c>
      <c r="V67">
        <v>2</v>
      </c>
      <c r="W67">
        <v>3</v>
      </c>
    </row>
    <row r="68" spans="1:23" x14ac:dyDescent="0.35">
      <c r="A68" t="s">
        <v>283</v>
      </c>
      <c r="B68" t="s">
        <v>284</v>
      </c>
      <c r="C68" s="2">
        <v>44835</v>
      </c>
      <c r="D68">
        <v>398</v>
      </c>
      <c r="E68">
        <v>361</v>
      </c>
      <c r="F68">
        <v>29</v>
      </c>
      <c r="G68">
        <v>9</v>
      </c>
      <c r="H68">
        <v>16</v>
      </c>
      <c r="I68">
        <v>813</v>
      </c>
      <c r="J68">
        <v>7</v>
      </c>
      <c r="K68">
        <v>14</v>
      </c>
      <c r="L68">
        <v>22</v>
      </c>
      <c r="M68">
        <v>37</v>
      </c>
      <c r="N68">
        <v>360</v>
      </c>
      <c r="O68">
        <v>323</v>
      </c>
      <c r="P68">
        <v>15</v>
      </c>
      <c r="Q68">
        <v>8</v>
      </c>
      <c r="R68">
        <v>14</v>
      </c>
      <c r="S68">
        <v>7</v>
      </c>
      <c r="T68" t="s">
        <v>578</v>
      </c>
      <c r="U68">
        <v>25</v>
      </c>
      <c r="V68">
        <v>415</v>
      </c>
      <c r="W68">
        <v>788</v>
      </c>
    </row>
    <row r="69" spans="1:23" x14ac:dyDescent="0.35">
      <c r="A69" t="s">
        <v>283</v>
      </c>
      <c r="B69" t="s">
        <v>284</v>
      </c>
      <c r="C69" s="2">
        <v>44866</v>
      </c>
      <c r="D69">
        <v>453</v>
      </c>
      <c r="E69">
        <v>351</v>
      </c>
      <c r="F69">
        <v>39</v>
      </c>
      <c r="G69">
        <v>3</v>
      </c>
      <c r="H69">
        <v>21</v>
      </c>
      <c r="I69">
        <v>867</v>
      </c>
      <c r="J69">
        <v>4</v>
      </c>
      <c r="K69">
        <v>10</v>
      </c>
      <c r="L69">
        <v>17</v>
      </c>
      <c r="M69">
        <v>33</v>
      </c>
      <c r="N69">
        <v>116</v>
      </c>
      <c r="O69">
        <v>83</v>
      </c>
      <c r="P69">
        <v>16</v>
      </c>
      <c r="Q69">
        <v>7</v>
      </c>
      <c r="R69">
        <v>10</v>
      </c>
      <c r="S69">
        <v>6</v>
      </c>
      <c r="T69" t="s">
        <v>579</v>
      </c>
      <c r="U69">
        <v>24</v>
      </c>
      <c r="V69">
        <v>414</v>
      </c>
      <c r="W69">
        <v>843</v>
      </c>
    </row>
    <row r="70" spans="1:23" x14ac:dyDescent="0.35">
      <c r="A70" t="s">
        <v>283</v>
      </c>
      <c r="B70" t="s">
        <v>284</v>
      </c>
      <c r="C70" s="2">
        <v>44896</v>
      </c>
      <c r="D70">
        <v>176</v>
      </c>
      <c r="E70">
        <v>138</v>
      </c>
      <c r="F70">
        <v>19</v>
      </c>
      <c r="G70">
        <v>5</v>
      </c>
      <c r="H70">
        <v>14</v>
      </c>
      <c r="I70">
        <v>352</v>
      </c>
      <c r="J70">
        <v>4</v>
      </c>
      <c r="K70">
        <v>8</v>
      </c>
      <c r="L70">
        <v>26</v>
      </c>
      <c r="M70">
        <v>42.5</v>
      </c>
      <c r="N70">
        <v>161</v>
      </c>
      <c r="O70">
        <v>118.5</v>
      </c>
      <c r="P70">
        <v>16.5</v>
      </c>
      <c r="Q70">
        <v>18</v>
      </c>
      <c r="R70">
        <v>8</v>
      </c>
      <c r="S70">
        <v>4</v>
      </c>
      <c r="T70" t="s">
        <v>580</v>
      </c>
      <c r="U70">
        <v>19</v>
      </c>
      <c r="V70">
        <v>176</v>
      </c>
      <c r="W70">
        <v>333</v>
      </c>
    </row>
    <row r="71" spans="1:23" x14ac:dyDescent="0.35">
      <c r="A71" t="s">
        <v>283</v>
      </c>
      <c r="B71" t="s">
        <v>284</v>
      </c>
      <c r="C71" s="2">
        <v>44927</v>
      </c>
      <c r="D71">
        <v>312</v>
      </c>
      <c r="E71">
        <v>276</v>
      </c>
      <c r="F71">
        <v>41</v>
      </c>
      <c r="G71">
        <v>5</v>
      </c>
      <c r="H71">
        <v>21</v>
      </c>
      <c r="I71">
        <v>655</v>
      </c>
      <c r="J71">
        <v>6</v>
      </c>
      <c r="K71">
        <v>11</v>
      </c>
      <c r="L71">
        <v>19</v>
      </c>
      <c r="M71">
        <v>27</v>
      </c>
      <c r="N71">
        <v>869</v>
      </c>
      <c r="O71">
        <v>842</v>
      </c>
      <c r="P71">
        <v>8</v>
      </c>
      <c r="Q71">
        <v>8</v>
      </c>
      <c r="R71">
        <v>11</v>
      </c>
      <c r="S71">
        <v>5</v>
      </c>
      <c r="T71" t="s">
        <v>581</v>
      </c>
      <c r="U71">
        <v>26</v>
      </c>
      <c r="V71">
        <v>343</v>
      </c>
      <c r="W71">
        <v>629</v>
      </c>
    </row>
    <row r="72" spans="1:23" x14ac:dyDescent="0.35">
      <c r="A72" t="s">
        <v>283</v>
      </c>
      <c r="B72" t="s">
        <v>284</v>
      </c>
      <c r="C72" s="2">
        <v>44958</v>
      </c>
      <c r="D72">
        <v>440</v>
      </c>
      <c r="E72">
        <v>220</v>
      </c>
      <c r="F72">
        <v>35</v>
      </c>
      <c r="G72">
        <v>5</v>
      </c>
      <c r="H72">
        <v>22</v>
      </c>
      <c r="I72">
        <v>722</v>
      </c>
      <c r="J72">
        <v>3</v>
      </c>
      <c r="K72">
        <v>8</v>
      </c>
      <c r="L72">
        <v>17</v>
      </c>
      <c r="M72">
        <v>77</v>
      </c>
      <c r="N72">
        <v>634</v>
      </c>
      <c r="O72">
        <v>557</v>
      </c>
      <c r="P72">
        <v>60</v>
      </c>
      <c r="Q72">
        <v>9</v>
      </c>
      <c r="R72">
        <v>8</v>
      </c>
      <c r="S72">
        <v>5</v>
      </c>
      <c r="T72" t="s">
        <v>582</v>
      </c>
      <c r="U72">
        <v>27</v>
      </c>
      <c r="V72">
        <v>282</v>
      </c>
      <c r="W72">
        <v>695</v>
      </c>
    </row>
    <row r="73" spans="1:23" x14ac:dyDescent="0.35">
      <c r="A73" t="s">
        <v>283</v>
      </c>
      <c r="B73" t="s">
        <v>284</v>
      </c>
      <c r="C73" s="2">
        <v>44986</v>
      </c>
      <c r="D73">
        <v>140</v>
      </c>
      <c r="E73">
        <v>169</v>
      </c>
      <c r="F73">
        <v>19</v>
      </c>
      <c r="G73">
        <v>1</v>
      </c>
      <c r="H73">
        <v>11</v>
      </c>
      <c r="I73">
        <v>340</v>
      </c>
      <c r="J73">
        <v>2</v>
      </c>
      <c r="K73">
        <v>7</v>
      </c>
      <c r="L73">
        <v>11.5</v>
      </c>
      <c r="M73">
        <v>21</v>
      </c>
      <c r="N73">
        <v>88</v>
      </c>
      <c r="O73">
        <v>67</v>
      </c>
      <c r="P73">
        <v>9.5</v>
      </c>
      <c r="Q73">
        <v>4.5</v>
      </c>
      <c r="R73">
        <v>7</v>
      </c>
      <c r="S73">
        <v>5</v>
      </c>
      <c r="T73" t="s">
        <v>583</v>
      </c>
      <c r="U73">
        <v>12</v>
      </c>
      <c r="V73">
        <v>200</v>
      </c>
      <c r="W73">
        <v>328</v>
      </c>
    </row>
    <row r="74" spans="1:23" x14ac:dyDescent="0.35">
      <c r="A74" t="s">
        <v>156</v>
      </c>
      <c r="B74" t="s">
        <v>157</v>
      </c>
      <c r="C74" s="2">
        <v>44652</v>
      </c>
      <c r="D74">
        <v>1702</v>
      </c>
      <c r="E74">
        <v>231</v>
      </c>
      <c r="F74">
        <v>39</v>
      </c>
      <c r="G74">
        <v>2</v>
      </c>
      <c r="H74">
        <v>2</v>
      </c>
      <c r="I74">
        <v>1976</v>
      </c>
      <c r="J74">
        <v>1</v>
      </c>
      <c r="K74">
        <v>5</v>
      </c>
      <c r="L74">
        <v>9</v>
      </c>
      <c r="M74">
        <v>14</v>
      </c>
      <c r="N74">
        <v>20</v>
      </c>
      <c r="O74">
        <v>6</v>
      </c>
      <c r="P74">
        <v>5</v>
      </c>
      <c r="Q74">
        <v>4</v>
      </c>
      <c r="R74">
        <v>5</v>
      </c>
      <c r="S74">
        <v>4</v>
      </c>
      <c r="T74" t="s">
        <v>584</v>
      </c>
      <c r="U74">
        <v>4</v>
      </c>
      <c r="V74">
        <v>274</v>
      </c>
      <c r="W74">
        <v>1972</v>
      </c>
    </row>
    <row r="75" spans="1:23" x14ac:dyDescent="0.35">
      <c r="A75" t="s">
        <v>156</v>
      </c>
      <c r="B75" t="s">
        <v>157</v>
      </c>
      <c r="C75" s="2">
        <v>44682</v>
      </c>
      <c r="D75">
        <v>873</v>
      </c>
      <c r="E75">
        <v>123</v>
      </c>
      <c r="F75">
        <v>9</v>
      </c>
      <c r="G75">
        <v>2</v>
      </c>
      <c r="H75">
        <v>1</v>
      </c>
      <c r="I75">
        <v>1008</v>
      </c>
      <c r="J75">
        <v>2</v>
      </c>
      <c r="K75">
        <v>7</v>
      </c>
      <c r="L75">
        <v>12</v>
      </c>
      <c r="M75">
        <v>18</v>
      </c>
      <c r="N75">
        <v>23</v>
      </c>
      <c r="O75">
        <v>5</v>
      </c>
      <c r="P75">
        <v>6</v>
      </c>
      <c r="Q75">
        <v>5</v>
      </c>
      <c r="R75">
        <v>7</v>
      </c>
      <c r="S75">
        <v>5</v>
      </c>
      <c r="T75" t="s">
        <v>585</v>
      </c>
      <c r="U75">
        <v>3</v>
      </c>
      <c r="V75">
        <v>135</v>
      </c>
      <c r="W75">
        <v>1005</v>
      </c>
    </row>
    <row r="76" spans="1:23" x14ac:dyDescent="0.35">
      <c r="A76" t="s">
        <v>156</v>
      </c>
      <c r="B76" t="s">
        <v>157</v>
      </c>
      <c r="C76" s="2">
        <v>44713</v>
      </c>
      <c r="D76">
        <v>601</v>
      </c>
      <c r="E76">
        <v>94</v>
      </c>
      <c r="F76">
        <v>11</v>
      </c>
      <c r="G76">
        <v>2</v>
      </c>
      <c r="H76">
        <v>2</v>
      </c>
      <c r="I76">
        <v>710</v>
      </c>
      <c r="J76">
        <v>1</v>
      </c>
      <c r="K76">
        <v>6</v>
      </c>
      <c r="L76">
        <v>9</v>
      </c>
      <c r="M76">
        <v>14</v>
      </c>
      <c r="N76">
        <v>19</v>
      </c>
      <c r="O76">
        <v>5</v>
      </c>
      <c r="P76">
        <v>5</v>
      </c>
      <c r="Q76">
        <v>3</v>
      </c>
      <c r="R76">
        <v>6</v>
      </c>
      <c r="S76">
        <v>5</v>
      </c>
      <c r="T76" t="s">
        <v>586</v>
      </c>
      <c r="U76">
        <v>4</v>
      </c>
      <c r="V76">
        <v>109</v>
      </c>
      <c r="W76">
        <v>706</v>
      </c>
    </row>
    <row r="77" spans="1:23" x14ac:dyDescent="0.35">
      <c r="A77" t="s">
        <v>156</v>
      </c>
      <c r="B77" t="s">
        <v>157</v>
      </c>
      <c r="C77" s="2">
        <v>44743</v>
      </c>
      <c r="D77">
        <v>0</v>
      </c>
      <c r="E77">
        <v>0</v>
      </c>
      <c r="F77">
        <v>0</v>
      </c>
      <c r="G77">
        <v>0</v>
      </c>
      <c r="H77">
        <v>0</v>
      </c>
      <c r="I77">
        <v>0</v>
      </c>
      <c r="T77" t="s">
        <v>587</v>
      </c>
      <c r="U77">
        <v>0</v>
      </c>
      <c r="V77">
        <v>0</v>
      </c>
      <c r="W77">
        <v>0</v>
      </c>
    </row>
    <row r="78" spans="1:23" x14ac:dyDescent="0.35">
      <c r="A78" t="s">
        <v>156</v>
      </c>
      <c r="B78" t="s">
        <v>157</v>
      </c>
      <c r="C78" s="2">
        <v>44774</v>
      </c>
      <c r="D78">
        <v>1263</v>
      </c>
      <c r="E78">
        <v>220</v>
      </c>
      <c r="F78">
        <v>21</v>
      </c>
      <c r="G78">
        <v>2</v>
      </c>
      <c r="H78">
        <v>0</v>
      </c>
      <c r="I78">
        <v>1506</v>
      </c>
      <c r="J78">
        <v>4</v>
      </c>
      <c r="K78">
        <v>11</v>
      </c>
      <c r="L78">
        <v>18</v>
      </c>
      <c r="M78">
        <v>25</v>
      </c>
      <c r="N78">
        <v>40</v>
      </c>
      <c r="O78">
        <v>15</v>
      </c>
      <c r="P78">
        <v>7</v>
      </c>
      <c r="Q78">
        <v>7</v>
      </c>
      <c r="R78">
        <v>11</v>
      </c>
      <c r="S78">
        <v>7</v>
      </c>
      <c r="T78" t="s">
        <v>588</v>
      </c>
      <c r="U78">
        <v>2</v>
      </c>
      <c r="V78">
        <v>243</v>
      </c>
      <c r="W78">
        <v>1504</v>
      </c>
    </row>
    <row r="79" spans="1:23" x14ac:dyDescent="0.35">
      <c r="A79" t="s">
        <v>156</v>
      </c>
      <c r="B79" t="s">
        <v>157</v>
      </c>
      <c r="C79" s="2">
        <v>44805</v>
      </c>
      <c r="D79">
        <v>888</v>
      </c>
      <c r="E79">
        <v>115</v>
      </c>
      <c r="F79">
        <v>19</v>
      </c>
      <c r="G79">
        <v>1</v>
      </c>
      <c r="H79">
        <v>2</v>
      </c>
      <c r="I79">
        <v>1025</v>
      </c>
      <c r="J79">
        <v>21</v>
      </c>
      <c r="K79">
        <v>26</v>
      </c>
      <c r="L79">
        <v>31</v>
      </c>
      <c r="M79">
        <v>37</v>
      </c>
      <c r="N79">
        <v>52</v>
      </c>
      <c r="O79">
        <v>15</v>
      </c>
      <c r="P79">
        <v>6</v>
      </c>
      <c r="Q79">
        <v>5</v>
      </c>
      <c r="R79">
        <v>26</v>
      </c>
      <c r="S79">
        <v>5</v>
      </c>
      <c r="T79" t="s">
        <v>589</v>
      </c>
      <c r="U79">
        <v>3</v>
      </c>
      <c r="V79">
        <v>137</v>
      </c>
      <c r="W79">
        <v>1022</v>
      </c>
    </row>
    <row r="80" spans="1:23" x14ac:dyDescent="0.35">
      <c r="A80" t="s">
        <v>156</v>
      </c>
      <c r="B80" t="s">
        <v>157</v>
      </c>
      <c r="C80" s="2">
        <v>44835</v>
      </c>
      <c r="D80">
        <v>0</v>
      </c>
      <c r="E80">
        <v>0</v>
      </c>
      <c r="F80">
        <v>0</v>
      </c>
      <c r="G80">
        <v>0</v>
      </c>
      <c r="H80">
        <v>0</v>
      </c>
      <c r="I80">
        <v>0</v>
      </c>
      <c r="T80" t="s">
        <v>590</v>
      </c>
      <c r="U80">
        <v>0</v>
      </c>
      <c r="V80">
        <v>0</v>
      </c>
      <c r="W80">
        <v>0</v>
      </c>
    </row>
    <row r="81" spans="1:23" x14ac:dyDescent="0.35">
      <c r="A81" t="s">
        <v>156</v>
      </c>
      <c r="B81" t="s">
        <v>157</v>
      </c>
      <c r="C81" s="2">
        <v>44866</v>
      </c>
      <c r="D81">
        <v>1145</v>
      </c>
      <c r="E81">
        <v>215</v>
      </c>
      <c r="F81">
        <v>7</v>
      </c>
      <c r="G81">
        <v>4</v>
      </c>
      <c r="H81">
        <v>1</v>
      </c>
      <c r="I81">
        <v>1372</v>
      </c>
      <c r="J81">
        <v>2</v>
      </c>
      <c r="K81">
        <v>7</v>
      </c>
      <c r="L81">
        <v>13</v>
      </c>
      <c r="M81">
        <v>21</v>
      </c>
      <c r="N81">
        <v>36</v>
      </c>
      <c r="O81">
        <v>15</v>
      </c>
      <c r="P81">
        <v>8</v>
      </c>
      <c r="Q81">
        <v>6</v>
      </c>
      <c r="R81">
        <v>7</v>
      </c>
      <c r="S81">
        <v>5</v>
      </c>
      <c r="T81" t="s">
        <v>591</v>
      </c>
      <c r="U81">
        <v>5</v>
      </c>
      <c r="V81">
        <v>227</v>
      </c>
      <c r="W81">
        <v>1367</v>
      </c>
    </row>
    <row r="82" spans="1:23" x14ac:dyDescent="0.35">
      <c r="A82" t="s">
        <v>156</v>
      </c>
      <c r="B82" t="s">
        <v>157</v>
      </c>
      <c r="C82" s="2">
        <v>44896</v>
      </c>
      <c r="D82">
        <v>1527</v>
      </c>
      <c r="E82">
        <v>257</v>
      </c>
      <c r="F82">
        <v>38</v>
      </c>
      <c r="G82">
        <v>1</v>
      </c>
      <c r="H82">
        <v>5</v>
      </c>
      <c r="I82">
        <v>1828</v>
      </c>
      <c r="J82">
        <v>8</v>
      </c>
      <c r="K82">
        <v>14</v>
      </c>
      <c r="L82">
        <v>23</v>
      </c>
      <c r="M82">
        <v>31</v>
      </c>
      <c r="N82">
        <v>61</v>
      </c>
      <c r="O82">
        <v>30</v>
      </c>
      <c r="P82">
        <v>8</v>
      </c>
      <c r="Q82">
        <v>9</v>
      </c>
      <c r="R82">
        <v>14</v>
      </c>
      <c r="S82">
        <v>6</v>
      </c>
      <c r="T82" t="s">
        <v>592</v>
      </c>
      <c r="U82">
        <v>6</v>
      </c>
      <c r="V82">
        <v>301</v>
      </c>
      <c r="W82">
        <v>1822</v>
      </c>
    </row>
    <row r="83" spans="1:23" x14ac:dyDescent="0.35">
      <c r="A83" t="s">
        <v>156</v>
      </c>
      <c r="B83" t="s">
        <v>157</v>
      </c>
      <c r="C83" s="2">
        <v>44927</v>
      </c>
      <c r="D83">
        <v>1052</v>
      </c>
      <c r="E83">
        <v>152</v>
      </c>
      <c r="F83">
        <v>11</v>
      </c>
      <c r="G83">
        <v>4</v>
      </c>
      <c r="H83">
        <v>2</v>
      </c>
      <c r="I83">
        <v>1221</v>
      </c>
      <c r="J83">
        <v>7</v>
      </c>
      <c r="K83">
        <v>11</v>
      </c>
      <c r="L83">
        <v>16</v>
      </c>
      <c r="M83">
        <v>21</v>
      </c>
      <c r="N83">
        <v>28</v>
      </c>
      <c r="O83">
        <v>7</v>
      </c>
      <c r="P83">
        <v>5</v>
      </c>
      <c r="Q83">
        <v>5</v>
      </c>
      <c r="R83">
        <v>11</v>
      </c>
      <c r="S83">
        <v>4</v>
      </c>
      <c r="T83" t="s">
        <v>593</v>
      </c>
      <c r="U83">
        <v>6</v>
      </c>
      <c r="V83">
        <v>169</v>
      </c>
      <c r="W83">
        <v>1215</v>
      </c>
    </row>
    <row r="84" spans="1:23" x14ac:dyDescent="0.35">
      <c r="A84" t="s">
        <v>156</v>
      </c>
      <c r="B84" t="s">
        <v>157</v>
      </c>
      <c r="C84" s="2">
        <v>44958</v>
      </c>
      <c r="D84">
        <v>574</v>
      </c>
      <c r="E84">
        <v>132</v>
      </c>
      <c r="F84">
        <v>11</v>
      </c>
      <c r="G84">
        <v>2</v>
      </c>
      <c r="H84">
        <v>1</v>
      </c>
      <c r="I84">
        <v>720</v>
      </c>
      <c r="J84">
        <v>5</v>
      </c>
      <c r="K84">
        <v>8</v>
      </c>
      <c r="L84">
        <v>11</v>
      </c>
      <c r="M84">
        <v>16</v>
      </c>
      <c r="N84">
        <v>20</v>
      </c>
      <c r="O84">
        <v>4</v>
      </c>
      <c r="P84">
        <v>5</v>
      </c>
      <c r="Q84">
        <v>3</v>
      </c>
      <c r="R84">
        <v>8</v>
      </c>
      <c r="S84">
        <v>3</v>
      </c>
      <c r="T84" t="s">
        <v>594</v>
      </c>
      <c r="U84">
        <v>3</v>
      </c>
      <c r="V84">
        <v>146</v>
      </c>
      <c r="W84">
        <v>717</v>
      </c>
    </row>
    <row r="85" spans="1:23" x14ac:dyDescent="0.35">
      <c r="A85" t="s">
        <v>156</v>
      </c>
      <c r="B85" t="s">
        <v>157</v>
      </c>
      <c r="C85" s="2">
        <v>44986</v>
      </c>
      <c r="D85">
        <v>943</v>
      </c>
      <c r="E85">
        <v>256</v>
      </c>
      <c r="F85">
        <v>24</v>
      </c>
      <c r="G85">
        <v>4</v>
      </c>
      <c r="H85">
        <v>1</v>
      </c>
      <c r="I85">
        <v>1228</v>
      </c>
      <c r="J85">
        <v>2</v>
      </c>
      <c r="K85">
        <v>8</v>
      </c>
      <c r="L85">
        <v>14</v>
      </c>
      <c r="M85">
        <v>21</v>
      </c>
      <c r="N85">
        <v>54</v>
      </c>
      <c r="O85">
        <v>33</v>
      </c>
      <c r="P85">
        <v>7</v>
      </c>
      <c r="Q85">
        <v>6</v>
      </c>
      <c r="R85">
        <v>8</v>
      </c>
      <c r="S85">
        <v>6</v>
      </c>
      <c r="T85" t="s">
        <v>595</v>
      </c>
      <c r="U85">
        <v>5</v>
      </c>
      <c r="V85">
        <v>285</v>
      </c>
      <c r="W85">
        <v>1223</v>
      </c>
    </row>
    <row r="86" spans="1:23" x14ac:dyDescent="0.35">
      <c r="A86" t="s">
        <v>88</v>
      </c>
      <c r="B86" t="s">
        <v>89</v>
      </c>
      <c r="C86" s="2">
        <v>44652</v>
      </c>
      <c r="D86">
        <v>1870</v>
      </c>
      <c r="E86">
        <v>226</v>
      </c>
      <c r="F86">
        <v>22</v>
      </c>
      <c r="G86">
        <v>16</v>
      </c>
      <c r="H86">
        <v>5</v>
      </c>
      <c r="I86">
        <v>2139</v>
      </c>
      <c r="J86">
        <v>4</v>
      </c>
      <c r="K86">
        <v>7</v>
      </c>
      <c r="L86">
        <v>11</v>
      </c>
      <c r="M86">
        <v>21</v>
      </c>
      <c r="N86">
        <v>65</v>
      </c>
      <c r="O86">
        <v>44</v>
      </c>
      <c r="P86">
        <v>10</v>
      </c>
      <c r="Q86">
        <v>4</v>
      </c>
      <c r="R86">
        <v>7</v>
      </c>
      <c r="S86">
        <v>3</v>
      </c>
      <c r="T86" t="s">
        <v>596</v>
      </c>
      <c r="U86">
        <v>21</v>
      </c>
      <c r="V86">
        <v>269</v>
      </c>
      <c r="W86">
        <v>2118</v>
      </c>
    </row>
    <row r="87" spans="1:23" x14ac:dyDescent="0.35">
      <c r="A87" t="s">
        <v>88</v>
      </c>
      <c r="B87" t="s">
        <v>89</v>
      </c>
      <c r="C87" s="2">
        <v>44682</v>
      </c>
      <c r="D87">
        <v>2580</v>
      </c>
      <c r="E87">
        <v>319</v>
      </c>
      <c r="F87">
        <v>32</v>
      </c>
      <c r="G87">
        <v>5</v>
      </c>
      <c r="H87">
        <v>5</v>
      </c>
      <c r="I87">
        <v>2941</v>
      </c>
      <c r="J87">
        <v>4</v>
      </c>
      <c r="K87">
        <v>7</v>
      </c>
      <c r="L87">
        <v>11</v>
      </c>
      <c r="M87">
        <v>21</v>
      </c>
      <c r="N87">
        <v>75</v>
      </c>
      <c r="O87">
        <v>54</v>
      </c>
      <c r="P87">
        <v>10</v>
      </c>
      <c r="Q87">
        <v>4</v>
      </c>
      <c r="R87">
        <v>7</v>
      </c>
      <c r="S87">
        <v>3</v>
      </c>
      <c r="T87" t="s">
        <v>597</v>
      </c>
      <c r="U87">
        <v>10</v>
      </c>
      <c r="V87">
        <v>361</v>
      </c>
      <c r="W87">
        <v>2931</v>
      </c>
    </row>
    <row r="88" spans="1:23" x14ac:dyDescent="0.35">
      <c r="A88" t="s">
        <v>88</v>
      </c>
      <c r="B88" t="s">
        <v>89</v>
      </c>
      <c r="C88" s="2">
        <v>44713</v>
      </c>
      <c r="D88">
        <v>2117</v>
      </c>
      <c r="E88">
        <v>221</v>
      </c>
      <c r="F88">
        <v>24</v>
      </c>
      <c r="G88">
        <v>8</v>
      </c>
      <c r="H88">
        <v>1</v>
      </c>
      <c r="I88">
        <v>2371</v>
      </c>
      <c r="J88">
        <v>4</v>
      </c>
      <c r="K88">
        <v>7</v>
      </c>
      <c r="L88">
        <v>12</v>
      </c>
      <c r="M88">
        <v>24</v>
      </c>
      <c r="N88">
        <v>81</v>
      </c>
      <c r="O88">
        <v>57</v>
      </c>
      <c r="P88">
        <v>12</v>
      </c>
      <c r="Q88">
        <v>5</v>
      </c>
      <c r="R88">
        <v>7</v>
      </c>
      <c r="S88">
        <v>3</v>
      </c>
      <c r="T88" t="s">
        <v>598</v>
      </c>
      <c r="U88">
        <v>9</v>
      </c>
      <c r="V88">
        <v>254</v>
      </c>
      <c r="W88">
        <v>2362</v>
      </c>
    </row>
    <row r="89" spans="1:23" x14ac:dyDescent="0.35">
      <c r="A89" t="s">
        <v>88</v>
      </c>
      <c r="B89" t="s">
        <v>89</v>
      </c>
      <c r="C89" s="2">
        <v>44743</v>
      </c>
      <c r="D89">
        <v>2151</v>
      </c>
      <c r="E89">
        <v>256</v>
      </c>
      <c r="F89">
        <v>31</v>
      </c>
      <c r="G89">
        <v>3</v>
      </c>
      <c r="H89">
        <v>4</v>
      </c>
      <c r="I89">
        <v>2445</v>
      </c>
      <c r="J89">
        <v>3</v>
      </c>
      <c r="K89">
        <v>4</v>
      </c>
      <c r="L89">
        <v>8</v>
      </c>
      <c r="M89">
        <v>18</v>
      </c>
      <c r="N89">
        <v>96</v>
      </c>
      <c r="O89">
        <v>78</v>
      </c>
      <c r="P89">
        <v>10</v>
      </c>
      <c r="Q89">
        <v>4</v>
      </c>
      <c r="R89">
        <v>4</v>
      </c>
      <c r="S89">
        <v>1</v>
      </c>
      <c r="T89" t="s">
        <v>599</v>
      </c>
      <c r="U89">
        <v>7</v>
      </c>
      <c r="V89">
        <v>294</v>
      </c>
      <c r="W89">
        <v>2438</v>
      </c>
    </row>
    <row r="90" spans="1:23" x14ac:dyDescent="0.35">
      <c r="A90" t="s">
        <v>88</v>
      </c>
      <c r="B90" t="s">
        <v>89</v>
      </c>
      <c r="C90" s="2">
        <v>44774</v>
      </c>
      <c r="D90">
        <v>2153</v>
      </c>
      <c r="E90">
        <v>235</v>
      </c>
      <c r="F90">
        <v>42</v>
      </c>
      <c r="G90">
        <v>10</v>
      </c>
      <c r="H90">
        <v>4</v>
      </c>
      <c r="I90">
        <v>2444</v>
      </c>
      <c r="J90">
        <v>4</v>
      </c>
      <c r="K90">
        <v>6</v>
      </c>
      <c r="L90">
        <v>11</v>
      </c>
      <c r="M90">
        <v>23</v>
      </c>
      <c r="N90">
        <v>99</v>
      </c>
      <c r="O90">
        <v>76</v>
      </c>
      <c r="P90">
        <v>12</v>
      </c>
      <c r="Q90">
        <v>5</v>
      </c>
      <c r="R90">
        <v>6</v>
      </c>
      <c r="S90">
        <v>2</v>
      </c>
      <c r="T90" t="s">
        <v>600</v>
      </c>
      <c r="U90">
        <v>14</v>
      </c>
      <c r="V90">
        <v>291</v>
      </c>
      <c r="W90">
        <v>2430</v>
      </c>
    </row>
    <row r="91" spans="1:23" x14ac:dyDescent="0.35">
      <c r="A91" t="s">
        <v>88</v>
      </c>
      <c r="B91" t="s">
        <v>89</v>
      </c>
      <c r="C91" s="2">
        <v>44805</v>
      </c>
      <c r="D91">
        <v>2708</v>
      </c>
      <c r="E91">
        <v>367</v>
      </c>
      <c r="F91">
        <v>40</v>
      </c>
      <c r="G91">
        <v>6</v>
      </c>
      <c r="H91">
        <v>2</v>
      </c>
      <c r="I91">
        <v>3123</v>
      </c>
      <c r="J91">
        <v>4</v>
      </c>
      <c r="K91">
        <v>6</v>
      </c>
      <c r="L91">
        <v>10</v>
      </c>
      <c r="M91">
        <v>26</v>
      </c>
      <c r="N91">
        <v>123</v>
      </c>
      <c r="O91">
        <v>97</v>
      </c>
      <c r="P91">
        <v>16</v>
      </c>
      <c r="Q91">
        <v>4</v>
      </c>
      <c r="R91">
        <v>6</v>
      </c>
      <c r="S91">
        <v>2</v>
      </c>
      <c r="T91" t="s">
        <v>601</v>
      </c>
      <c r="U91">
        <v>8</v>
      </c>
      <c r="V91">
        <v>415</v>
      </c>
      <c r="W91">
        <v>3115</v>
      </c>
    </row>
    <row r="92" spans="1:23" x14ac:dyDescent="0.35">
      <c r="A92" t="s">
        <v>88</v>
      </c>
      <c r="B92" t="s">
        <v>89</v>
      </c>
      <c r="C92" s="2">
        <v>44835</v>
      </c>
      <c r="D92">
        <v>2123</v>
      </c>
      <c r="E92">
        <v>256</v>
      </c>
      <c r="F92">
        <v>27</v>
      </c>
      <c r="G92">
        <v>15</v>
      </c>
      <c r="H92">
        <v>4</v>
      </c>
      <c r="I92">
        <v>2425</v>
      </c>
      <c r="J92">
        <v>4</v>
      </c>
      <c r="K92">
        <v>6</v>
      </c>
      <c r="L92">
        <v>10</v>
      </c>
      <c r="M92">
        <v>24</v>
      </c>
      <c r="N92">
        <v>105</v>
      </c>
      <c r="O92">
        <v>81</v>
      </c>
      <c r="P92">
        <v>14</v>
      </c>
      <c r="Q92">
        <v>4</v>
      </c>
      <c r="R92">
        <v>6</v>
      </c>
      <c r="S92">
        <v>2</v>
      </c>
      <c r="T92" t="s">
        <v>602</v>
      </c>
      <c r="U92">
        <v>19</v>
      </c>
      <c r="V92">
        <v>302</v>
      </c>
      <c r="W92">
        <v>2406</v>
      </c>
    </row>
    <row r="93" spans="1:23" x14ac:dyDescent="0.35">
      <c r="A93" t="s">
        <v>88</v>
      </c>
      <c r="B93" t="s">
        <v>89</v>
      </c>
      <c r="C93" s="2">
        <v>44866</v>
      </c>
      <c r="D93">
        <v>2886</v>
      </c>
      <c r="E93">
        <v>382</v>
      </c>
      <c r="F93">
        <v>30</v>
      </c>
      <c r="G93">
        <v>10</v>
      </c>
      <c r="H93">
        <v>0</v>
      </c>
      <c r="I93">
        <v>3308</v>
      </c>
      <c r="J93">
        <v>4</v>
      </c>
      <c r="K93">
        <v>6</v>
      </c>
      <c r="L93">
        <v>10</v>
      </c>
      <c r="M93">
        <v>21</v>
      </c>
      <c r="N93">
        <v>98</v>
      </c>
      <c r="O93">
        <v>77</v>
      </c>
      <c r="P93">
        <v>11</v>
      </c>
      <c r="Q93">
        <v>4</v>
      </c>
      <c r="R93">
        <v>6</v>
      </c>
      <c r="S93">
        <v>2</v>
      </c>
      <c r="T93" t="s">
        <v>603</v>
      </c>
      <c r="U93">
        <v>10</v>
      </c>
      <c r="V93">
        <v>422</v>
      </c>
      <c r="W93">
        <v>3298</v>
      </c>
    </row>
    <row r="94" spans="1:23" x14ac:dyDescent="0.35">
      <c r="A94" t="s">
        <v>88</v>
      </c>
      <c r="B94" t="s">
        <v>89</v>
      </c>
      <c r="C94" s="2">
        <v>44896</v>
      </c>
      <c r="D94">
        <v>2281</v>
      </c>
      <c r="E94">
        <v>315</v>
      </c>
      <c r="F94">
        <v>44</v>
      </c>
      <c r="G94">
        <v>5</v>
      </c>
      <c r="H94">
        <v>0</v>
      </c>
      <c r="I94">
        <v>2645</v>
      </c>
      <c r="J94">
        <v>4</v>
      </c>
      <c r="K94">
        <v>6</v>
      </c>
      <c r="L94">
        <v>10</v>
      </c>
      <c r="M94">
        <v>20</v>
      </c>
      <c r="N94">
        <v>70</v>
      </c>
      <c r="O94">
        <v>50</v>
      </c>
      <c r="P94">
        <v>10</v>
      </c>
      <c r="Q94">
        <v>4</v>
      </c>
      <c r="R94">
        <v>6</v>
      </c>
      <c r="S94">
        <v>2</v>
      </c>
      <c r="T94" t="s">
        <v>604</v>
      </c>
      <c r="U94">
        <v>5</v>
      </c>
      <c r="V94">
        <v>364</v>
      </c>
      <c r="W94">
        <v>2640</v>
      </c>
    </row>
    <row r="95" spans="1:23" x14ac:dyDescent="0.35">
      <c r="A95" t="s">
        <v>88</v>
      </c>
      <c r="B95" t="s">
        <v>89</v>
      </c>
      <c r="C95" s="2">
        <v>44927</v>
      </c>
      <c r="D95">
        <v>2062</v>
      </c>
      <c r="E95">
        <v>318</v>
      </c>
      <c r="F95">
        <v>39</v>
      </c>
      <c r="G95">
        <v>4</v>
      </c>
      <c r="H95">
        <v>2</v>
      </c>
      <c r="I95">
        <v>2425</v>
      </c>
      <c r="J95">
        <v>5</v>
      </c>
      <c r="K95">
        <v>7</v>
      </c>
      <c r="L95">
        <v>11</v>
      </c>
      <c r="M95">
        <v>22</v>
      </c>
      <c r="N95">
        <v>70</v>
      </c>
      <c r="O95">
        <v>48</v>
      </c>
      <c r="P95">
        <v>11</v>
      </c>
      <c r="Q95">
        <v>4</v>
      </c>
      <c r="R95">
        <v>7</v>
      </c>
      <c r="S95">
        <v>2</v>
      </c>
      <c r="T95" t="s">
        <v>605</v>
      </c>
      <c r="U95">
        <v>6</v>
      </c>
      <c r="V95">
        <v>363</v>
      </c>
      <c r="W95">
        <v>2419</v>
      </c>
    </row>
    <row r="96" spans="1:23" x14ac:dyDescent="0.35">
      <c r="A96" t="s">
        <v>88</v>
      </c>
      <c r="B96" t="s">
        <v>89</v>
      </c>
      <c r="C96" s="2">
        <v>44958</v>
      </c>
      <c r="D96">
        <v>1895</v>
      </c>
      <c r="E96">
        <v>268</v>
      </c>
      <c r="F96">
        <v>44</v>
      </c>
      <c r="G96">
        <v>8</v>
      </c>
      <c r="H96">
        <v>6</v>
      </c>
      <c r="I96">
        <v>2221</v>
      </c>
      <c r="J96">
        <v>6</v>
      </c>
      <c r="K96">
        <v>8</v>
      </c>
      <c r="L96">
        <v>13</v>
      </c>
      <c r="M96">
        <v>26</v>
      </c>
      <c r="N96">
        <v>356</v>
      </c>
      <c r="O96">
        <v>330</v>
      </c>
      <c r="P96">
        <v>13</v>
      </c>
      <c r="Q96">
        <v>5</v>
      </c>
      <c r="R96">
        <v>8</v>
      </c>
      <c r="S96">
        <v>2</v>
      </c>
      <c r="T96" t="s">
        <v>606</v>
      </c>
      <c r="U96">
        <v>14</v>
      </c>
      <c r="V96">
        <v>326</v>
      </c>
      <c r="W96">
        <v>2207</v>
      </c>
    </row>
    <row r="97" spans="1:23" x14ac:dyDescent="0.35">
      <c r="A97" t="s">
        <v>88</v>
      </c>
      <c r="B97" t="s">
        <v>89</v>
      </c>
      <c r="C97" s="2">
        <v>44986</v>
      </c>
      <c r="D97">
        <v>2416</v>
      </c>
      <c r="E97">
        <v>323</v>
      </c>
      <c r="F97">
        <v>46</v>
      </c>
      <c r="G97">
        <v>6</v>
      </c>
      <c r="H97">
        <v>7</v>
      </c>
      <c r="I97">
        <v>2798</v>
      </c>
      <c r="J97">
        <v>9</v>
      </c>
      <c r="K97">
        <v>10</v>
      </c>
      <c r="L97">
        <v>15</v>
      </c>
      <c r="M97">
        <v>26</v>
      </c>
      <c r="N97">
        <v>82</v>
      </c>
      <c r="O97">
        <v>56</v>
      </c>
      <c r="P97">
        <v>11</v>
      </c>
      <c r="Q97">
        <v>5</v>
      </c>
      <c r="R97">
        <v>10</v>
      </c>
      <c r="S97">
        <v>1</v>
      </c>
      <c r="T97" t="s">
        <v>607</v>
      </c>
      <c r="U97">
        <v>13</v>
      </c>
      <c r="V97">
        <v>382</v>
      </c>
      <c r="W97">
        <v>2785</v>
      </c>
    </row>
    <row r="98" spans="1:23" x14ac:dyDescent="0.35">
      <c r="A98" t="s">
        <v>128</v>
      </c>
      <c r="B98" t="s">
        <v>459</v>
      </c>
      <c r="C98" s="2">
        <v>44652</v>
      </c>
      <c r="D98">
        <v>1184</v>
      </c>
      <c r="E98">
        <v>593</v>
      </c>
      <c r="F98">
        <v>53</v>
      </c>
      <c r="G98">
        <v>3</v>
      </c>
      <c r="H98">
        <v>3</v>
      </c>
      <c r="I98">
        <v>1836</v>
      </c>
      <c r="J98">
        <v>2</v>
      </c>
      <c r="K98">
        <v>4</v>
      </c>
      <c r="L98">
        <v>9</v>
      </c>
      <c r="M98">
        <v>15</v>
      </c>
      <c r="N98">
        <v>40</v>
      </c>
      <c r="O98">
        <v>25</v>
      </c>
      <c r="P98">
        <v>6</v>
      </c>
      <c r="Q98">
        <v>5</v>
      </c>
      <c r="R98">
        <v>4</v>
      </c>
      <c r="S98">
        <v>2</v>
      </c>
      <c r="T98" t="s">
        <v>608</v>
      </c>
      <c r="U98">
        <v>6</v>
      </c>
      <c r="V98">
        <v>652</v>
      </c>
      <c r="W98">
        <v>1830</v>
      </c>
    </row>
    <row r="99" spans="1:23" x14ac:dyDescent="0.35">
      <c r="A99" t="s">
        <v>128</v>
      </c>
      <c r="B99" t="s">
        <v>459</v>
      </c>
      <c r="C99" s="2">
        <v>44682</v>
      </c>
      <c r="D99">
        <v>1367</v>
      </c>
      <c r="E99">
        <v>417</v>
      </c>
      <c r="F99">
        <v>54</v>
      </c>
      <c r="G99">
        <v>4</v>
      </c>
      <c r="H99">
        <v>3</v>
      </c>
      <c r="I99">
        <v>1845</v>
      </c>
      <c r="J99">
        <v>2</v>
      </c>
      <c r="K99">
        <v>4</v>
      </c>
      <c r="L99">
        <v>12</v>
      </c>
      <c r="M99">
        <v>21</v>
      </c>
      <c r="N99">
        <v>37</v>
      </c>
      <c r="O99">
        <v>16</v>
      </c>
      <c r="P99">
        <v>9</v>
      </c>
      <c r="Q99">
        <v>8</v>
      </c>
      <c r="R99">
        <v>4</v>
      </c>
      <c r="S99">
        <v>2</v>
      </c>
      <c r="T99" t="s">
        <v>609</v>
      </c>
      <c r="U99">
        <v>7</v>
      </c>
      <c r="V99">
        <v>478</v>
      </c>
      <c r="W99">
        <v>1838</v>
      </c>
    </row>
    <row r="100" spans="1:23" x14ac:dyDescent="0.35">
      <c r="A100" t="s">
        <v>128</v>
      </c>
      <c r="B100" t="s">
        <v>459</v>
      </c>
      <c r="C100" s="2">
        <v>44713</v>
      </c>
      <c r="D100">
        <v>830</v>
      </c>
      <c r="E100">
        <v>385</v>
      </c>
      <c r="F100">
        <v>39</v>
      </c>
      <c r="G100">
        <v>5</v>
      </c>
      <c r="H100">
        <v>1</v>
      </c>
      <c r="I100">
        <v>1260</v>
      </c>
      <c r="J100">
        <v>2</v>
      </c>
      <c r="K100">
        <v>4</v>
      </c>
      <c r="L100">
        <v>9</v>
      </c>
      <c r="M100">
        <v>21</v>
      </c>
      <c r="N100">
        <v>74</v>
      </c>
      <c r="O100">
        <v>53</v>
      </c>
      <c r="P100">
        <v>12</v>
      </c>
      <c r="Q100">
        <v>5</v>
      </c>
      <c r="R100">
        <v>4</v>
      </c>
      <c r="S100">
        <v>2</v>
      </c>
      <c r="T100" t="s">
        <v>610</v>
      </c>
      <c r="U100">
        <v>6</v>
      </c>
      <c r="V100">
        <v>430</v>
      </c>
      <c r="W100">
        <v>1254</v>
      </c>
    </row>
    <row r="101" spans="1:23" x14ac:dyDescent="0.35">
      <c r="A101" t="s">
        <v>128</v>
      </c>
      <c r="B101" t="s">
        <v>459</v>
      </c>
      <c r="C101" s="2">
        <v>44743</v>
      </c>
      <c r="D101">
        <v>2437</v>
      </c>
      <c r="E101">
        <v>733</v>
      </c>
      <c r="F101">
        <v>111</v>
      </c>
      <c r="G101">
        <v>8</v>
      </c>
      <c r="H101">
        <v>5</v>
      </c>
      <c r="I101">
        <v>3294</v>
      </c>
      <c r="J101">
        <v>2</v>
      </c>
      <c r="K101">
        <v>5</v>
      </c>
      <c r="L101">
        <v>17</v>
      </c>
      <c r="M101">
        <v>30</v>
      </c>
      <c r="N101">
        <v>51</v>
      </c>
      <c r="O101">
        <v>21</v>
      </c>
      <c r="P101">
        <v>13</v>
      </c>
      <c r="Q101">
        <v>12</v>
      </c>
      <c r="R101">
        <v>5</v>
      </c>
      <c r="S101">
        <v>3</v>
      </c>
      <c r="T101" t="s">
        <v>611</v>
      </c>
      <c r="U101">
        <v>13</v>
      </c>
      <c r="V101">
        <v>857</v>
      </c>
      <c r="W101">
        <v>3281</v>
      </c>
    </row>
    <row r="102" spans="1:23" x14ac:dyDescent="0.35">
      <c r="A102" t="s">
        <v>128</v>
      </c>
      <c r="B102" t="s">
        <v>459</v>
      </c>
      <c r="C102" s="2">
        <v>44774</v>
      </c>
      <c r="D102">
        <v>927</v>
      </c>
      <c r="E102">
        <v>431</v>
      </c>
      <c r="F102">
        <v>60</v>
      </c>
      <c r="G102">
        <v>2</v>
      </c>
      <c r="H102">
        <v>1</v>
      </c>
      <c r="I102">
        <v>1421</v>
      </c>
      <c r="J102">
        <v>2</v>
      </c>
      <c r="K102">
        <v>4</v>
      </c>
      <c r="L102">
        <v>7</v>
      </c>
      <c r="M102">
        <v>15</v>
      </c>
      <c r="N102">
        <v>56</v>
      </c>
      <c r="O102">
        <v>41</v>
      </c>
      <c r="P102">
        <v>8</v>
      </c>
      <c r="Q102">
        <v>3</v>
      </c>
      <c r="R102">
        <v>4</v>
      </c>
      <c r="S102">
        <v>2</v>
      </c>
      <c r="T102" t="s">
        <v>612</v>
      </c>
      <c r="U102">
        <v>3</v>
      </c>
      <c r="V102">
        <v>494</v>
      </c>
      <c r="W102">
        <v>1418</v>
      </c>
    </row>
    <row r="103" spans="1:23" x14ac:dyDescent="0.35">
      <c r="A103" t="s">
        <v>128</v>
      </c>
      <c r="B103" t="s">
        <v>459</v>
      </c>
      <c r="C103" s="2">
        <v>44805</v>
      </c>
      <c r="D103">
        <v>374</v>
      </c>
      <c r="E103">
        <v>261</v>
      </c>
      <c r="F103">
        <v>30</v>
      </c>
      <c r="G103">
        <v>2</v>
      </c>
      <c r="H103">
        <v>0</v>
      </c>
      <c r="I103">
        <v>667</v>
      </c>
      <c r="J103">
        <v>1</v>
      </c>
      <c r="K103">
        <v>3</v>
      </c>
      <c r="L103">
        <v>4</v>
      </c>
      <c r="M103">
        <v>6</v>
      </c>
      <c r="N103">
        <v>14</v>
      </c>
      <c r="O103">
        <v>8</v>
      </c>
      <c r="P103">
        <v>2</v>
      </c>
      <c r="Q103">
        <v>1</v>
      </c>
      <c r="R103">
        <v>3</v>
      </c>
      <c r="S103">
        <v>2</v>
      </c>
      <c r="T103" t="s">
        <v>613</v>
      </c>
      <c r="U103">
        <v>2</v>
      </c>
      <c r="V103">
        <v>293</v>
      </c>
      <c r="W103">
        <v>665</v>
      </c>
    </row>
    <row r="104" spans="1:23" x14ac:dyDescent="0.35">
      <c r="A104" t="s">
        <v>128</v>
      </c>
      <c r="B104" t="s">
        <v>459</v>
      </c>
      <c r="C104" s="2">
        <v>44835</v>
      </c>
      <c r="D104">
        <v>257</v>
      </c>
      <c r="E104">
        <v>185</v>
      </c>
      <c r="F104">
        <v>24</v>
      </c>
      <c r="G104">
        <v>1</v>
      </c>
      <c r="H104">
        <v>1</v>
      </c>
      <c r="I104">
        <v>468</v>
      </c>
      <c r="J104">
        <v>1</v>
      </c>
      <c r="K104">
        <v>3</v>
      </c>
      <c r="L104">
        <v>5</v>
      </c>
      <c r="M104">
        <v>7</v>
      </c>
      <c r="N104">
        <v>19</v>
      </c>
      <c r="O104">
        <v>12</v>
      </c>
      <c r="P104">
        <v>2</v>
      </c>
      <c r="Q104">
        <v>2</v>
      </c>
      <c r="R104">
        <v>3</v>
      </c>
      <c r="S104">
        <v>2</v>
      </c>
      <c r="T104" t="s">
        <v>614</v>
      </c>
      <c r="U104">
        <v>2</v>
      </c>
      <c r="V104">
        <v>211</v>
      </c>
      <c r="W104">
        <v>466</v>
      </c>
    </row>
    <row r="105" spans="1:23" x14ac:dyDescent="0.35">
      <c r="A105" t="s">
        <v>128</v>
      </c>
      <c r="B105" t="s">
        <v>459</v>
      </c>
      <c r="C105" s="2">
        <v>44866</v>
      </c>
      <c r="D105">
        <v>2573</v>
      </c>
      <c r="E105">
        <v>571</v>
      </c>
      <c r="F105">
        <v>99</v>
      </c>
      <c r="G105">
        <v>9</v>
      </c>
      <c r="H105">
        <v>10</v>
      </c>
      <c r="I105">
        <v>3262</v>
      </c>
      <c r="J105">
        <v>32</v>
      </c>
      <c r="K105">
        <v>42</v>
      </c>
      <c r="L105">
        <v>56</v>
      </c>
      <c r="M105">
        <v>71</v>
      </c>
      <c r="N105">
        <v>83</v>
      </c>
      <c r="O105">
        <v>12</v>
      </c>
      <c r="P105">
        <v>15</v>
      </c>
      <c r="Q105">
        <v>14</v>
      </c>
      <c r="R105">
        <v>42</v>
      </c>
      <c r="S105">
        <v>10</v>
      </c>
      <c r="T105" t="s">
        <v>615</v>
      </c>
      <c r="U105">
        <v>19</v>
      </c>
      <c r="V105">
        <v>689</v>
      </c>
      <c r="W105">
        <v>3243</v>
      </c>
    </row>
    <row r="106" spans="1:23" x14ac:dyDescent="0.35">
      <c r="A106" t="s">
        <v>128</v>
      </c>
      <c r="B106" t="s">
        <v>459</v>
      </c>
      <c r="C106" s="2">
        <v>44896</v>
      </c>
      <c r="D106">
        <v>0</v>
      </c>
      <c r="E106">
        <v>0</v>
      </c>
      <c r="F106">
        <v>0</v>
      </c>
      <c r="G106">
        <v>0</v>
      </c>
      <c r="H106">
        <v>0</v>
      </c>
      <c r="I106">
        <v>0</v>
      </c>
      <c r="T106" t="s">
        <v>616</v>
      </c>
      <c r="U106">
        <v>0</v>
      </c>
      <c r="V106">
        <v>0</v>
      </c>
      <c r="W106">
        <v>0</v>
      </c>
    </row>
    <row r="107" spans="1:23" x14ac:dyDescent="0.35">
      <c r="A107" t="s">
        <v>128</v>
      </c>
      <c r="B107" t="s">
        <v>459</v>
      </c>
      <c r="C107" s="2">
        <v>44927</v>
      </c>
      <c r="D107">
        <v>0</v>
      </c>
      <c r="E107">
        <v>0</v>
      </c>
      <c r="F107">
        <v>0</v>
      </c>
      <c r="G107">
        <v>0</v>
      </c>
      <c r="H107">
        <v>0</v>
      </c>
      <c r="I107">
        <v>0</v>
      </c>
      <c r="T107" t="s">
        <v>617</v>
      </c>
      <c r="U107">
        <v>0</v>
      </c>
      <c r="V107">
        <v>0</v>
      </c>
      <c r="W107">
        <v>0</v>
      </c>
    </row>
    <row r="108" spans="1:23" x14ac:dyDescent="0.35">
      <c r="A108" t="s">
        <v>128</v>
      </c>
      <c r="B108" t="s">
        <v>459</v>
      </c>
      <c r="C108" s="2">
        <v>44958</v>
      </c>
      <c r="D108">
        <v>0</v>
      </c>
      <c r="E108">
        <v>0</v>
      </c>
      <c r="F108">
        <v>0</v>
      </c>
      <c r="G108">
        <v>0</v>
      </c>
      <c r="H108">
        <v>0</v>
      </c>
      <c r="I108">
        <v>0</v>
      </c>
      <c r="T108" t="s">
        <v>618</v>
      </c>
      <c r="U108">
        <v>0</v>
      </c>
      <c r="V108">
        <v>0</v>
      </c>
      <c r="W108">
        <v>0</v>
      </c>
    </row>
    <row r="109" spans="1:23" x14ac:dyDescent="0.35">
      <c r="A109" t="s">
        <v>128</v>
      </c>
      <c r="B109" t="s">
        <v>459</v>
      </c>
      <c r="C109" s="2">
        <v>44986</v>
      </c>
      <c r="D109">
        <v>0</v>
      </c>
      <c r="E109">
        <v>0</v>
      </c>
      <c r="F109">
        <v>0</v>
      </c>
      <c r="G109">
        <v>0</v>
      </c>
      <c r="H109">
        <v>0</v>
      </c>
      <c r="I109">
        <v>0</v>
      </c>
      <c r="T109" t="s">
        <v>619</v>
      </c>
      <c r="U109">
        <v>0</v>
      </c>
      <c r="V109">
        <v>0</v>
      </c>
      <c r="W109">
        <v>0</v>
      </c>
    </row>
    <row r="110" spans="1:23" x14ac:dyDescent="0.35">
      <c r="A110" t="s">
        <v>355</v>
      </c>
      <c r="B110" t="s">
        <v>356</v>
      </c>
      <c r="C110" s="2">
        <v>44652</v>
      </c>
      <c r="D110">
        <v>280</v>
      </c>
      <c r="E110">
        <v>263</v>
      </c>
      <c r="F110">
        <v>97</v>
      </c>
      <c r="G110">
        <v>1</v>
      </c>
      <c r="H110">
        <v>4</v>
      </c>
      <c r="I110">
        <v>645</v>
      </c>
      <c r="J110">
        <v>3</v>
      </c>
      <c r="K110">
        <v>10</v>
      </c>
      <c r="L110">
        <v>21</v>
      </c>
      <c r="M110">
        <v>37</v>
      </c>
      <c r="N110">
        <v>81</v>
      </c>
      <c r="O110">
        <v>44</v>
      </c>
      <c r="P110">
        <v>16</v>
      </c>
      <c r="Q110">
        <v>11</v>
      </c>
      <c r="R110">
        <v>10</v>
      </c>
      <c r="S110">
        <v>7</v>
      </c>
      <c r="T110" t="s">
        <v>620</v>
      </c>
      <c r="U110">
        <v>5</v>
      </c>
      <c r="V110">
        <v>365</v>
      </c>
      <c r="W110">
        <v>640</v>
      </c>
    </row>
    <row r="111" spans="1:23" x14ac:dyDescent="0.35">
      <c r="A111" t="s">
        <v>355</v>
      </c>
      <c r="B111" t="s">
        <v>356</v>
      </c>
      <c r="C111" s="2">
        <v>44682</v>
      </c>
      <c r="D111">
        <v>243</v>
      </c>
      <c r="E111">
        <v>283</v>
      </c>
      <c r="F111">
        <v>126</v>
      </c>
      <c r="G111">
        <v>1</v>
      </c>
      <c r="H111">
        <v>0</v>
      </c>
      <c r="I111">
        <v>653</v>
      </c>
      <c r="J111">
        <v>4</v>
      </c>
      <c r="K111">
        <v>10</v>
      </c>
      <c r="L111">
        <v>21</v>
      </c>
      <c r="M111">
        <v>43</v>
      </c>
      <c r="N111">
        <v>74</v>
      </c>
      <c r="O111">
        <v>31</v>
      </c>
      <c r="P111">
        <v>22</v>
      </c>
      <c r="Q111">
        <v>11</v>
      </c>
      <c r="R111">
        <v>10</v>
      </c>
      <c r="S111">
        <v>6</v>
      </c>
      <c r="T111" t="s">
        <v>621</v>
      </c>
      <c r="U111">
        <v>1</v>
      </c>
      <c r="V111">
        <v>410</v>
      </c>
      <c r="W111">
        <v>652</v>
      </c>
    </row>
    <row r="112" spans="1:23" x14ac:dyDescent="0.35">
      <c r="A112" t="s">
        <v>355</v>
      </c>
      <c r="B112" t="s">
        <v>356</v>
      </c>
      <c r="C112" s="2">
        <v>44713</v>
      </c>
      <c r="D112">
        <v>328</v>
      </c>
      <c r="E112">
        <v>308</v>
      </c>
      <c r="F112">
        <v>77</v>
      </c>
      <c r="G112">
        <v>0</v>
      </c>
      <c r="H112">
        <v>6</v>
      </c>
      <c r="I112">
        <v>719</v>
      </c>
      <c r="J112">
        <v>3</v>
      </c>
      <c r="K112">
        <v>10</v>
      </c>
      <c r="L112">
        <v>21</v>
      </c>
      <c r="M112">
        <v>39</v>
      </c>
      <c r="N112">
        <v>73</v>
      </c>
      <c r="O112">
        <v>34</v>
      </c>
      <c r="P112">
        <v>18</v>
      </c>
      <c r="Q112">
        <v>11</v>
      </c>
      <c r="R112">
        <v>10</v>
      </c>
      <c r="S112">
        <v>7</v>
      </c>
      <c r="T112" t="s">
        <v>622</v>
      </c>
      <c r="U112">
        <v>6</v>
      </c>
      <c r="V112">
        <v>391</v>
      </c>
      <c r="W112">
        <v>713</v>
      </c>
    </row>
    <row r="113" spans="1:23" x14ac:dyDescent="0.35">
      <c r="A113" t="s">
        <v>355</v>
      </c>
      <c r="B113" t="s">
        <v>356</v>
      </c>
      <c r="C113" s="2">
        <v>44743</v>
      </c>
      <c r="D113">
        <v>241</v>
      </c>
      <c r="E113">
        <v>312</v>
      </c>
      <c r="F113">
        <v>133</v>
      </c>
      <c r="G113">
        <v>0</v>
      </c>
      <c r="H113">
        <v>8</v>
      </c>
      <c r="I113">
        <v>694</v>
      </c>
      <c r="J113">
        <v>4</v>
      </c>
      <c r="K113">
        <v>10</v>
      </c>
      <c r="L113">
        <v>21</v>
      </c>
      <c r="M113">
        <v>43</v>
      </c>
      <c r="N113">
        <v>73</v>
      </c>
      <c r="O113">
        <v>30</v>
      </c>
      <c r="P113">
        <v>22</v>
      </c>
      <c r="Q113">
        <v>11</v>
      </c>
      <c r="R113">
        <v>10</v>
      </c>
      <c r="S113">
        <v>6</v>
      </c>
      <c r="T113" t="s">
        <v>623</v>
      </c>
      <c r="U113">
        <v>8</v>
      </c>
      <c r="V113">
        <v>453</v>
      </c>
      <c r="W113">
        <v>686</v>
      </c>
    </row>
    <row r="114" spans="1:23" x14ac:dyDescent="0.35">
      <c r="A114" t="s">
        <v>355</v>
      </c>
      <c r="B114" t="s">
        <v>356</v>
      </c>
      <c r="C114" s="2">
        <v>44774</v>
      </c>
      <c r="D114">
        <v>279</v>
      </c>
      <c r="E114">
        <v>245</v>
      </c>
      <c r="F114">
        <v>97</v>
      </c>
      <c r="G114">
        <v>0</v>
      </c>
      <c r="H114">
        <v>8</v>
      </c>
      <c r="I114">
        <v>629</v>
      </c>
      <c r="J114">
        <v>4</v>
      </c>
      <c r="K114">
        <v>10</v>
      </c>
      <c r="L114">
        <v>22</v>
      </c>
      <c r="M114">
        <v>48</v>
      </c>
      <c r="N114">
        <v>80</v>
      </c>
      <c r="O114">
        <v>32</v>
      </c>
      <c r="P114">
        <v>26</v>
      </c>
      <c r="Q114">
        <v>12</v>
      </c>
      <c r="R114">
        <v>10</v>
      </c>
      <c r="S114">
        <v>6</v>
      </c>
      <c r="T114" t="s">
        <v>624</v>
      </c>
      <c r="U114">
        <v>8</v>
      </c>
      <c r="V114">
        <v>350</v>
      </c>
      <c r="W114">
        <v>621</v>
      </c>
    </row>
    <row r="115" spans="1:23" x14ac:dyDescent="0.35">
      <c r="A115" t="s">
        <v>355</v>
      </c>
      <c r="B115" t="s">
        <v>356</v>
      </c>
      <c r="C115" s="2">
        <v>44805</v>
      </c>
      <c r="D115">
        <v>164</v>
      </c>
      <c r="E115">
        <v>230</v>
      </c>
      <c r="F115">
        <v>34</v>
      </c>
      <c r="G115">
        <v>0</v>
      </c>
      <c r="H115">
        <v>1</v>
      </c>
      <c r="I115">
        <v>429</v>
      </c>
      <c r="J115">
        <v>3</v>
      </c>
      <c r="K115">
        <v>7</v>
      </c>
      <c r="L115">
        <v>14</v>
      </c>
      <c r="M115">
        <v>29</v>
      </c>
      <c r="N115">
        <v>75</v>
      </c>
      <c r="O115">
        <v>46</v>
      </c>
      <c r="P115">
        <v>15</v>
      </c>
      <c r="Q115">
        <v>7</v>
      </c>
      <c r="R115">
        <v>7</v>
      </c>
      <c r="S115">
        <v>4</v>
      </c>
      <c r="T115" t="s">
        <v>625</v>
      </c>
      <c r="U115">
        <v>1</v>
      </c>
      <c r="V115">
        <v>265</v>
      </c>
      <c r="W115">
        <v>428</v>
      </c>
    </row>
    <row r="116" spans="1:23" x14ac:dyDescent="0.35">
      <c r="A116" t="s">
        <v>355</v>
      </c>
      <c r="B116" t="s">
        <v>356</v>
      </c>
      <c r="C116" s="2">
        <v>44835</v>
      </c>
      <c r="D116">
        <v>350</v>
      </c>
      <c r="E116">
        <v>387</v>
      </c>
      <c r="F116">
        <v>126</v>
      </c>
      <c r="G116">
        <v>1</v>
      </c>
      <c r="H116">
        <v>1</v>
      </c>
      <c r="I116">
        <v>865</v>
      </c>
      <c r="J116">
        <v>3</v>
      </c>
      <c r="K116">
        <v>16</v>
      </c>
      <c r="L116">
        <v>34</v>
      </c>
      <c r="M116">
        <v>59</v>
      </c>
      <c r="N116">
        <v>92</v>
      </c>
      <c r="O116">
        <v>33</v>
      </c>
      <c r="P116">
        <v>25</v>
      </c>
      <c r="Q116">
        <v>18</v>
      </c>
      <c r="R116">
        <v>16</v>
      </c>
      <c r="S116">
        <v>13</v>
      </c>
      <c r="T116" t="s">
        <v>626</v>
      </c>
      <c r="U116">
        <v>2</v>
      </c>
      <c r="V116">
        <v>515</v>
      </c>
      <c r="W116">
        <v>863</v>
      </c>
    </row>
    <row r="117" spans="1:23" x14ac:dyDescent="0.35">
      <c r="A117" t="s">
        <v>355</v>
      </c>
      <c r="B117" t="s">
        <v>356</v>
      </c>
      <c r="C117" s="2">
        <v>44866</v>
      </c>
      <c r="D117">
        <v>377</v>
      </c>
      <c r="E117">
        <v>356</v>
      </c>
      <c r="F117">
        <v>98</v>
      </c>
      <c r="G117">
        <v>3</v>
      </c>
      <c r="H117">
        <v>2</v>
      </c>
      <c r="I117">
        <v>836</v>
      </c>
      <c r="J117">
        <v>3</v>
      </c>
      <c r="K117">
        <v>8</v>
      </c>
      <c r="L117">
        <v>21</v>
      </c>
      <c r="M117">
        <v>44</v>
      </c>
      <c r="N117">
        <v>90</v>
      </c>
      <c r="O117">
        <v>46</v>
      </c>
      <c r="P117">
        <v>23</v>
      </c>
      <c r="Q117">
        <v>13</v>
      </c>
      <c r="R117">
        <v>8</v>
      </c>
      <c r="S117">
        <v>5</v>
      </c>
      <c r="T117" t="s">
        <v>627</v>
      </c>
      <c r="U117">
        <v>5</v>
      </c>
      <c r="V117">
        <v>459</v>
      </c>
      <c r="W117">
        <v>831</v>
      </c>
    </row>
    <row r="118" spans="1:23" x14ac:dyDescent="0.35">
      <c r="A118" t="s">
        <v>355</v>
      </c>
      <c r="B118" t="s">
        <v>356</v>
      </c>
      <c r="C118" s="2">
        <v>44896</v>
      </c>
      <c r="D118">
        <v>299</v>
      </c>
      <c r="E118">
        <v>197</v>
      </c>
      <c r="F118">
        <v>150</v>
      </c>
      <c r="G118">
        <v>1</v>
      </c>
      <c r="H118">
        <v>3</v>
      </c>
      <c r="I118">
        <v>650</v>
      </c>
      <c r="J118">
        <v>4</v>
      </c>
      <c r="K118">
        <v>11</v>
      </c>
      <c r="L118">
        <v>27</v>
      </c>
      <c r="M118">
        <v>46</v>
      </c>
      <c r="N118">
        <v>85</v>
      </c>
      <c r="O118">
        <v>39</v>
      </c>
      <c r="P118">
        <v>19</v>
      </c>
      <c r="Q118">
        <v>16</v>
      </c>
      <c r="R118">
        <v>11</v>
      </c>
      <c r="S118">
        <v>7</v>
      </c>
      <c r="T118" t="s">
        <v>628</v>
      </c>
      <c r="U118">
        <v>4</v>
      </c>
      <c r="V118">
        <v>351</v>
      </c>
      <c r="W118">
        <v>646</v>
      </c>
    </row>
    <row r="119" spans="1:23" x14ac:dyDescent="0.35">
      <c r="A119" t="s">
        <v>355</v>
      </c>
      <c r="B119" t="s">
        <v>356</v>
      </c>
      <c r="C119" s="2">
        <v>44927</v>
      </c>
      <c r="D119">
        <v>264</v>
      </c>
      <c r="E119">
        <v>287</v>
      </c>
      <c r="F119">
        <v>128</v>
      </c>
      <c r="G119">
        <v>0</v>
      </c>
      <c r="H119">
        <v>14</v>
      </c>
      <c r="I119">
        <v>693</v>
      </c>
      <c r="J119">
        <v>3</v>
      </c>
      <c r="K119">
        <v>8</v>
      </c>
      <c r="L119">
        <v>19</v>
      </c>
      <c r="M119">
        <v>37</v>
      </c>
      <c r="N119">
        <v>62</v>
      </c>
      <c r="O119">
        <v>25</v>
      </c>
      <c r="P119">
        <v>18</v>
      </c>
      <c r="Q119">
        <v>11</v>
      </c>
      <c r="R119">
        <v>8</v>
      </c>
      <c r="S119">
        <v>5</v>
      </c>
      <c r="T119" t="s">
        <v>629</v>
      </c>
      <c r="U119">
        <v>14</v>
      </c>
      <c r="V119">
        <v>429</v>
      </c>
      <c r="W119">
        <v>679</v>
      </c>
    </row>
    <row r="120" spans="1:23" x14ac:dyDescent="0.35">
      <c r="A120" t="s">
        <v>355</v>
      </c>
      <c r="B120" t="s">
        <v>356</v>
      </c>
      <c r="C120" s="2">
        <v>44958</v>
      </c>
      <c r="D120">
        <v>163</v>
      </c>
      <c r="E120">
        <v>235</v>
      </c>
      <c r="F120">
        <v>84</v>
      </c>
      <c r="G120">
        <v>0</v>
      </c>
      <c r="H120">
        <v>2</v>
      </c>
      <c r="I120">
        <v>484</v>
      </c>
      <c r="J120">
        <v>3</v>
      </c>
      <c r="K120">
        <v>7</v>
      </c>
      <c r="L120">
        <v>17</v>
      </c>
      <c r="M120">
        <v>38.5</v>
      </c>
      <c r="N120">
        <v>79</v>
      </c>
      <c r="O120">
        <v>40.5</v>
      </c>
      <c r="P120">
        <v>21.5</v>
      </c>
      <c r="Q120">
        <v>10</v>
      </c>
      <c r="R120">
        <v>7</v>
      </c>
      <c r="S120">
        <v>4</v>
      </c>
      <c r="T120" t="s">
        <v>630</v>
      </c>
      <c r="U120">
        <v>2</v>
      </c>
      <c r="V120">
        <v>321</v>
      </c>
      <c r="W120">
        <v>482</v>
      </c>
    </row>
    <row r="121" spans="1:23" x14ac:dyDescent="0.35">
      <c r="A121" t="s">
        <v>355</v>
      </c>
      <c r="B121" t="s">
        <v>356</v>
      </c>
      <c r="C121" s="2">
        <v>44986</v>
      </c>
      <c r="D121">
        <v>162</v>
      </c>
      <c r="E121">
        <v>300</v>
      </c>
      <c r="F121">
        <v>197</v>
      </c>
      <c r="G121">
        <v>1</v>
      </c>
      <c r="H121">
        <v>2</v>
      </c>
      <c r="I121">
        <v>662</v>
      </c>
      <c r="J121">
        <v>3</v>
      </c>
      <c r="K121">
        <v>10</v>
      </c>
      <c r="L121">
        <v>24.5</v>
      </c>
      <c r="M121">
        <v>42</v>
      </c>
      <c r="N121">
        <v>87</v>
      </c>
      <c r="O121">
        <v>45</v>
      </c>
      <c r="P121">
        <v>17.5</v>
      </c>
      <c r="Q121">
        <v>14.5</v>
      </c>
      <c r="R121">
        <v>10</v>
      </c>
      <c r="S121">
        <v>7</v>
      </c>
      <c r="T121" t="s">
        <v>631</v>
      </c>
      <c r="U121">
        <v>3</v>
      </c>
      <c r="V121">
        <v>500</v>
      </c>
      <c r="W121">
        <v>659</v>
      </c>
    </row>
    <row r="122" spans="1:23" x14ac:dyDescent="0.35">
      <c r="A122" t="s">
        <v>396</v>
      </c>
      <c r="B122" t="s">
        <v>397</v>
      </c>
      <c r="C122" s="2">
        <v>44652</v>
      </c>
      <c r="D122">
        <v>926</v>
      </c>
      <c r="E122">
        <v>165</v>
      </c>
      <c r="F122">
        <v>13</v>
      </c>
      <c r="G122">
        <v>1</v>
      </c>
      <c r="H122">
        <v>4</v>
      </c>
      <c r="I122">
        <v>1109</v>
      </c>
      <c r="J122">
        <v>4</v>
      </c>
      <c r="K122">
        <v>10</v>
      </c>
      <c r="L122">
        <v>20</v>
      </c>
      <c r="M122">
        <v>36</v>
      </c>
      <c r="N122">
        <v>111</v>
      </c>
      <c r="O122">
        <v>75</v>
      </c>
      <c r="P122">
        <v>16</v>
      </c>
      <c r="Q122">
        <v>10</v>
      </c>
      <c r="R122">
        <v>10</v>
      </c>
      <c r="S122">
        <v>6</v>
      </c>
      <c r="T122" t="s">
        <v>632</v>
      </c>
      <c r="U122">
        <v>5</v>
      </c>
      <c r="V122">
        <v>183</v>
      </c>
      <c r="W122">
        <v>1104</v>
      </c>
    </row>
    <row r="123" spans="1:23" x14ac:dyDescent="0.35">
      <c r="A123" t="s">
        <v>396</v>
      </c>
      <c r="B123" t="s">
        <v>397</v>
      </c>
      <c r="C123" s="2">
        <v>44682</v>
      </c>
      <c r="D123">
        <v>1049</v>
      </c>
      <c r="E123">
        <v>162</v>
      </c>
      <c r="F123">
        <v>13</v>
      </c>
      <c r="G123">
        <v>2</v>
      </c>
      <c r="H123">
        <v>1</v>
      </c>
      <c r="I123">
        <v>1227</v>
      </c>
      <c r="J123">
        <v>3</v>
      </c>
      <c r="K123">
        <v>9</v>
      </c>
      <c r="L123">
        <v>16</v>
      </c>
      <c r="M123">
        <v>31</v>
      </c>
      <c r="N123">
        <v>111</v>
      </c>
      <c r="O123">
        <v>80</v>
      </c>
      <c r="P123">
        <v>15</v>
      </c>
      <c r="Q123">
        <v>7</v>
      </c>
      <c r="R123">
        <v>9</v>
      </c>
      <c r="S123">
        <v>6</v>
      </c>
      <c r="T123" t="s">
        <v>633</v>
      </c>
      <c r="U123">
        <v>3</v>
      </c>
      <c r="V123">
        <v>178</v>
      </c>
      <c r="W123">
        <v>1224</v>
      </c>
    </row>
    <row r="124" spans="1:23" x14ac:dyDescent="0.35">
      <c r="A124" t="s">
        <v>396</v>
      </c>
      <c r="B124" t="s">
        <v>397</v>
      </c>
      <c r="C124" s="2">
        <v>44713</v>
      </c>
      <c r="D124">
        <v>615</v>
      </c>
      <c r="E124">
        <v>80</v>
      </c>
      <c r="F124">
        <v>3</v>
      </c>
      <c r="G124">
        <v>1</v>
      </c>
      <c r="H124">
        <v>2</v>
      </c>
      <c r="I124">
        <v>701</v>
      </c>
      <c r="J124">
        <v>4</v>
      </c>
      <c r="K124">
        <v>9</v>
      </c>
      <c r="L124">
        <v>16</v>
      </c>
      <c r="M124">
        <v>26</v>
      </c>
      <c r="N124">
        <v>58</v>
      </c>
      <c r="O124">
        <v>32</v>
      </c>
      <c r="P124">
        <v>10</v>
      </c>
      <c r="Q124">
        <v>7</v>
      </c>
      <c r="R124">
        <v>9</v>
      </c>
      <c r="S124">
        <v>5</v>
      </c>
      <c r="T124" t="s">
        <v>634</v>
      </c>
      <c r="U124">
        <v>3</v>
      </c>
      <c r="V124">
        <v>86</v>
      </c>
      <c r="W124">
        <v>698</v>
      </c>
    </row>
    <row r="125" spans="1:23" x14ac:dyDescent="0.35">
      <c r="A125" t="s">
        <v>396</v>
      </c>
      <c r="B125" t="s">
        <v>397</v>
      </c>
      <c r="C125" s="2">
        <v>44743</v>
      </c>
      <c r="D125">
        <v>642</v>
      </c>
      <c r="E125">
        <v>93</v>
      </c>
      <c r="F125">
        <v>3</v>
      </c>
      <c r="G125">
        <v>1</v>
      </c>
      <c r="H125">
        <v>3</v>
      </c>
      <c r="I125">
        <v>742</v>
      </c>
      <c r="J125">
        <v>4</v>
      </c>
      <c r="K125">
        <v>7</v>
      </c>
      <c r="L125">
        <v>10</v>
      </c>
      <c r="M125">
        <v>19</v>
      </c>
      <c r="N125">
        <v>37</v>
      </c>
      <c r="O125">
        <v>18</v>
      </c>
      <c r="P125">
        <v>9</v>
      </c>
      <c r="Q125">
        <v>3</v>
      </c>
      <c r="R125">
        <v>7</v>
      </c>
      <c r="S125">
        <v>3</v>
      </c>
      <c r="T125" t="s">
        <v>635</v>
      </c>
      <c r="U125">
        <v>4</v>
      </c>
      <c r="V125">
        <v>100</v>
      </c>
      <c r="W125">
        <v>738</v>
      </c>
    </row>
    <row r="126" spans="1:23" x14ac:dyDescent="0.35">
      <c r="A126" t="s">
        <v>396</v>
      </c>
      <c r="B126" t="s">
        <v>397</v>
      </c>
      <c r="C126" s="2">
        <v>44774</v>
      </c>
      <c r="D126">
        <v>1148</v>
      </c>
      <c r="E126">
        <v>206</v>
      </c>
      <c r="F126">
        <v>11</v>
      </c>
      <c r="G126">
        <v>5</v>
      </c>
      <c r="H126">
        <v>1</v>
      </c>
      <c r="I126">
        <v>1371</v>
      </c>
      <c r="J126">
        <v>3</v>
      </c>
      <c r="K126">
        <v>9</v>
      </c>
      <c r="L126">
        <v>21</v>
      </c>
      <c r="M126">
        <v>53</v>
      </c>
      <c r="N126">
        <v>130</v>
      </c>
      <c r="O126">
        <v>77</v>
      </c>
      <c r="P126">
        <v>32</v>
      </c>
      <c r="Q126">
        <v>12</v>
      </c>
      <c r="R126">
        <v>9</v>
      </c>
      <c r="S126">
        <v>6</v>
      </c>
      <c r="T126" t="s">
        <v>636</v>
      </c>
      <c r="U126">
        <v>6</v>
      </c>
      <c r="V126">
        <v>223</v>
      </c>
      <c r="W126">
        <v>1365</v>
      </c>
    </row>
    <row r="127" spans="1:23" x14ac:dyDescent="0.35">
      <c r="A127" t="s">
        <v>396</v>
      </c>
      <c r="B127" t="s">
        <v>397</v>
      </c>
      <c r="C127" s="2">
        <v>44805</v>
      </c>
      <c r="D127">
        <v>1571</v>
      </c>
      <c r="E127">
        <v>215</v>
      </c>
      <c r="F127">
        <v>9</v>
      </c>
      <c r="G127">
        <v>2</v>
      </c>
      <c r="H127">
        <v>1</v>
      </c>
      <c r="I127">
        <v>1798</v>
      </c>
      <c r="J127">
        <v>4</v>
      </c>
      <c r="K127">
        <v>8</v>
      </c>
      <c r="L127">
        <v>19</v>
      </c>
      <c r="M127">
        <v>38</v>
      </c>
      <c r="N127">
        <v>125</v>
      </c>
      <c r="O127">
        <v>87</v>
      </c>
      <c r="P127">
        <v>19</v>
      </c>
      <c r="Q127">
        <v>11</v>
      </c>
      <c r="R127">
        <v>8</v>
      </c>
      <c r="S127">
        <v>4</v>
      </c>
      <c r="T127" t="s">
        <v>637</v>
      </c>
      <c r="U127">
        <v>3</v>
      </c>
      <c r="V127">
        <v>227</v>
      </c>
      <c r="W127">
        <v>1795</v>
      </c>
    </row>
    <row r="128" spans="1:23" x14ac:dyDescent="0.35">
      <c r="A128" t="s">
        <v>396</v>
      </c>
      <c r="B128" t="s">
        <v>397</v>
      </c>
      <c r="C128" s="2">
        <v>44835</v>
      </c>
      <c r="D128">
        <v>881</v>
      </c>
      <c r="E128">
        <v>120</v>
      </c>
      <c r="F128">
        <v>6</v>
      </c>
      <c r="G128">
        <v>3</v>
      </c>
      <c r="H128">
        <v>1</v>
      </c>
      <c r="I128">
        <v>1011</v>
      </c>
      <c r="J128">
        <v>2</v>
      </c>
      <c r="K128">
        <v>8</v>
      </c>
      <c r="L128">
        <v>16</v>
      </c>
      <c r="M128">
        <v>36</v>
      </c>
      <c r="N128">
        <v>91</v>
      </c>
      <c r="O128">
        <v>55</v>
      </c>
      <c r="P128">
        <v>20</v>
      </c>
      <c r="Q128">
        <v>8</v>
      </c>
      <c r="R128">
        <v>8</v>
      </c>
      <c r="S128">
        <v>6</v>
      </c>
      <c r="T128" t="s">
        <v>638</v>
      </c>
      <c r="U128">
        <v>4</v>
      </c>
      <c r="V128">
        <v>130</v>
      </c>
      <c r="W128">
        <v>1007</v>
      </c>
    </row>
    <row r="129" spans="1:23" x14ac:dyDescent="0.35">
      <c r="A129" t="s">
        <v>396</v>
      </c>
      <c r="B129" t="s">
        <v>397</v>
      </c>
      <c r="C129" s="2">
        <v>44866</v>
      </c>
      <c r="D129">
        <v>908</v>
      </c>
      <c r="E129">
        <v>155</v>
      </c>
      <c r="F129">
        <v>11</v>
      </c>
      <c r="G129">
        <v>1</v>
      </c>
      <c r="H129">
        <v>1</v>
      </c>
      <c r="I129">
        <v>1076</v>
      </c>
      <c r="J129">
        <v>4</v>
      </c>
      <c r="K129">
        <v>10</v>
      </c>
      <c r="L129">
        <v>21</v>
      </c>
      <c r="M129">
        <v>38</v>
      </c>
      <c r="N129">
        <v>97</v>
      </c>
      <c r="O129">
        <v>59</v>
      </c>
      <c r="P129">
        <v>17</v>
      </c>
      <c r="Q129">
        <v>11</v>
      </c>
      <c r="R129">
        <v>10</v>
      </c>
      <c r="S129">
        <v>6</v>
      </c>
      <c r="T129" t="s">
        <v>639</v>
      </c>
      <c r="U129">
        <v>2</v>
      </c>
      <c r="V129">
        <v>168</v>
      </c>
      <c r="W129">
        <v>1074</v>
      </c>
    </row>
    <row r="130" spans="1:23" x14ac:dyDescent="0.35">
      <c r="A130" t="s">
        <v>396</v>
      </c>
      <c r="B130" t="s">
        <v>397</v>
      </c>
      <c r="C130" s="2">
        <v>44896</v>
      </c>
      <c r="D130">
        <v>1149</v>
      </c>
      <c r="E130">
        <v>173</v>
      </c>
      <c r="F130">
        <v>5</v>
      </c>
      <c r="G130">
        <v>2</v>
      </c>
      <c r="H130">
        <v>5</v>
      </c>
      <c r="I130">
        <v>1334</v>
      </c>
      <c r="J130">
        <v>3</v>
      </c>
      <c r="K130">
        <v>8</v>
      </c>
      <c r="L130">
        <v>18</v>
      </c>
      <c r="M130">
        <v>48</v>
      </c>
      <c r="N130">
        <v>131</v>
      </c>
      <c r="O130">
        <v>83</v>
      </c>
      <c r="P130">
        <v>30</v>
      </c>
      <c r="Q130">
        <v>10</v>
      </c>
      <c r="R130">
        <v>8</v>
      </c>
      <c r="S130">
        <v>5</v>
      </c>
      <c r="T130" t="s">
        <v>640</v>
      </c>
      <c r="U130">
        <v>7</v>
      </c>
      <c r="V130">
        <v>185</v>
      </c>
      <c r="W130">
        <v>1327</v>
      </c>
    </row>
    <row r="131" spans="1:23" x14ac:dyDescent="0.35">
      <c r="A131" t="s">
        <v>396</v>
      </c>
      <c r="B131" t="s">
        <v>397</v>
      </c>
      <c r="C131" s="2">
        <v>44927</v>
      </c>
      <c r="D131">
        <v>812</v>
      </c>
      <c r="E131">
        <v>140</v>
      </c>
      <c r="F131">
        <v>12</v>
      </c>
      <c r="G131">
        <v>2</v>
      </c>
      <c r="H131">
        <v>0</v>
      </c>
      <c r="I131">
        <v>966</v>
      </c>
      <c r="J131">
        <v>2</v>
      </c>
      <c r="K131">
        <v>6</v>
      </c>
      <c r="L131">
        <v>12</v>
      </c>
      <c r="M131">
        <v>24</v>
      </c>
      <c r="N131">
        <v>70</v>
      </c>
      <c r="O131">
        <v>46</v>
      </c>
      <c r="P131">
        <v>12</v>
      </c>
      <c r="Q131">
        <v>6</v>
      </c>
      <c r="R131">
        <v>6</v>
      </c>
      <c r="S131">
        <v>4</v>
      </c>
      <c r="T131" t="s">
        <v>641</v>
      </c>
      <c r="U131">
        <v>2</v>
      </c>
      <c r="V131">
        <v>154</v>
      </c>
      <c r="W131">
        <v>964</v>
      </c>
    </row>
    <row r="132" spans="1:23" x14ac:dyDescent="0.35">
      <c r="A132" t="s">
        <v>396</v>
      </c>
      <c r="B132" t="s">
        <v>397</v>
      </c>
      <c r="C132" s="2">
        <v>44958</v>
      </c>
      <c r="D132">
        <v>1046</v>
      </c>
      <c r="E132">
        <v>208</v>
      </c>
      <c r="F132">
        <v>13</v>
      </c>
      <c r="G132">
        <v>1</v>
      </c>
      <c r="H132">
        <v>4</v>
      </c>
      <c r="I132">
        <v>1272</v>
      </c>
      <c r="J132">
        <v>3</v>
      </c>
      <c r="K132">
        <v>11</v>
      </c>
      <c r="L132">
        <v>23</v>
      </c>
      <c r="M132">
        <v>45</v>
      </c>
      <c r="N132">
        <v>154</v>
      </c>
      <c r="O132">
        <v>109</v>
      </c>
      <c r="P132">
        <v>22</v>
      </c>
      <c r="Q132">
        <v>12</v>
      </c>
      <c r="R132">
        <v>11</v>
      </c>
      <c r="S132">
        <v>8</v>
      </c>
      <c r="T132" t="s">
        <v>642</v>
      </c>
      <c r="U132">
        <v>5</v>
      </c>
      <c r="V132">
        <v>226</v>
      </c>
      <c r="W132">
        <v>1267</v>
      </c>
    </row>
    <row r="133" spans="1:23" x14ac:dyDescent="0.35">
      <c r="A133" t="s">
        <v>396</v>
      </c>
      <c r="B133" t="s">
        <v>397</v>
      </c>
      <c r="C133" s="2">
        <v>44986</v>
      </c>
      <c r="D133">
        <v>970</v>
      </c>
      <c r="E133">
        <v>154</v>
      </c>
      <c r="F133">
        <v>20</v>
      </c>
      <c r="G133">
        <v>0</v>
      </c>
      <c r="H133">
        <v>2</v>
      </c>
      <c r="I133">
        <v>1146</v>
      </c>
      <c r="J133">
        <v>2</v>
      </c>
      <c r="K133">
        <v>5</v>
      </c>
      <c r="L133">
        <v>13</v>
      </c>
      <c r="M133">
        <v>31</v>
      </c>
      <c r="N133">
        <v>98</v>
      </c>
      <c r="O133">
        <v>67</v>
      </c>
      <c r="P133">
        <v>18</v>
      </c>
      <c r="Q133">
        <v>8</v>
      </c>
      <c r="R133">
        <v>5</v>
      </c>
      <c r="S133">
        <v>3</v>
      </c>
      <c r="T133" t="s">
        <v>643</v>
      </c>
      <c r="U133">
        <v>2</v>
      </c>
      <c r="V133">
        <v>176</v>
      </c>
      <c r="W133">
        <v>1144</v>
      </c>
    </row>
    <row r="134" spans="1:23" x14ac:dyDescent="0.35">
      <c r="A134" t="s">
        <v>432</v>
      </c>
      <c r="B134" t="s">
        <v>433</v>
      </c>
      <c r="C134" s="2">
        <v>44652</v>
      </c>
      <c r="D134">
        <v>153</v>
      </c>
      <c r="E134">
        <v>211</v>
      </c>
      <c r="F134">
        <v>5</v>
      </c>
      <c r="G134">
        <v>1</v>
      </c>
      <c r="H134">
        <v>0</v>
      </c>
      <c r="I134">
        <v>370</v>
      </c>
      <c r="J134">
        <v>3</v>
      </c>
      <c r="K134">
        <v>9</v>
      </c>
      <c r="L134">
        <v>15</v>
      </c>
      <c r="M134">
        <v>22</v>
      </c>
      <c r="N134">
        <v>49</v>
      </c>
      <c r="O134">
        <v>27</v>
      </c>
      <c r="P134">
        <v>7</v>
      </c>
      <c r="Q134">
        <v>6</v>
      </c>
      <c r="R134">
        <v>9</v>
      </c>
      <c r="S134">
        <v>6</v>
      </c>
      <c r="T134" t="s">
        <v>644</v>
      </c>
      <c r="U134">
        <v>1</v>
      </c>
      <c r="V134">
        <v>217</v>
      </c>
      <c r="W134">
        <v>369</v>
      </c>
    </row>
    <row r="135" spans="1:23" x14ac:dyDescent="0.35">
      <c r="A135" t="s">
        <v>432</v>
      </c>
      <c r="B135" t="s">
        <v>433</v>
      </c>
      <c r="C135" s="2">
        <v>44682</v>
      </c>
      <c r="D135">
        <v>136</v>
      </c>
      <c r="E135">
        <v>252</v>
      </c>
      <c r="F135">
        <v>11</v>
      </c>
      <c r="G135">
        <v>2</v>
      </c>
      <c r="H135">
        <v>0</v>
      </c>
      <c r="I135">
        <v>401</v>
      </c>
      <c r="J135">
        <v>3</v>
      </c>
      <c r="K135">
        <v>8</v>
      </c>
      <c r="L135">
        <v>17</v>
      </c>
      <c r="M135">
        <v>27</v>
      </c>
      <c r="N135">
        <v>68</v>
      </c>
      <c r="O135">
        <v>41</v>
      </c>
      <c r="P135">
        <v>10</v>
      </c>
      <c r="Q135">
        <v>9</v>
      </c>
      <c r="R135">
        <v>8</v>
      </c>
      <c r="S135">
        <v>5</v>
      </c>
      <c r="T135" t="s">
        <v>645</v>
      </c>
      <c r="U135">
        <v>2</v>
      </c>
      <c r="V135">
        <v>265</v>
      </c>
      <c r="W135">
        <v>399</v>
      </c>
    </row>
    <row r="136" spans="1:23" x14ac:dyDescent="0.35">
      <c r="A136" t="s">
        <v>432</v>
      </c>
      <c r="B136" t="s">
        <v>433</v>
      </c>
      <c r="C136" s="2">
        <v>44713</v>
      </c>
      <c r="D136">
        <v>161</v>
      </c>
      <c r="E136">
        <v>199</v>
      </c>
      <c r="F136">
        <v>7</v>
      </c>
      <c r="G136">
        <v>1</v>
      </c>
      <c r="H136">
        <v>0</v>
      </c>
      <c r="I136">
        <v>368</v>
      </c>
      <c r="J136">
        <v>5</v>
      </c>
      <c r="K136">
        <v>11</v>
      </c>
      <c r="L136">
        <v>20</v>
      </c>
      <c r="M136">
        <v>33</v>
      </c>
      <c r="N136">
        <v>66</v>
      </c>
      <c r="O136">
        <v>33</v>
      </c>
      <c r="P136">
        <v>13</v>
      </c>
      <c r="Q136">
        <v>9</v>
      </c>
      <c r="R136">
        <v>11</v>
      </c>
      <c r="S136">
        <v>6</v>
      </c>
      <c r="T136" t="s">
        <v>646</v>
      </c>
      <c r="U136">
        <v>1</v>
      </c>
      <c r="V136">
        <v>207</v>
      </c>
      <c r="W136">
        <v>367</v>
      </c>
    </row>
    <row r="137" spans="1:23" x14ac:dyDescent="0.35">
      <c r="A137" t="s">
        <v>432</v>
      </c>
      <c r="B137" t="s">
        <v>433</v>
      </c>
      <c r="C137" s="2">
        <v>44743</v>
      </c>
      <c r="D137">
        <v>243</v>
      </c>
      <c r="E137">
        <v>249</v>
      </c>
      <c r="F137">
        <v>5</v>
      </c>
      <c r="G137">
        <v>1</v>
      </c>
      <c r="H137">
        <v>0</v>
      </c>
      <c r="I137">
        <v>498</v>
      </c>
      <c r="J137">
        <v>3</v>
      </c>
      <c r="K137">
        <v>8</v>
      </c>
      <c r="L137">
        <v>15</v>
      </c>
      <c r="M137">
        <v>27</v>
      </c>
      <c r="N137">
        <v>55</v>
      </c>
      <c r="O137">
        <v>28</v>
      </c>
      <c r="P137">
        <v>12</v>
      </c>
      <c r="Q137">
        <v>7</v>
      </c>
      <c r="R137">
        <v>8</v>
      </c>
      <c r="S137">
        <v>5</v>
      </c>
      <c r="T137" t="s">
        <v>647</v>
      </c>
      <c r="U137">
        <v>1</v>
      </c>
      <c r="V137">
        <v>255</v>
      </c>
      <c r="W137">
        <v>497</v>
      </c>
    </row>
    <row r="138" spans="1:23" x14ac:dyDescent="0.35">
      <c r="A138" t="s">
        <v>432</v>
      </c>
      <c r="B138" t="s">
        <v>433</v>
      </c>
      <c r="C138" s="2">
        <v>44774</v>
      </c>
      <c r="D138">
        <v>143</v>
      </c>
      <c r="E138">
        <v>213</v>
      </c>
      <c r="F138">
        <v>15</v>
      </c>
      <c r="G138">
        <v>5</v>
      </c>
      <c r="H138">
        <v>1</v>
      </c>
      <c r="I138">
        <v>377</v>
      </c>
      <c r="J138">
        <v>3</v>
      </c>
      <c r="K138">
        <v>8</v>
      </c>
      <c r="L138">
        <v>12</v>
      </c>
      <c r="M138">
        <v>25</v>
      </c>
      <c r="N138">
        <v>59</v>
      </c>
      <c r="O138">
        <v>34</v>
      </c>
      <c r="P138">
        <v>13</v>
      </c>
      <c r="Q138">
        <v>4</v>
      </c>
      <c r="R138">
        <v>8</v>
      </c>
      <c r="S138">
        <v>5</v>
      </c>
      <c r="T138" t="s">
        <v>648</v>
      </c>
      <c r="U138">
        <v>6</v>
      </c>
      <c r="V138">
        <v>234</v>
      </c>
      <c r="W138">
        <v>371</v>
      </c>
    </row>
    <row r="139" spans="1:23" x14ac:dyDescent="0.35">
      <c r="A139" t="s">
        <v>432</v>
      </c>
      <c r="B139" t="s">
        <v>433</v>
      </c>
      <c r="C139" s="2">
        <v>44805</v>
      </c>
      <c r="D139">
        <v>142</v>
      </c>
      <c r="E139">
        <v>216</v>
      </c>
      <c r="F139">
        <v>9</v>
      </c>
      <c r="G139">
        <v>3</v>
      </c>
      <c r="H139">
        <v>0</v>
      </c>
      <c r="I139">
        <v>370</v>
      </c>
      <c r="J139">
        <v>3</v>
      </c>
      <c r="K139">
        <v>6</v>
      </c>
      <c r="L139">
        <v>13</v>
      </c>
      <c r="M139">
        <v>25</v>
      </c>
      <c r="N139">
        <v>51</v>
      </c>
      <c r="O139">
        <v>26</v>
      </c>
      <c r="P139">
        <v>12</v>
      </c>
      <c r="Q139">
        <v>7</v>
      </c>
      <c r="R139">
        <v>6</v>
      </c>
      <c r="S139">
        <v>3</v>
      </c>
      <c r="T139" t="s">
        <v>649</v>
      </c>
      <c r="U139">
        <v>3</v>
      </c>
      <c r="V139">
        <v>228</v>
      </c>
      <c r="W139">
        <v>367</v>
      </c>
    </row>
    <row r="140" spans="1:23" x14ac:dyDescent="0.35">
      <c r="A140" t="s">
        <v>432</v>
      </c>
      <c r="B140" t="s">
        <v>433</v>
      </c>
      <c r="C140" s="2">
        <v>44835</v>
      </c>
      <c r="D140">
        <v>161</v>
      </c>
      <c r="E140">
        <v>285</v>
      </c>
      <c r="F140">
        <v>11</v>
      </c>
      <c r="G140">
        <v>5</v>
      </c>
      <c r="H140">
        <v>1</v>
      </c>
      <c r="I140">
        <v>463</v>
      </c>
      <c r="J140">
        <v>3</v>
      </c>
      <c r="K140">
        <v>7</v>
      </c>
      <c r="L140">
        <v>15</v>
      </c>
      <c r="M140">
        <v>27</v>
      </c>
      <c r="N140">
        <v>55</v>
      </c>
      <c r="O140">
        <v>28</v>
      </c>
      <c r="P140">
        <v>12</v>
      </c>
      <c r="Q140">
        <v>8</v>
      </c>
      <c r="R140">
        <v>7</v>
      </c>
      <c r="S140">
        <v>4</v>
      </c>
      <c r="T140" t="s">
        <v>650</v>
      </c>
      <c r="U140">
        <v>6</v>
      </c>
      <c r="V140">
        <v>302</v>
      </c>
      <c r="W140">
        <v>457</v>
      </c>
    </row>
    <row r="141" spans="1:23" x14ac:dyDescent="0.35">
      <c r="A141" t="s">
        <v>432</v>
      </c>
      <c r="B141" t="s">
        <v>433</v>
      </c>
      <c r="C141" s="2">
        <v>44866</v>
      </c>
      <c r="D141">
        <v>116</v>
      </c>
      <c r="E141">
        <v>180</v>
      </c>
      <c r="F141">
        <v>15</v>
      </c>
      <c r="G141">
        <v>1</v>
      </c>
      <c r="H141">
        <v>0</v>
      </c>
      <c r="I141">
        <v>312</v>
      </c>
      <c r="J141">
        <v>4</v>
      </c>
      <c r="K141">
        <v>10</v>
      </c>
      <c r="L141">
        <v>16</v>
      </c>
      <c r="M141">
        <v>27</v>
      </c>
      <c r="N141">
        <v>66</v>
      </c>
      <c r="O141">
        <v>39</v>
      </c>
      <c r="P141">
        <v>11</v>
      </c>
      <c r="Q141">
        <v>6</v>
      </c>
      <c r="R141">
        <v>10</v>
      </c>
      <c r="S141">
        <v>6</v>
      </c>
      <c r="T141" t="s">
        <v>651</v>
      </c>
      <c r="U141">
        <v>1</v>
      </c>
      <c r="V141">
        <v>196</v>
      </c>
      <c r="W141">
        <v>311</v>
      </c>
    </row>
    <row r="142" spans="1:23" x14ac:dyDescent="0.35">
      <c r="A142" t="s">
        <v>432</v>
      </c>
      <c r="B142" t="s">
        <v>433</v>
      </c>
      <c r="C142" s="2">
        <v>44896</v>
      </c>
      <c r="D142">
        <v>178</v>
      </c>
      <c r="E142">
        <v>217</v>
      </c>
      <c r="F142">
        <v>11</v>
      </c>
      <c r="G142">
        <v>3</v>
      </c>
      <c r="H142">
        <v>0</v>
      </c>
      <c r="I142">
        <v>409</v>
      </c>
      <c r="J142">
        <v>4</v>
      </c>
      <c r="K142">
        <v>10</v>
      </c>
      <c r="L142">
        <v>15</v>
      </c>
      <c r="M142">
        <v>24</v>
      </c>
      <c r="N142">
        <v>62</v>
      </c>
      <c r="O142">
        <v>38</v>
      </c>
      <c r="P142">
        <v>9</v>
      </c>
      <c r="Q142">
        <v>5</v>
      </c>
      <c r="R142">
        <v>10</v>
      </c>
      <c r="S142">
        <v>6</v>
      </c>
      <c r="T142" t="s">
        <v>652</v>
      </c>
      <c r="U142">
        <v>3</v>
      </c>
      <c r="V142">
        <v>231</v>
      </c>
      <c r="W142">
        <v>406</v>
      </c>
    </row>
    <row r="143" spans="1:23" x14ac:dyDescent="0.35">
      <c r="A143" t="s">
        <v>432</v>
      </c>
      <c r="B143" t="s">
        <v>433</v>
      </c>
      <c r="C143" s="2">
        <v>44927</v>
      </c>
      <c r="D143">
        <v>143</v>
      </c>
      <c r="E143">
        <v>227</v>
      </c>
      <c r="F143">
        <v>8</v>
      </c>
      <c r="G143">
        <v>2</v>
      </c>
      <c r="H143">
        <v>2</v>
      </c>
      <c r="I143">
        <v>382</v>
      </c>
      <c r="J143">
        <v>4</v>
      </c>
      <c r="K143">
        <v>8</v>
      </c>
      <c r="L143">
        <v>16</v>
      </c>
      <c r="M143">
        <v>31</v>
      </c>
      <c r="N143">
        <v>83</v>
      </c>
      <c r="O143">
        <v>52</v>
      </c>
      <c r="P143">
        <v>15</v>
      </c>
      <c r="Q143">
        <v>8</v>
      </c>
      <c r="R143">
        <v>8</v>
      </c>
      <c r="S143">
        <v>4</v>
      </c>
      <c r="T143" t="s">
        <v>653</v>
      </c>
      <c r="U143">
        <v>4</v>
      </c>
      <c r="V143">
        <v>239</v>
      </c>
      <c r="W143">
        <v>378</v>
      </c>
    </row>
    <row r="144" spans="1:23" x14ac:dyDescent="0.35">
      <c r="A144" t="s">
        <v>432</v>
      </c>
      <c r="B144" t="s">
        <v>433</v>
      </c>
      <c r="C144" s="2">
        <v>44958</v>
      </c>
      <c r="D144">
        <v>144</v>
      </c>
      <c r="E144">
        <v>130</v>
      </c>
      <c r="F144">
        <v>7</v>
      </c>
      <c r="G144">
        <v>1</v>
      </c>
      <c r="H144">
        <v>1</v>
      </c>
      <c r="I144">
        <v>283</v>
      </c>
      <c r="J144">
        <v>5</v>
      </c>
      <c r="K144">
        <v>15</v>
      </c>
      <c r="L144">
        <v>21</v>
      </c>
      <c r="M144">
        <v>31</v>
      </c>
      <c r="N144">
        <v>59</v>
      </c>
      <c r="O144">
        <v>28</v>
      </c>
      <c r="P144">
        <v>10</v>
      </c>
      <c r="Q144">
        <v>6</v>
      </c>
      <c r="R144">
        <v>15</v>
      </c>
      <c r="S144">
        <v>10</v>
      </c>
      <c r="T144" t="s">
        <v>654</v>
      </c>
      <c r="U144">
        <v>2</v>
      </c>
      <c r="V144">
        <v>139</v>
      </c>
      <c r="W144">
        <v>281</v>
      </c>
    </row>
    <row r="145" spans="1:23" x14ac:dyDescent="0.35">
      <c r="A145" t="s">
        <v>432</v>
      </c>
      <c r="B145" t="s">
        <v>433</v>
      </c>
      <c r="C145" s="2">
        <v>44986</v>
      </c>
      <c r="D145">
        <v>267</v>
      </c>
      <c r="E145">
        <v>249</v>
      </c>
      <c r="F145">
        <v>9</v>
      </c>
      <c r="G145">
        <v>2</v>
      </c>
      <c r="H145">
        <v>0</v>
      </c>
      <c r="I145">
        <v>527</v>
      </c>
      <c r="J145">
        <v>5</v>
      </c>
      <c r="K145">
        <v>12</v>
      </c>
      <c r="L145">
        <v>23</v>
      </c>
      <c r="M145">
        <v>44</v>
      </c>
      <c r="N145">
        <v>152</v>
      </c>
      <c r="O145">
        <v>108</v>
      </c>
      <c r="P145">
        <v>21</v>
      </c>
      <c r="Q145">
        <v>11</v>
      </c>
      <c r="R145">
        <v>12</v>
      </c>
      <c r="S145">
        <v>7</v>
      </c>
      <c r="T145" t="s">
        <v>655</v>
      </c>
      <c r="U145">
        <v>2</v>
      </c>
      <c r="V145">
        <v>260</v>
      </c>
      <c r="W145">
        <v>525</v>
      </c>
    </row>
    <row r="146" spans="1:23" x14ac:dyDescent="0.35">
      <c r="A146" t="s">
        <v>262</v>
      </c>
      <c r="B146" t="s">
        <v>263</v>
      </c>
      <c r="C146" s="2">
        <v>44652</v>
      </c>
      <c r="D146">
        <v>113</v>
      </c>
      <c r="E146">
        <v>48</v>
      </c>
      <c r="F146">
        <v>13</v>
      </c>
      <c r="G146">
        <v>2</v>
      </c>
      <c r="H146">
        <v>2</v>
      </c>
      <c r="I146">
        <v>178</v>
      </c>
      <c r="J146">
        <v>5</v>
      </c>
      <c r="K146">
        <v>12</v>
      </c>
      <c r="L146">
        <v>17</v>
      </c>
      <c r="M146">
        <v>23</v>
      </c>
      <c r="N146">
        <v>91</v>
      </c>
      <c r="O146">
        <v>68</v>
      </c>
      <c r="P146">
        <v>6</v>
      </c>
      <c r="Q146">
        <v>5</v>
      </c>
      <c r="R146">
        <v>12</v>
      </c>
      <c r="S146">
        <v>7</v>
      </c>
      <c r="T146" t="s">
        <v>656</v>
      </c>
      <c r="U146">
        <v>4</v>
      </c>
      <c r="V146">
        <v>65</v>
      </c>
      <c r="W146">
        <v>174</v>
      </c>
    </row>
    <row r="147" spans="1:23" x14ac:dyDescent="0.35">
      <c r="A147" t="s">
        <v>262</v>
      </c>
      <c r="B147" t="s">
        <v>263</v>
      </c>
      <c r="C147" s="2">
        <v>44682</v>
      </c>
      <c r="D147">
        <v>194</v>
      </c>
      <c r="E147">
        <v>50</v>
      </c>
      <c r="F147">
        <v>9</v>
      </c>
      <c r="G147">
        <v>1</v>
      </c>
      <c r="H147">
        <v>5</v>
      </c>
      <c r="I147">
        <v>259</v>
      </c>
      <c r="J147">
        <v>3</v>
      </c>
      <c r="K147">
        <v>9</v>
      </c>
      <c r="L147">
        <v>16</v>
      </c>
      <c r="M147">
        <v>21</v>
      </c>
      <c r="N147">
        <v>44</v>
      </c>
      <c r="O147">
        <v>23</v>
      </c>
      <c r="P147">
        <v>5</v>
      </c>
      <c r="Q147">
        <v>7</v>
      </c>
      <c r="R147">
        <v>9</v>
      </c>
      <c r="S147">
        <v>6</v>
      </c>
      <c r="T147" t="s">
        <v>657</v>
      </c>
      <c r="U147">
        <v>6</v>
      </c>
      <c r="V147">
        <v>65</v>
      </c>
      <c r="W147">
        <v>253</v>
      </c>
    </row>
    <row r="148" spans="1:23" x14ac:dyDescent="0.35">
      <c r="A148" t="s">
        <v>262</v>
      </c>
      <c r="B148" t="s">
        <v>263</v>
      </c>
      <c r="C148" s="2">
        <v>44713</v>
      </c>
      <c r="D148">
        <v>324</v>
      </c>
      <c r="E148">
        <v>76</v>
      </c>
      <c r="F148">
        <v>13</v>
      </c>
      <c r="G148">
        <v>1</v>
      </c>
      <c r="H148">
        <v>3</v>
      </c>
      <c r="I148">
        <v>417</v>
      </c>
      <c r="J148">
        <v>6</v>
      </c>
      <c r="K148">
        <v>17</v>
      </c>
      <c r="L148">
        <v>26</v>
      </c>
      <c r="M148">
        <v>37</v>
      </c>
      <c r="N148">
        <v>114</v>
      </c>
      <c r="O148">
        <v>77</v>
      </c>
      <c r="P148">
        <v>11</v>
      </c>
      <c r="Q148">
        <v>9</v>
      </c>
      <c r="R148">
        <v>17</v>
      </c>
      <c r="S148">
        <v>11</v>
      </c>
      <c r="T148" t="s">
        <v>658</v>
      </c>
      <c r="U148">
        <v>4</v>
      </c>
      <c r="V148">
        <v>93</v>
      </c>
      <c r="W148">
        <v>413</v>
      </c>
    </row>
    <row r="149" spans="1:23" x14ac:dyDescent="0.35">
      <c r="A149" t="s">
        <v>262</v>
      </c>
      <c r="B149" t="s">
        <v>263</v>
      </c>
      <c r="C149" s="2">
        <v>44743</v>
      </c>
      <c r="D149">
        <v>113</v>
      </c>
      <c r="E149">
        <v>47</v>
      </c>
      <c r="F149">
        <v>6</v>
      </c>
      <c r="G149">
        <v>0</v>
      </c>
      <c r="H149">
        <v>2</v>
      </c>
      <c r="I149">
        <v>168</v>
      </c>
      <c r="J149">
        <v>5</v>
      </c>
      <c r="K149">
        <v>12.5</v>
      </c>
      <c r="L149">
        <v>22</v>
      </c>
      <c r="M149">
        <v>32</v>
      </c>
      <c r="N149">
        <v>52</v>
      </c>
      <c r="O149">
        <v>20</v>
      </c>
      <c r="P149">
        <v>10</v>
      </c>
      <c r="Q149">
        <v>9.5</v>
      </c>
      <c r="R149">
        <v>12.5</v>
      </c>
      <c r="S149">
        <v>7.5</v>
      </c>
      <c r="T149" t="s">
        <v>659</v>
      </c>
      <c r="U149">
        <v>2</v>
      </c>
      <c r="V149">
        <v>55</v>
      </c>
      <c r="W149">
        <v>166</v>
      </c>
    </row>
    <row r="150" spans="1:23" x14ac:dyDescent="0.35">
      <c r="A150" t="s">
        <v>262</v>
      </c>
      <c r="B150" t="s">
        <v>263</v>
      </c>
      <c r="C150" s="2">
        <v>44774</v>
      </c>
      <c r="D150">
        <v>0</v>
      </c>
      <c r="E150">
        <v>0</v>
      </c>
      <c r="F150">
        <v>0</v>
      </c>
      <c r="G150">
        <v>0</v>
      </c>
      <c r="H150">
        <v>0</v>
      </c>
      <c r="I150">
        <v>0</v>
      </c>
      <c r="T150" t="s">
        <v>660</v>
      </c>
      <c r="U150">
        <v>0</v>
      </c>
      <c r="V150">
        <v>0</v>
      </c>
      <c r="W150">
        <v>0</v>
      </c>
    </row>
    <row r="151" spans="1:23" x14ac:dyDescent="0.35">
      <c r="A151" t="s">
        <v>262</v>
      </c>
      <c r="B151" t="s">
        <v>263</v>
      </c>
      <c r="C151" s="2">
        <v>44805</v>
      </c>
      <c r="D151">
        <v>0</v>
      </c>
      <c r="E151">
        <v>0</v>
      </c>
      <c r="F151">
        <v>0</v>
      </c>
      <c r="G151">
        <v>0</v>
      </c>
      <c r="H151">
        <v>0</v>
      </c>
      <c r="I151">
        <v>0</v>
      </c>
      <c r="T151" t="s">
        <v>661</v>
      </c>
      <c r="U151">
        <v>0</v>
      </c>
      <c r="V151">
        <v>0</v>
      </c>
      <c r="W151">
        <v>0</v>
      </c>
    </row>
    <row r="152" spans="1:23" x14ac:dyDescent="0.35">
      <c r="A152" t="s">
        <v>262</v>
      </c>
      <c r="B152" t="s">
        <v>263</v>
      </c>
      <c r="C152" s="2">
        <v>44835</v>
      </c>
      <c r="D152">
        <v>88</v>
      </c>
      <c r="E152">
        <v>68</v>
      </c>
      <c r="F152">
        <v>17</v>
      </c>
      <c r="G152">
        <v>4</v>
      </c>
      <c r="H152">
        <v>4</v>
      </c>
      <c r="I152">
        <v>181</v>
      </c>
      <c r="J152">
        <v>7</v>
      </c>
      <c r="K152">
        <v>19</v>
      </c>
      <c r="L152">
        <v>34</v>
      </c>
      <c r="M152">
        <v>59</v>
      </c>
      <c r="N152">
        <v>89</v>
      </c>
      <c r="O152">
        <v>30</v>
      </c>
      <c r="P152">
        <v>25</v>
      </c>
      <c r="Q152">
        <v>15</v>
      </c>
      <c r="R152">
        <v>19</v>
      </c>
      <c r="S152">
        <v>12</v>
      </c>
      <c r="T152" t="s">
        <v>662</v>
      </c>
      <c r="U152">
        <v>8</v>
      </c>
      <c r="V152">
        <v>93</v>
      </c>
      <c r="W152">
        <v>173</v>
      </c>
    </row>
    <row r="153" spans="1:23" x14ac:dyDescent="0.35">
      <c r="A153" t="s">
        <v>262</v>
      </c>
      <c r="B153" t="s">
        <v>263</v>
      </c>
      <c r="C153" s="2">
        <v>44866</v>
      </c>
      <c r="D153">
        <v>123</v>
      </c>
      <c r="E153">
        <v>61</v>
      </c>
      <c r="F153">
        <v>5</v>
      </c>
      <c r="G153">
        <v>0</v>
      </c>
      <c r="H153">
        <v>2</v>
      </c>
      <c r="I153">
        <v>191</v>
      </c>
      <c r="J153">
        <v>4</v>
      </c>
      <c r="K153">
        <v>14</v>
      </c>
      <c r="L153">
        <v>23</v>
      </c>
      <c r="M153">
        <v>44</v>
      </c>
      <c r="N153">
        <v>77</v>
      </c>
      <c r="O153">
        <v>33</v>
      </c>
      <c r="P153">
        <v>21</v>
      </c>
      <c r="Q153">
        <v>9</v>
      </c>
      <c r="R153">
        <v>14</v>
      </c>
      <c r="S153">
        <v>10</v>
      </c>
      <c r="T153" t="s">
        <v>663</v>
      </c>
      <c r="U153">
        <v>2</v>
      </c>
      <c r="V153">
        <v>68</v>
      </c>
      <c r="W153">
        <v>189</v>
      </c>
    </row>
    <row r="154" spans="1:23" x14ac:dyDescent="0.35">
      <c r="A154" t="s">
        <v>262</v>
      </c>
      <c r="B154" t="s">
        <v>263</v>
      </c>
      <c r="C154" s="2">
        <v>44896</v>
      </c>
      <c r="D154">
        <v>0</v>
      </c>
      <c r="E154">
        <v>0</v>
      </c>
      <c r="F154">
        <v>0</v>
      </c>
      <c r="G154">
        <v>0</v>
      </c>
      <c r="H154">
        <v>0</v>
      </c>
      <c r="I154">
        <v>0</v>
      </c>
      <c r="T154" t="s">
        <v>664</v>
      </c>
      <c r="U154">
        <v>0</v>
      </c>
      <c r="V154">
        <v>0</v>
      </c>
      <c r="W154">
        <v>0</v>
      </c>
    </row>
    <row r="155" spans="1:23" x14ac:dyDescent="0.35">
      <c r="A155" t="s">
        <v>262</v>
      </c>
      <c r="B155" t="s">
        <v>263</v>
      </c>
      <c r="C155" s="2">
        <v>44927</v>
      </c>
      <c r="D155">
        <v>262</v>
      </c>
      <c r="E155">
        <v>68</v>
      </c>
      <c r="F155">
        <v>13</v>
      </c>
      <c r="G155">
        <v>1</v>
      </c>
      <c r="H155">
        <v>2</v>
      </c>
      <c r="I155">
        <v>346</v>
      </c>
      <c r="J155">
        <v>5</v>
      </c>
      <c r="K155">
        <v>12</v>
      </c>
      <c r="L155">
        <v>27</v>
      </c>
      <c r="M155">
        <v>40</v>
      </c>
      <c r="N155">
        <v>94</v>
      </c>
      <c r="O155">
        <v>54</v>
      </c>
      <c r="P155">
        <v>13</v>
      </c>
      <c r="Q155">
        <v>15</v>
      </c>
      <c r="R155">
        <v>12</v>
      </c>
      <c r="S155">
        <v>7</v>
      </c>
      <c r="T155" t="s">
        <v>665</v>
      </c>
      <c r="U155">
        <v>3</v>
      </c>
      <c r="V155">
        <v>84</v>
      </c>
      <c r="W155">
        <v>343</v>
      </c>
    </row>
    <row r="156" spans="1:23" x14ac:dyDescent="0.35">
      <c r="A156" t="s">
        <v>262</v>
      </c>
      <c r="B156" t="s">
        <v>263</v>
      </c>
      <c r="C156" s="2">
        <v>44958</v>
      </c>
      <c r="D156">
        <v>0</v>
      </c>
      <c r="E156">
        <v>0</v>
      </c>
      <c r="F156">
        <v>0</v>
      </c>
      <c r="G156">
        <v>0</v>
      </c>
      <c r="H156">
        <v>0</v>
      </c>
      <c r="I156">
        <v>0</v>
      </c>
      <c r="T156" t="s">
        <v>666</v>
      </c>
      <c r="U156">
        <v>0</v>
      </c>
      <c r="V156">
        <v>0</v>
      </c>
      <c r="W156">
        <v>0</v>
      </c>
    </row>
    <row r="157" spans="1:23" x14ac:dyDescent="0.35">
      <c r="A157" t="s">
        <v>262</v>
      </c>
      <c r="B157" t="s">
        <v>263</v>
      </c>
      <c r="C157" s="2">
        <v>44986</v>
      </c>
      <c r="D157">
        <v>1</v>
      </c>
      <c r="E157">
        <v>0</v>
      </c>
      <c r="F157">
        <v>0</v>
      </c>
      <c r="G157">
        <v>0</v>
      </c>
      <c r="H157">
        <v>0</v>
      </c>
      <c r="I157">
        <v>1</v>
      </c>
      <c r="J157">
        <v>11</v>
      </c>
      <c r="K157">
        <v>11</v>
      </c>
      <c r="L157">
        <v>11</v>
      </c>
      <c r="M157">
        <v>11</v>
      </c>
      <c r="N157">
        <v>11</v>
      </c>
      <c r="O157">
        <v>0</v>
      </c>
      <c r="P157">
        <v>0</v>
      </c>
      <c r="Q157">
        <v>0</v>
      </c>
      <c r="R157">
        <v>11</v>
      </c>
      <c r="S157">
        <v>0</v>
      </c>
      <c r="T157" t="s">
        <v>667</v>
      </c>
      <c r="U157">
        <v>0</v>
      </c>
      <c r="V157">
        <v>0</v>
      </c>
      <c r="W157">
        <v>1</v>
      </c>
    </row>
    <row r="158" spans="1:23" x14ac:dyDescent="0.35">
      <c r="A158" t="s">
        <v>443</v>
      </c>
      <c r="B158" t="s">
        <v>460</v>
      </c>
      <c r="C158" s="2">
        <v>44652</v>
      </c>
      <c r="D158">
        <v>143</v>
      </c>
      <c r="E158">
        <v>137</v>
      </c>
      <c r="F158">
        <v>4</v>
      </c>
      <c r="G158">
        <v>0</v>
      </c>
      <c r="H158">
        <v>0</v>
      </c>
      <c r="I158">
        <v>284</v>
      </c>
      <c r="J158">
        <v>3</v>
      </c>
      <c r="K158">
        <v>7</v>
      </c>
      <c r="L158">
        <v>11</v>
      </c>
      <c r="M158">
        <v>14</v>
      </c>
      <c r="N158">
        <v>19</v>
      </c>
      <c r="O158">
        <v>5</v>
      </c>
      <c r="P158">
        <v>3</v>
      </c>
      <c r="Q158">
        <v>4</v>
      </c>
      <c r="R158">
        <v>7</v>
      </c>
      <c r="S158">
        <v>4</v>
      </c>
      <c r="T158" t="s">
        <v>668</v>
      </c>
      <c r="U158">
        <v>0</v>
      </c>
      <c r="V158">
        <v>141</v>
      </c>
      <c r="W158">
        <v>284</v>
      </c>
    </row>
    <row r="159" spans="1:23" x14ac:dyDescent="0.35">
      <c r="A159" t="s">
        <v>443</v>
      </c>
      <c r="B159" t="s">
        <v>460</v>
      </c>
      <c r="C159" s="2">
        <v>44682</v>
      </c>
      <c r="D159">
        <v>27</v>
      </c>
      <c r="E159">
        <v>39</v>
      </c>
      <c r="F159">
        <v>1</v>
      </c>
      <c r="G159">
        <v>1</v>
      </c>
      <c r="H159">
        <v>1</v>
      </c>
      <c r="I159">
        <v>69</v>
      </c>
      <c r="J159">
        <v>42</v>
      </c>
      <c r="K159">
        <v>77</v>
      </c>
      <c r="L159">
        <v>88</v>
      </c>
      <c r="M159">
        <v>106</v>
      </c>
      <c r="N159">
        <v>198</v>
      </c>
      <c r="O159">
        <v>92</v>
      </c>
      <c r="P159">
        <v>18</v>
      </c>
      <c r="Q159">
        <v>11</v>
      </c>
      <c r="R159">
        <v>77</v>
      </c>
      <c r="S159">
        <v>35</v>
      </c>
      <c r="T159" t="s">
        <v>669</v>
      </c>
      <c r="U159">
        <v>2</v>
      </c>
      <c r="V159">
        <v>42</v>
      </c>
      <c r="W159">
        <v>67</v>
      </c>
    </row>
    <row r="160" spans="1:23" x14ac:dyDescent="0.35">
      <c r="A160" t="s">
        <v>443</v>
      </c>
      <c r="B160" t="s">
        <v>460</v>
      </c>
      <c r="C160" s="2">
        <v>44713</v>
      </c>
      <c r="D160">
        <v>79</v>
      </c>
      <c r="E160">
        <v>86</v>
      </c>
      <c r="F160">
        <v>2</v>
      </c>
      <c r="G160">
        <v>0</v>
      </c>
      <c r="H160">
        <v>0</v>
      </c>
      <c r="I160">
        <v>167</v>
      </c>
      <c r="J160">
        <v>3</v>
      </c>
      <c r="K160">
        <v>5</v>
      </c>
      <c r="L160">
        <v>7</v>
      </c>
      <c r="M160">
        <v>10</v>
      </c>
      <c r="N160">
        <v>14</v>
      </c>
      <c r="O160">
        <v>4</v>
      </c>
      <c r="P160">
        <v>3</v>
      </c>
      <c r="Q160">
        <v>2</v>
      </c>
      <c r="R160">
        <v>5</v>
      </c>
      <c r="S160">
        <v>2</v>
      </c>
      <c r="T160" t="s">
        <v>670</v>
      </c>
      <c r="U160">
        <v>0</v>
      </c>
      <c r="V160">
        <v>88</v>
      </c>
      <c r="W160">
        <v>167</v>
      </c>
    </row>
    <row r="161" spans="1:23" x14ac:dyDescent="0.35">
      <c r="A161" t="s">
        <v>443</v>
      </c>
      <c r="B161" t="s">
        <v>460</v>
      </c>
      <c r="C161" s="2">
        <v>44743</v>
      </c>
      <c r="D161">
        <v>287</v>
      </c>
      <c r="E161">
        <v>212</v>
      </c>
      <c r="F161">
        <v>3</v>
      </c>
      <c r="G161">
        <v>0</v>
      </c>
      <c r="H161">
        <v>0</v>
      </c>
      <c r="I161">
        <v>502</v>
      </c>
      <c r="J161">
        <v>3</v>
      </c>
      <c r="K161">
        <v>8</v>
      </c>
      <c r="L161">
        <v>14</v>
      </c>
      <c r="M161">
        <v>22</v>
      </c>
      <c r="N161">
        <v>28</v>
      </c>
      <c r="O161">
        <v>6</v>
      </c>
      <c r="P161">
        <v>8</v>
      </c>
      <c r="Q161">
        <v>6</v>
      </c>
      <c r="R161">
        <v>8</v>
      </c>
      <c r="S161">
        <v>5</v>
      </c>
      <c r="T161" t="s">
        <v>671</v>
      </c>
      <c r="U161">
        <v>0</v>
      </c>
      <c r="V161">
        <v>215</v>
      </c>
      <c r="W161">
        <v>502</v>
      </c>
    </row>
    <row r="162" spans="1:23" x14ac:dyDescent="0.35">
      <c r="A162" t="s">
        <v>443</v>
      </c>
      <c r="B162" t="s">
        <v>460</v>
      </c>
      <c r="C162" s="2">
        <v>44774</v>
      </c>
      <c r="D162">
        <v>43</v>
      </c>
      <c r="E162">
        <v>59</v>
      </c>
      <c r="F162">
        <v>0</v>
      </c>
      <c r="G162">
        <v>0</v>
      </c>
      <c r="H162">
        <v>1</v>
      </c>
      <c r="I162">
        <v>103</v>
      </c>
      <c r="J162">
        <v>5</v>
      </c>
      <c r="K162">
        <v>6</v>
      </c>
      <c r="L162">
        <v>7</v>
      </c>
      <c r="M162">
        <v>10</v>
      </c>
      <c r="N162">
        <v>20</v>
      </c>
      <c r="O162">
        <v>10</v>
      </c>
      <c r="P162">
        <v>3</v>
      </c>
      <c r="Q162">
        <v>1</v>
      </c>
      <c r="R162">
        <v>6</v>
      </c>
      <c r="S162">
        <v>1</v>
      </c>
      <c r="T162" t="s">
        <v>672</v>
      </c>
      <c r="U162">
        <v>1</v>
      </c>
      <c r="V162">
        <v>60</v>
      </c>
      <c r="W162">
        <v>102</v>
      </c>
    </row>
    <row r="163" spans="1:23" x14ac:dyDescent="0.35">
      <c r="A163" t="s">
        <v>443</v>
      </c>
      <c r="B163" t="s">
        <v>460</v>
      </c>
      <c r="C163" s="2">
        <v>44805</v>
      </c>
      <c r="D163">
        <v>574</v>
      </c>
      <c r="E163">
        <v>562</v>
      </c>
      <c r="F163">
        <v>24</v>
      </c>
      <c r="G163">
        <v>4</v>
      </c>
      <c r="H163">
        <v>11</v>
      </c>
      <c r="I163">
        <v>1175</v>
      </c>
      <c r="J163">
        <v>4</v>
      </c>
      <c r="K163">
        <v>16</v>
      </c>
      <c r="L163">
        <v>30</v>
      </c>
      <c r="M163">
        <v>86</v>
      </c>
      <c r="N163">
        <v>99</v>
      </c>
      <c r="O163">
        <v>13</v>
      </c>
      <c r="P163">
        <v>56</v>
      </c>
      <c r="Q163">
        <v>14</v>
      </c>
      <c r="R163">
        <v>16</v>
      </c>
      <c r="S163">
        <v>12</v>
      </c>
      <c r="T163" t="s">
        <v>673</v>
      </c>
      <c r="U163">
        <v>15</v>
      </c>
      <c r="V163">
        <v>601</v>
      </c>
      <c r="W163">
        <v>1160</v>
      </c>
    </row>
    <row r="164" spans="1:23" x14ac:dyDescent="0.35">
      <c r="A164" t="s">
        <v>443</v>
      </c>
      <c r="B164" t="s">
        <v>460</v>
      </c>
      <c r="C164" s="2">
        <v>44835</v>
      </c>
      <c r="D164">
        <v>306</v>
      </c>
      <c r="E164">
        <v>269</v>
      </c>
      <c r="F164">
        <v>7</v>
      </c>
      <c r="G164">
        <v>4</v>
      </c>
      <c r="H164">
        <v>1</v>
      </c>
      <c r="I164">
        <v>587</v>
      </c>
      <c r="J164">
        <v>4</v>
      </c>
      <c r="K164">
        <v>10</v>
      </c>
      <c r="L164">
        <v>16</v>
      </c>
      <c r="M164">
        <v>24</v>
      </c>
      <c r="N164">
        <v>30</v>
      </c>
      <c r="O164">
        <v>6</v>
      </c>
      <c r="P164">
        <v>8</v>
      </c>
      <c r="Q164">
        <v>6</v>
      </c>
      <c r="R164">
        <v>10</v>
      </c>
      <c r="S164">
        <v>6</v>
      </c>
      <c r="T164" t="s">
        <v>674</v>
      </c>
      <c r="U164">
        <v>5</v>
      </c>
      <c r="V164">
        <v>281</v>
      </c>
      <c r="W164">
        <v>582</v>
      </c>
    </row>
    <row r="165" spans="1:23" x14ac:dyDescent="0.35">
      <c r="A165" t="s">
        <v>443</v>
      </c>
      <c r="B165" t="s">
        <v>460</v>
      </c>
      <c r="C165" s="2">
        <v>44866</v>
      </c>
      <c r="D165">
        <v>122</v>
      </c>
      <c r="E165">
        <v>101</v>
      </c>
      <c r="F165">
        <v>2</v>
      </c>
      <c r="G165">
        <v>2</v>
      </c>
      <c r="H165">
        <v>1</v>
      </c>
      <c r="I165">
        <v>228</v>
      </c>
      <c r="J165">
        <v>4</v>
      </c>
      <c r="K165">
        <v>8</v>
      </c>
      <c r="L165">
        <v>10</v>
      </c>
      <c r="M165">
        <v>13</v>
      </c>
      <c r="N165">
        <v>18</v>
      </c>
      <c r="O165">
        <v>5</v>
      </c>
      <c r="P165">
        <v>3</v>
      </c>
      <c r="Q165">
        <v>2</v>
      </c>
      <c r="R165">
        <v>8</v>
      </c>
      <c r="S165">
        <v>4</v>
      </c>
      <c r="T165" t="s">
        <v>675</v>
      </c>
      <c r="U165">
        <v>3</v>
      </c>
      <c r="V165">
        <v>106</v>
      </c>
      <c r="W165">
        <v>225</v>
      </c>
    </row>
    <row r="166" spans="1:23" x14ac:dyDescent="0.35">
      <c r="A166" t="s">
        <v>443</v>
      </c>
      <c r="B166" t="s">
        <v>460</v>
      </c>
      <c r="C166" s="2">
        <v>44896</v>
      </c>
      <c r="D166">
        <v>162</v>
      </c>
      <c r="E166">
        <v>106</v>
      </c>
      <c r="F166">
        <v>5</v>
      </c>
      <c r="G166">
        <v>0</v>
      </c>
      <c r="H166">
        <v>1</v>
      </c>
      <c r="I166">
        <v>274</v>
      </c>
      <c r="J166">
        <v>2</v>
      </c>
      <c r="K166">
        <v>7</v>
      </c>
      <c r="L166">
        <v>11</v>
      </c>
      <c r="M166">
        <v>16</v>
      </c>
      <c r="N166">
        <v>18</v>
      </c>
      <c r="O166">
        <v>2</v>
      </c>
      <c r="P166">
        <v>5</v>
      </c>
      <c r="Q166">
        <v>4</v>
      </c>
      <c r="R166">
        <v>7</v>
      </c>
      <c r="S166">
        <v>5</v>
      </c>
      <c r="T166" t="s">
        <v>676</v>
      </c>
      <c r="U166">
        <v>1</v>
      </c>
      <c r="V166">
        <v>112</v>
      </c>
      <c r="W166">
        <v>273</v>
      </c>
    </row>
    <row r="167" spans="1:23" x14ac:dyDescent="0.35">
      <c r="A167" t="s">
        <v>443</v>
      </c>
      <c r="B167" t="s">
        <v>460</v>
      </c>
      <c r="C167" s="2">
        <v>44927</v>
      </c>
      <c r="D167">
        <v>134</v>
      </c>
      <c r="E167">
        <v>141</v>
      </c>
      <c r="F167">
        <v>6</v>
      </c>
      <c r="G167">
        <v>1</v>
      </c>
      <c r="H167">
        <v>1</v>
      </c>
      <c r="I167">
        <v>283</v>
      </c>
      <c r="J167">
        <v>6</v>
      </c>
      <c r="K167">
        <v>8</v>
      </c>
      <c r="L167">
        <v>12</v>
      </c>
      <c r="M167">
        <v>17</v>
      </c>
      <c r="N167">
        <v>20</v>
      </c>
      <c r="O167">
        <v>3</v>
      </c>
      <c r="P167">
        <v>5</v>
      </c>
      <c r="Q167">
        <v>4</v>
      </c>
      <c r="R167">
        <v>8</v>
      </c>
      <c r="S167">
        <v>2</v>
      </c>
      <c r="T167" t="s">
        <v>677</v>
      </c>
      <c r="U167">
        <v>2</v>
      </c>
      <c r="V167">
        <v>149</v>
      </c>
      <c r="W167">
        <v>281</v>
      </c>
    </row>
    <row r="168" spans="1:23" x14ac:dyDescent="0.35">
      <c r="A168" t="s">
        <v>443</v>
      </c>
      <c r="B168" t="s">
        <v>460</v>
      </c>
      <c r="C168" s="2">
        <v>44958</v>
      </c>
      <c r="D168">
        <v>291</v>
      </c>
      <c r="E168">
        <v>404</v>
      </c>
      <c r="F168">
        <v>11</v>
      </c>
      <c r="G168">
        <v>0</v>
      </c>
      <c r="H168">
        <v>5</v>
      </c>
      <c r="I168">
        <v>711</v>
      </c>
      <c r="J168">
        <v>7</v>
      </c>
      <c r="K168">
        <v>13</v>
      </c>
      <c r="L168">
        <v>21</v>
      </c>
      <c r="M168">
        <v>28</v>
      </c>
      <c r="N168">
        <v>34</v>
      </c>
      <c r="O168">
        <v>6</v>
      </c>
      <c r="P168">
        <v>7</v>
      </c>
      <c r="Q168">
        <v>8</v>
      </c>
      <c r="R168">
        <v>13</v>
      </c>
      <c r="S168">
        <v>6</v>
      </c>
      <c r="T168" t="s">
        <v>678</v>
      </c>
      <c r="U168">
        <v>5</v>
      </c>
      <c r="V168">
        <v>420</v>
      </c>
      <c r="W168">
        <v>706</v>
      </c>
    </row>
    <row r="169" spans="1:23" x14ac:dyDescent="0.35">
      <c r="A169" t="s">
        <v>443</v>
      </c>
      <c r="B169" t="s">
        <v>460</v>
      </c>
      <c r="C169" s="2">
        <v>44986</v>
      </c>
      <c r="D169">
        <v>189</v>
      </c>
      <c r="E169">
        <v>220</v>
      </c>
      <c r="F169">
        <v>2</v>
      </c>
      <c r="G169">
        <v>0</v>
      </c>
      <c r="H169">
        <v>0</v>
      </c>
      <c r="I169">
        <v>411</v>
      </c>
      <c r="J169">
        <v>2</v>
      </c>
      <c r="K169">
        <v>7</v>
      </c>
      <c r="L169">
        <v>12</v>
      </c>
      <c r="M169">
        <v>17</v>
      </c>
      <c r="N169">
        <v>20</v>
      </c>
      <c r="O169">
        <v>3</v>
      </c>
      <c r="P169">
        <v>5</v>
      </c>
      <c r="Q169">
        <v>5</v>
      </c>
      <c r="R169">
        <v>7</v>
      </c>
      <c r="S169">
        <v>5</v>
      </c>
      <c r="T169" t="s">
        <v>679</v>
      </c>
      <c r="U169">
        <v>0</v>
      </c>
      <c r="V169">
        <v>222</v>
      </c>
      <c r="W169">
        <v>411</v>
      </c>
    </row>
    <row r="170" spans="1:23" x14ac:dyDescent="0.35">
      <c r="A170" t="s">
        <v>384</v>
      </c>
      <c r="B170" t="s">
        <v>385</v>
      </c>
      <c r="C170" s="2">
        <v>44652</v>
      </c>
      <c r="D170">
        <v>579</v>
      </c>
      <c r="E170">
        <v>849</v>
      </c>
      <c r="F170">
        <v>5</v>
      </c>
      <c r="G170">
        <v>0</v>
      </c>
      <c r="H170">
        <v>0</v>
      </c>
      <c r="I170">
        <v>1433</v>
      </c>
      <c r="J170">
        <v>4</v>
      </c>
      <c r="K170">
        <v>12</v>
      </c>
      <c r="L170">
        <v>24</v>
      </c>
      <c r="M170">
        <v>40</v>
      </c>
      <c r="N170">
        <v>92</v>
      </c>
      <c r="O170">
        <v>52</v>
      </c>
      <c r="P170">
        <v>16</v>
      </c>
      <c r="Q170">
        <v>12</v>
      </c>
      <c r="R170">
        <v>12</v>
      </c>
      <c r="S170">
        <v>8</v>
      </c>
      <c r="T170" t="s">
        <v>680</v>
      </c>
      <c r="U170">
        <v>0</v>
      </c>
      <c r="V170">
        <v>854</v>
      </c>
      <c r="W170">
        <v>1433</v>
      </c>
    </row>
    <row r="171" spans="1:23" x14ac:dyDescent="0.35">
      <c r="A171" t="s">
        <v>384</v>
      </c>
      <c r="B171" t="s">
        <v>385</v>
      </c>
      <c r="C171" s="2">
        <v>44682</v>
      </c>
      <c r="D171">
        <v>2319</v>
      </c>
      <c r="E171">
        <v>2119</v>
      </c>
      <c r="F171">
        <v>22</v>
      </c>
      <c r="G171">
        <v>3</v>
      </c>
      <c r="H171">
        <v>1</v>
      </c>
      <c r="I171">
        <v>4464</v>
      </c>
      <c r="J171">
        <v>6</v>
      </c>
      <c r="K171">
        <v>21</v>
      </c>
      <c r="L171">
        <v>44</v>
      </c>
      <c r="M171">
        <v>75</v>
      </c>
      <c r="N171">
        <v>123</v>
      </c>
      <c r="O171">
        <v>48</v>
      </c>
      <c r="P171">
        <v>31</v>
      </c>
      <c r="Q171">
        <v>23</v>
      </c>
      <c r="R171">
        <v>21</v>
      </c>
      <c r="S171">
        <v>15</v>
      </c>
      <c r="T171" t="s">
        <v>681</v>
      </c>
      <c r="U171">
        <v>4</v>
      </c>
      <c r="V171">
        <v>2145</v>
      </c>
      <c r="W171">
        <v>4460</v>
      </c>
    </row>
    <row r="172" spans="1:23" x14ac:dyDescent="0.35">
      <c r="A172" t="s">
        <v>384</v>
      </c>
      <c r="B172" t="s">
        <v>385</v>
      </c>
      <c r="C172" s="2">
        <v>44713</v>
      </c>
      <c r="D172">
        <v>419</v>
      </c>
      <c r="E172">
        <v>287</v>
      </c>
      <c r="F172">
        <v>0</v>
      </c>
      <c r="G172">
        <v>0</v>
      </c>
      <c r="H172">
        <v>0</v>
      </c>
      <c r="I172">
        <v>706</v>
      </c>
      <c r="J172">
        <v>3</v>
      </c>
      <c r="K172">
        <v>9</v>
      </c>
      <c r="L172">
        <v>18</v>
      </c>
      <c r="M172">
        <v>32</v>
      </c>
      <c r="N172">
        <v>59</v>
      </c>
      <c r="O172">
        <v>27</v>
      </c>
      <c r="P172">
        <v>14</v>
      </c>
      <c r="Q172">
        <v>9</v>
      </c>
      <c r="R172">
        <v>9</v>
      </c>
      <c r="S172">
        <v>6</v>
      </c>
      <c r="T172" t="s">
        <v>682</v>
      </c>
      <c r="U172">
        <v>0</v>
      </c>
      <c r="V172">
        <v>287</v>
      </c>
      <c r="W172">
        <v>706</v>
      </c>
    </row>
    <row r="173" spans="1:23" x14ac:dyDescent="0.35">
      <c r="A173" t="s">
        <v>384</v>
      </c>
      <c r="B173" t="s">
        <v>385</v>
      </c>
      <c r="C173" s="2">
        <v>44743</v>
      </c>
      <c r="D173">
        <v>468</v>
      </c>
      <c r="E173">
        <v>383</v>
      </c>
      <c r="F173">
        <v>8</v>
      </c>
      <c r="G173">
        <v>1</v>
      </c>
      <c r="H173">
        <v>0</v>
      </c>
      <c r="I173">
        <v>860</v>
      </c>
      <c r="J173">
        <v>4</v>
      </c>
      <c r="K173">
        <v>10</v>
      </c>
      <c r="L173">
        <v>22</v>
      </c>
      <c r="M173">
        <v>34</v>
      </c>
      <c r="N173">
        <v>63</v>
      </c>
      <c r="O173">
        <v>29</v>
      </c>
      <c r="P173">
        <v>12</v>
      </c>
      <c r="Q173">
        <v>12</v>
      </c>
      <c r="R173">
        <v>10</v>
      </c>
      <c r="S173">
        <v>6</v>
      </c>
      <c r="T173" t="s">
        <v>683</v>
      </c>
      <c r="U173">
        <v>1</v>
      </c>
      <c r="V173">
        <v>392</v>
      </c>
      <c r="W173">
        <v>859</v>
      </c>
    </row>
    <row r="174" spans="1:23" x14ac:dyDescent="0.35">
      <c r="A174" t="s">
        <v>384</v>
      </c>
      <c r="B174" t="s">
        <v>385</v>
      </c>
      <c r="C174" s="2">
        <v>44774</v>
      </c>
      <c r="D174">
        <v>479</v>
      </c>
      <c r="E174">
        <v>344</v>
      </c>
      <c r="F174">
        <v>0</v>
      </c>
      <c r="G174">
        <v>0</v>
      </c>
      <c r="H174">
        <v>0</v>
      </c>
      <c r="I174">
        <v>823</v>
      </c>
      <c r="J174">
        <v>3</v>
      </c>
      <c r="K174">
        <v>12</v>
      </c>
      <c r="L174">
        <v>25</v>
      </c>
      <c r="M174">
        <v>45</v>
      </c>
      <c r="N174">
        <v>90</v>
      </c>
      <c r="O174">
        <v>45</v>
      </c>
      <c r="P174">
        <v>20</v>
      </c>
      <c r="Q174">
        <v>13</v>
      </c>
      <c r="R174">
        <v>12</v>
      </c>
      <c r="S174">
        <v>9</v>
      </c>
      <c r="T174" t="s">
        <v>684</v>
      </c>
      <c r="U174">
        <v>0</v>
      </c>
      <c r="V174">
        <v>344</v>
      </c>
      <c r="W174">
        <v>823</v>
      </c>
    </row>
    <row r="175" spans="1:23" x14ac:dyDescent="0.35">
      <c r="A175" t="s">
        <v>384</v>
      </c>
      <c r="B175" t="s">
        <v>385</v>
      </c>
      <c r="C175" s="2">
        <v>44805</v>
      </c>
      <c r="D175">
        <v>1190</v>
      </c>
      <c r="E175">
        <v>1064</v>
      </c>
      <c r="F175">
        <v>12</v>
      </c>
      <c r="G175">
        <v>2</v>
      </c>
      <c r="H175">
        <v>0</v>
      </c>
      <c r="I175">
        <v>2268</v>
      </c>
      <c r="J175">
        <v>4</v>
      </c>
      <c r="K175">
        <v>24</v>
      </c>
      <c r="L175">
        <v>47</v>
      </c>
      <c r="M175">
        <v>71</v>
      </c>
      <c r="N175">
        <v>97</v>
      </c>
      <c r="O175">
        <v>26</v>
      </c>
      <c r="P175">
        <v>24</v>
      </c>
      <c r="Q175">
        <v>23</v>
      </c>
      <c r="R175">
        <v>24</v>
      </c>
      <c r="S175">
        <v>20</v>
      </c>
      <c r="T175" t="s">
        <v>685</v>
      </c>
      <c r="U175">
        <v>2</v>
      </c>
      <c r="V175">
        <v>1078</v>
      </c>
      <c r="W175">
        <v>2266</v>
      </c>
    </row>
    <row r="176" spans="1:23" x14ac:dyDescent="0.35">
      <c r="A176" t="s">
        <v>384</v>
      </c>
      <c r="B176" t="s">
        <v>385</v>
      </c>
      <c r="C176" s="2">
        <v>44835</v>
      </c>
      <c r="D176">
        <v>411</v>
      </c>
      <c r="E176">
        <v>518</v>
      </c>
      <c r="F176">
        <v>5</v>
      </c>
      <c r="G176">
        <v>0</v>
      </c>
      <c r="H176">
        <v>1</v>
      </c>
      <c r="I176">
        <v>935</v>
      </c>
      <c r="J176">
        <v>4</v>
      </c>
      <c r="K176">
        <v>11</v>
      </c>
      <c r="L176">
        <v>40</v>
      </c>
      <c r="M176">
        <v>59</v>
      </c>
      <c r="N176">
        <v>110</v>
      </c>
      <c r="O176">
        <v>51</v>
      </c>
      <c r="P176">
        <v>19</v>
      </c>
      <c r="Q176">
        <v>29</v>
      </c>
      <c r="R176">
        <v>11</v>
      </c>
      <c r="S176">
        <v>7</v>
      </c>
      <c r="T176" t="s">
        <v>686</v>
      </c>
      <c r="U176">
        <v>1</v>
      </c>
      <c r="V176">
        <v>524</v>
      </c>
      <c r="W176">
        <v>934</v>
      </c>
    </row>
    <row r="177" spans="1:23" x14ac:dyDescent="0.35">
      <c r="A177" t="s">
        <v>384</v>
      </c>
      <c r="B177" t="s">
        <v>385</v>
      </c>
      <c r="C177" s="2">
        <v>44866</v>
      </c>
      <c r="D177">
        <v>1880</v>
      </c>
      <c r="E177">
        <v>1507</v>
      </c>
      <c r="F177">
        <v>40</v>
      </c>
      <c r="G177">
        <v>5</v>
      </c>
      <c r="H177">
        <v>1</v>
      </c>
      <c r="I177">
        <v>3433</v>
      </c>
      <c r="J177">
        <v>9</v>
      </c>
      <c r="K177">
        <v>28</v>
      </c>
      <c r="L177">
        <v>58</v>
      </c>
      <c r="M177">
        <v>87</v>
      </c>
      <c r="N177">
        <v>135</v>
      </c>
      <c r="O177">
        <v>48</v>
      </c>
      <c r="P177">
        <v>29</v>
      </c>
      <c r="Q177">
        <v>30</v>
      </c>
      <c r="R177">
        <v>28</v>
      </c>
      <c r="S177">
        <v>19</v>
      </c>
      <c r="T177" t="s">
        <v>687</v>
      </c>
      <c r="U177">
        <v>6</v>
      </c>
      <c r="V177">
        <v>1553</v>
      </c>
      <c r="W177">
        <v>3427</v>
      </c>
    </row>
    <row r="178" spans="1:23" x14ac:dyDescent="0.35">
      <c r="A178" t="s">
        <v>384</v>
      </c>
      <c r="B178" t="s">
        <v>385</v>
      </c>
      <c r="C178" s="2">
        <v>44896</v>
      </c>
      <c r="D178">
        <v>2971</v>
      </c>
      <c r="E178">
        <v>2671</v>
      </c>
      <c r="F178">
        <v>24</v>
      </c>
      <c r="G178">
        <v>2</v>
      </c>
      <c r="H178">
        <v>1</v>
      </c>
      <c r="I178">
        <v>5669</v>
      </c>
      <c r="J178">
        <v>5</v>
      </c>
      <c r="K178">
        <v>19</v>
      </c>
      <c r="L178">
        <v>46</v>
      </c>
      <c r="M178">
        <v>81</v>
      </c>
      <c r="N178">
        <v>128</v>
      </c>
      <c r="O178">
        <v>47</v>
      </c>
      <c r="P178">
        <v>35</v>
      </c>
      <c r="Q178">
        <v>27</v>
      </c>
      <c r="R178">
        <v>19</v>
      </c>
      <c r="S178">
        <v>14</v>
      </c>
      <c r="T178" t="s">
        <v>688</v>
      </c>
      <c r="U178">
        <v>3</v>
      </c>
      <c r="V178">
        <v>2698</v>
      </c>
      <c r="W178">
        <v>5666</v>
      </c>
    </row>
    <row r="179" spans="1:23" x14ac:dyDescent="0.35">
      <c r="A179" t="s">
        <v>384</v>
      </c>
      <c r="B179" t="s">
        <v>385</v>
      </c>
      <c r="C179" s="2">
        <v>44927</v>
      </c>
      <c r="D179">
        <v>902</v>
      </c>
      <c r="E179">
        <v>725</v>
      </c>
      <c r="F179">
        <v>7</v>
      </c>
      <c r="G179">
        <v>1</v>
      </c>
      <c r="H179">
        <v>0</v>
      </c>
      <c r="I179">
        <v>1635</v>
      </c>
      <c r="J179">
        <v>4</v>
      </c>
      <c r="K179">
        <v>10</v>
      </c>
      <c r="L179">
        <v>19</v>
      </c>
      <c r="M179">
        <v>26</v>
      </c>
      <c r="N179">
        <v>43</v>
      </c>
      <c r="O179">
        <v>17</v>
      </c>
      <c r="P179">
        <v>7</v>
      </c>
      <c r="Q179">
        <v>9</v>
      </c>
      <c r="R179">
        <v>10</v>
      </c>
      <c r="S179">
        <v>6</v>
      </c>
      <c r="T179" t="s">
        <v>689</v>
      </c>
      <c r="U179">
        <v>1</v>
      </c>
      <c r="V179">
        <v>733</v>
      </c>
      <c r="W179">
        <v>1634</v>
      </c>
    </row>
    <row r="180" spans="1:23" x14ac:dyDescent="0.35">
      <c r="A180" t="s">
        <v>384</v>
      </c>
      <c r="B180" t="s">
        <v>385</v>
      </c>
      <c r="C180" s="2">
        <v>44958</v>
      </c>
      <c r="D180">
        <v>991</v>
      </c>
      <c r="E180">
        <v>945</v>
      </c>
      <c r="F180">
        <v>2</v>
      </c>
      <c r="G180">
        <v>0</v>
      </c>
      <c r="H180">
        <v>0</v>
      </c>
      <c r="I180">
        <v>1938</v>
      </c>
      <c r="J180">
        <v>4</v>
      </c>
      <c r="K180">
        <v>9</v>
      </c>
      <c r="L180">
        <v>18</v>
      </c>
      <c r="M180">
        <v>31</v>
      </c>
      <c r="N180">
        <v>55</v>
      </c>
      <c r="O180">
        <v>24</v>
      </c>
      <c r="P180">
        <v>13</v>
      </c>
      <c r="Q180">
        <v>9</v>
      </c>
      <c r="R180">
        <v>9</v>
      </c>
      <c r="S180">
        <v>5</v>
      </c>
      <c r="T180" t="s">
        <v>690</v>
      </c>
      <c r="U180">
        <v>0</v>
      </c>
      <c r="V180">
        <v>947</v>
      </c>
      <c r="W180">
        <v>1938</v>
      </c>
    </row>
    <row r="181" spans="1:23" x14ac:dyDescent="0.35">
      <c r="A181" t="s">
        <v>384</v>
      </c>
      <c r="B181" t="s">
        <v>385</v>
      </c>
      <c r="C181" s="2">
        <v>44986</v>
      </c>
      <c r="D181">
        <v>1213</v>
      </c>
      <c r="E181">
        <v>1104</v>
      </c>
      <c r="F181">
        <v>9</v>
      </c>
      <c r="G181">
        <v>1</v>
      </c>
      <c r="H181">
        <v>1</v>
      </c>
      <c r="I181">
        <v>2328</v>
      </c>
      <c r="J181">
        <v>4</v>
      </c>
      <c r="K181">
        <v>8</v>
      </c>
      <c r="L181">
        <v>16</v>
      </c>
      <c r="M181">
        <v>27</v>
      </c>
      <c r="N181">
        <v>56</v>
      </c>
      <c r="O181">
        <v>29</v>
      </c>
      <c r="P181">
        <v>11</v>
      </c>
      <c r="Q181">
        <v>8</v>
      </c>
      <c r="R181">
        <v>8</v>
      </c>
      <c r="S181">
        <v>4</v>
      </c>
      <c r="T181" t="s">
        <v>691</v>
      </c>
      <c r="U181">
        <v>2</v>
      </c>
      <c r="V181">
        <v>1115</v>
      </c>
      <c r="W181">
        <v>2326</v>
      </c>
    </row>
    <row r="182" spans="1:23" x14ac:dyDescent="0.35">
      <c r="A182" t="s">
        <v>222</v>
      </c>
      <c r="B182" t="s">
        <v>223</v>
      </c>
      <c r="C182" s="2">
        <v>44652</v>
      </c>
      <c r="D182">
        <v>691</v>
      </c>
      <c r="E182">
        <v>209</v>
      </c>
      <c r="F182">
        <v>5</v>
      </c>
      <c r="G182">
        <v>2</v>
      </c>
      <c r="H182">
        <v>2</v>
      </c>
      <c r="I182">
        <v>909</v>
      </c>
      <c r="J182">
        <v>4</v>
      </c>
      <c r="K182">
        <v>8</v>
      </c>
      <c r="L182">
        <v>16</v>
      </c>
      <c r="M182">
        <v>24</v>
      </c>
      <c r="N182">
        <v>60</v>
      </c>
      <c r="O182">
        <v>36</v>
      </c>
      <c r="P182">
        <v>8</v>
      </c>
      <c r="Q182">
        <v>8</v>
      </c>
      <c r="R182">
        <v>8</v>
      </c>
      <c r="S182">
        <v>4</v>
      </c>
      <c r="T182" t="s">
        <v>692</v>
      </c>
      <c r="U182">
        <v>4</v>
      </c>
      <c r="V182">
        <v>218</v>
      </c>
      <c r="W182">
        <v>905</v>
      </c>
    </row>
    <row r="183" spans="1:23" x14ac:dyDescent="0.35">
      <c r="A183" t="s">
        <v>222</v>
      </c>
      <c r="B183" t="s">
        <v>223</v>
      </c>
      <c r="C183" s="2">
        <v>44682</v>
      </c>
      <c r="D183">
        <v>549</v>
      </c>
      <c r="E183">
        <v>222</v>
      </c>
      <c r="F183">
        <v>7</v>
      </c>
      <c r="G183">
        <v>0</v>
      </c>
      <c r="H183">
        <v>4</v>
      </c>
      <c r="I183">
        <v>782</v>
      </c>
      <c r="J183">
        <v>4</v>
      </c>
      <c r="K183">
        <v>9</v>
      </c>
      <c r="L183">
        <v>23.5</v>
      </c>
      <c r="M183">
        <v>33</v>
      </c>
      <c r="N183">
        <v>86</v>
      </c>
      <c r="O183">
        <v>53</v>
      </c>
      <c r="P183">
        <v>9.5</v>
      </c>
      <c r="Q183">
        <v>14.5</v>
      </c>
      <c r="R183">
        <v>9</v>
      </c>
      <c r="S183">
        <v>5</v>
      </c>
      <c r="T183" t="s">
        <v>693</v>
      </c>
      <c r="U183">
        <v>4</v>
      </c>
      <c r="V183">
        <v>233</v>
      </c>
      <c r="W183">
        <v>778</v>
      </c>
    </row>
    <row r="184" spans="1:23" x14ac:dyDescent="0.35">
      <c r="A184" t="s">
        <v>222</v>
      </c>
      <c r="B184" t="s">
        <v>223</v>
      </c>
      <c r="C184" s="2">
        <v>44713</v>
      </c>
      <c r="D184">
        <v>599</v>
      </c>
      <c r="E184">
        <v>170</v>
      </c>
      <c r="F184">
        <v>7</v>
      </c>
      <c r="G184">
        <v>3</v>
      </c>
      <c r="H184">
        <v>0</v>
      </c>
      <c r="I184">
        <v>779</v>
      </c>
      <c r="J184">
        <v>4</v>
      </c>
      <c r="K184">
        <v>8</v>
      </c>
      <c r="L184">
        <v>16</v>
      </c>
      <c r="M184">
        <v>26</v>
      </c>
      <c r="N184">
        <v>52</v>
      </c>
      <c r="O184">
        <v>26</v>
      </c>
      <c r="P184">
        <v>10</v>
      </c>
      <c r="Q184">
        <v>8</v>
      </c>
      <c r="R184">
        <v>8</v>
      </c>
      <c r="S184">
        <v>4</v>
      </c>
      <c r="T184" t="s">
        <v>694</v>
      </c>
      <c r="U184">
        <v>3</v>
      </c>
      <c r="V184">
        <v>180</v>
      </c>
      <c r="W184">
        <v>776</v>
      </c>
    </row>
    <row r="185" spans="1:23" x14ac:dyDescent="0.35">
      <c r="A185" t="s">
        <v>222</v>
      </c>
      <c r="B185" t="s">
        <v>223</v>
      </c>
      <c r="C185" s="2">
        <v>44743</v>
      </c>
      <c r="D185">
        <v>701</v>
      </c>
      <c r="E185">
        <v>303</v>
      </c>
      <c r="F185">
        <v>4</v>
      </c>
      <c r="G185">
        <v>1</v>
      </c>
      <c r="H185">
        <v>1</v>
      </c>
      <c r="I185">
        <v>1010</v>
      </c>
      <c r="J185">
        <v>3</v>
      </c>
      <c r="K185">
        <v>10</v>
      </c>
      <c r="L185">
        <v>18</v>
      </c>
      <c r="M185">
        <v>28</v>
      </c>
      <c r="N185">
        <v>63</v>
      </c>
      <c r="O185">
        <v>35</v>
      </c>
      <c r="P185">
        <v>10</v>
      </c>
      <c r="Q185">
        <v>8</v>
      </c>
      <c r="R185">
        <v>10</v>
      </c>
      <c r="S185">
        <v>7</v>
      </c>
      <c r="T185" t="s">
        <v>695</v>
      </c>
      <c r="U185">
        <v>2</v>
      </c>
      <c r="V185">
        <v>309</v>
      </c>
      <c r="W185">
        <v>1008</v>
      </c>
    </row>
    <row r="186" spans="1:23" x14ac:dyDescent="0.35">
      <c r="A186" t="s">
        <v>222</v>
      </c>
      <c r="B186" t="s">
        <v>223</v>
      </c>
      <c r="C186" s="2">
        <v>44774</v>
      </c>
      <c r="D186">
        <v>1075</v>
      </c>
      <c r="E186">
        <v>471</v>
      </c>
      <c r="F186">
        <v>3</v>
      </c>
      <c r="G186">
        <v>1</v>
      </c>
      <c r="H186">
        <v>4</v>
      </c>
      <c r="I186">
        <v>1554</v>
      </c>
      <c r="J186">
        <v>4</v>
      </c>
      <c r="K186">
        <v>9</v>
      </c>
      <c r="L186">
        <v>17</v>
      </c>
      <c r="M186">
        <v>36</v>
      </c>
      <c r="N186">
        <v>84</v>
      </c>
      <c r="O186">
        <v>48</v>
      </c>
      <c r="P186">
        <v>19</v>
      </c>
      <c r="Q186">
        <v>8</v>
      </c>
      <c r="R186">
        <v>9</v>
      </c>
      <c r="S186">
        <v>5</v>
      </c>
      <c r="T186" t="s">
        <v>696</v>
      </c>
      <c r="U186">
        <v>5</v>
      </c>
      <c r="V186">
        <v>479</v>
      </c>
      <c r="W186">
        <v>1549</v>
      </c>
    </row>
    <row r="187" spans="1:23" x14ac:dyDescent="0.35">
      <c r="A187" t="s">
        <v>222</v>
      </c>
      <c r="B187" t="s">
        <v>223</v>
      </c>
      <c r="C187" s="2">
        <v>44805</v>
      </c>
      <c r="D187">
        <v>633</v>
      </c>
      <c r="E187">
        <v>214</v>
      </c>
      <c r="F187">
        <v>8</v>
      </c>
      <c r="G187">
        <v>1</v>
      </c>
      <c r="H187">
        <v>2</v>
      </c>
      <c r="I187">
        <v>858</v>
      </c>
      <c r="J187">
        <v>3</v>
      </c>
      <c r="K187">
        <v>8</v>
      </c>
      <c r="L187">
        <v>16</v>
      </c>
      <c r="M187">
        <v>35</v>
      </c>
      <c r="N187">
        <v>89</v>
      </c>
      <c r="O187">
        <v>54</v>
      </c>
      <c r="P187">
        <v>19</v>
      </c>
      <c r="Q187">
        <v>8</v>
      </c>
      <c r="R187">
        <v>8</v>
      </c>
      <c r="S187">
        <v>5</v>
      </c>
      <c r="T187" t="s">
        <v>697</v>
      </c>
      <c r="U187">
        <v>3</v>
      </c>
      <c r="V187">
        <v>225</v>
      </c>
      <c r="W187">
        <v>855</v>
      </c>
    </row>
    <row r="188" spans="1:23" x14ac:dyDescent="0.35">
      <c r="A188" t="s">
        <v>222</v>
      </c>
      <c r="B188" t="s">
        <v>223</v>
      </c>
      <c r="C188" s="2">
        <v>44835</v>
      </c>
      <c r="D188">
        <v>851</v>
      </c>
      <c r="E188">
        <v>343</v>
      </c>
      <c r="F188">
        <v>6</v>
      </c>
      <c r="G188">
        <v>0</v>
      </c>
      <c r="H188">
        <v>0</v>
      </c>
      <c r="I188">
        <v>1200</v>
      </c>
      <c r="J188">
        <v>3.5</v>
      </c>
      <c r="K188">
        <v>9</v>
      </c>
      <c r="L188">
        <v>18</v>
      </c>
      <c r="M188">
        <v>37</v>
      </c>
      <c r="N188">
        <v>67</v>
      </c>
      <c r="O188">
        <v>30</v>
      </c>
      <c r="P188">
        <v>19</v>
      </c>
      <c r="Q188">
        <v>9</v>
      </c>
      <c r="R188">
        <v>9</v>
      </c>
      <c r="S188">
        <v>5.5</v>
      </c>
      <c r="T188" t="s">
        <v>698</v>
      </c>
      <c r="U188">
        <v>0</v>
      </c>
      <c r="V188">
        <v>349</v>
      </c>
      <c r="W188">
        <v>1200</v>
      </c>
    </row>
    <row r="189" spans="1:23" x14ac:dyDescent="0.35">
      <c r="A189" t="s">
        <v>222</v>
      </c>
      <c r="B189" t="s">
        <v>223</v>
      </c>
      <c r="C189" s="2">
        <v>44866</v>
      </c>
      <c r="D189">
        <v>950</v>
      </c>
      <c r="E189">
        <v>368</v>
      </c>
      <c r="F189">
        <v>2</v>
      </c>
      <c r="G189">
        <v>1</v>
      </c>
      <c r="H189">
        <v>1</v>
      </c>
      <c r="I189">
        <v>1322</v>
      </c>
      <c r="J189">
        <v>4</v>
      </c>
      <c r="K189">
        <v>9</v>
      </c>
      <c r="L189">
        <v>17</v>
      </c>
      <c r="M189">
        <v>30</v>
      </c>
      <c r="N189">
        <v>70</v>
      </c>
      <c r="O189">
        <v>40</v>
      </c>
      <c r="P189">
        <v>13</v>
      </c>
      <c r="Q189">
        <v>8</v>
      </c>
      <c r="R189">
        <v>9</v>
      </c>
      <c r="S189">
        <v>5</v>
      </c>
      <c r="T189" t="s">
        <v>699</v>
      </c>
      <c r="U189">
        <v>2</v>
      </c>
      <c r="V189">
        <v>372</v>
      </c>
      <c r="W189">
        <v>1320</v>
      </c>
    </row>
    <row r="190" spans="1:23" x14ac:dyDescent="0.35">
      <c r="A190" t="s">
        <v>222</v>
      </c>
      <c r="B190" t="s">
        <v>223</v>
      </c>
      <c r="C190" s="2">
        <v>44896</v>
      </c>
      <c r="D190">
        <v>931</v>
      </c>
      <c r="E190">
        <v>378</v>
      </c>
      <c r="F190">
        <v>4</v>
      </c>
      <c r="G190">
        <v>0</v>
      </c>
      <c r="H190">
        <v>0</v>
      </c>
      <c r="I190">
        <v>1313</v>
      </c>
      <c r="J190">
        <v>4</v>
      </c>
      <c r="K190">
        <v>16</v>
      </c>
      <c r="L190">
        <v>26</v>
      </c>
      <c r="M190">
        <v>40</v>
      </c>
      <c r="N190">
        <v>125</v>
      </c>
      <c r="O190">
        <v>85</v>
      </c>
      <c r="P190">
        <v>14</v>
      </c>
      <c r="Q190">
        <v>10</v>
      </c>
      <c r="R190">
        <v>16</v>
      </c>
      <c r="S190">
        <v>12</v>
      </c>
      <c r="T190" t="s">
        <v>700</v>
      </c>
      <c r="U190">
        <v>0</v>
      </c>
      <c r="V190">
        <v>382</v>
      </c>
      <c r="W190">
        <v>1313</v>
      </c>
    </row>
    <row r="191" spans="1:23" x14ac:dyDescent="0.35">
      <c r="A191" t="s">
        <v>222</v>
      </c>
      <c r="B191" t="s">
        <v>223</v>
      </c>
      <c r="C191" s="2">
        <v>44927</v>
      </c>
      <c r="D191">
        <v>484</v>
      </c>
      <c r="E191">
        <v>73</v>
      </c>
      <c r="F191">
        <v>7</v>
      </c>
      <c r="G191">
        <v>1</v>
      </c>
      <c r="H191">
        <v>0</v>
      </c>
      <c r="I191">
        <v>565</v>
      </c>
      <c r="J191">
        <v>20</v>
      </c>
      <c r="K191">
        <v>33</v>
      </c>
      <c r="L191">
        <v>39</v>
      </c>
      <c r="M191">
        <v>55</v>
      </c>
      <c r="N191">
        <v>140</v>
      </c>
      <c r="O191">
        <v>85</v>
      </c>
      <c r="P191">
        <v>16</v>
      </c>
      <c r="Q191">
        <v>6</v>
      </c>
      <c r="R191">
        <v>33</v>
      </c>
      <c r="S191">
        <v>13</v>
      </c>
      <c r="T191" t="s">
        <v>701</v>
      </c>
      <c r="U191">
        <v>1</v>
      </c>
      <c r="V191">
        <v>81</v>
      </c>
      <c r="W191">
        <v>564</v>
      </c>
    </row>
    <row r="192" spans="1:23" x14ac:dyDescent="0.35">
      <c r="A192" t="s">
        <v>222</v>
      </c>
      <c r="B192" t="s">
        <v>223</v>
      </c>
      <c r="C192" s="2">
        <v>44958</v>
      </c>
      <c r="D192">
        <v>462</v>
      </c>
      <c r="E192">
        <v>293</v>
      </c>
      <c r="F192">
        <v>8</v>
      </c>
      <c r="G192">
        <v>0</v>
      </c>
      <c r="H192">
        <v>0</v>
      </c>
      <c r="I192">
        <v>763</v>
      </c>
      <c r="J192">
        <v>12</v>
      </c>
      <c r="K192">
        <v>24</v>
      </c>
      <c r="L192">
        <v>44</v>
      </c>
      <c r="M192">
        <v>50</v>
      </c>
      <c r="N192">
        <v>70</v>
      </c>
      <c r="O192">
        <v>20</v>
      </c>
      <c r="P192">
        <v>6</v>
      </c>
      <c r="Q192">
        <v>20</v>
      </c>
      <c r="R192">
        <v>24</v>
      </c>
      <c r="S192">
        <v>12</v>
      </c>
      <c r="T192" t="s">
        <v>702</v>
      </c>
      <c r="U192">
        <v>0</v>
      </c>
      <c r="V192">
        <v>301</v>
      </c>
      <c r="W192">
        <v>763</v>
      </c>
    </row>
    <row r="193" spans="1:23" x14ac:dyDescent="0.35">
      <c r="A193" t="s">
        <v>222</v>
      </c>
      <c r="B193" t="s">
        <v>223</v>
      </c>
      <c r="C193" s="2">
        <v>44986</v>
      </c>
      <c r="D193">
        <v>109</v>
      </c>
      <c r="E193">
        <v>50</v>
      </c>
      <c r="F193">
        <v>0</v>
      </c>
      <c r="G193">
        <v>0</v>
      </c>
      <c r="H193">
        <v>0</v>
      </c>
      <c r="I193">
        <v>159</v>
      </c>
      <c r="J193">
        <v>15</v>
      </c>
      <c r="K193">
        <v>18</v>
      </c>
      <c r="L193">
        <v>58</v>
      </c>
      <c r="M193">
        <v>73</v>
      </c>
      <c r="N193">
        <v>203</v>
      </c>
      <c r="O193">
        <v>130</v>
      </c>
      <c r="P193">
        <v>15</v>
      </c>
      <c r="Q193">
        <v>40</v>
      </c>
      <c r="R193">
        <v>18</v>
      </c>
      <c r="S193">
        <v>3</v>
      </c>
      <c r="T193" t="s">
        <v>703</v>
      </c>
      <c r="U193">
        <v>0</v>
      </c>
      <c r="V193">
        <v>50</v>
      </c>
      <c r="W193">
        <v>159</v>
      </c>
    </row>
    <row r="194" spans="1:23" x14ac:dyDescent="0.35">
      <c r="A194" t="s">
        <v>437</v>
      </c>
      <c r="B194" t="s">
        <v>438</v>
      </c>
      <c r="C194" s="2">
        <v>44652</v>
      </c>
      <c r="D194">
        <v>199</v>
      </c>
      <c r="E194">
        <v>185</v>
      </c>
      <c r="F194">
        <v>49</v>
      </c>
      <c r="G194">
        <v>1</v>
      </c>
      <c r="H194">
        <v>2</v>
      </c>
      <c r="I194">
        <v>436</v>
      </c>
      <c r="J194">
        <v>5</v>
      </c>
      <c r="K194">
        <v>8</v>
      </c>
      <c r="L194">
        <v>11</v>
      </c>
      <c r="M194">
        <v>16</v>
      </c>
      <c r="N194">
        <v>33</v>
      </c>
      <c r="O194">
        <v>17</v>
      </c>
      <c r="P194">
        <v>5</v>
      </c>
      <c r="Q194">
        <v>3</v>
      </c>
      <c r="R194">
        <v>8</v>
      </c>
      <c r="S194">
        <v>3</v>
      </c>
      <c r="T194" t="s">
        <v>704</v>
      </c>
      <c r="U194">
        <v>3</v>
      </c>
      <c r="V194">
        <v>237</v>
      </c>
      <c r="W194">
        <v>433</v>
      </c>
    </row>
    <row r="195" spans="1:23" x14ac:dyDescent="0.35">
      <c r="A195" t="s">
        <v>437</v>
      </c>
      <c r="B195" t="s">
        <v>438</v>
      </c>
      <c r="C195" s="2">
        <v>44682</v>
      </c>
      <c r="D195">
        <v>332</v>
      </c>
      <c r="E195">
        <v>280</v>
      </c>
      <c r="F195">
        <v>100</v>
      </c>
      <c r="G195">
        <v>3</v>
      </c>
      <c r="H195">
        <v>0</v>
      </c>
      <c r="I195">
        <v>715</v>
      </c>
      <c r="J195">
        <v>5</v>
      </c>
      <c r="K195">
        <v>10</v>
      </c>
      <c r="L195">
        <v>14</v>
      </c>
      <c r="M195">
        <v>19</v>
      </c>
      <c r="N195">
        <v>38</v>
      </c>
      <c r="O195">
        <v>19</v>
      </c>
      <c r="P195">
        <v>5</v>
      </c>
      <c r="Q195">
        <v>4</v>
      </c>
      <c r="R195">
        <v>10</v>
      </c>
      <c r="S195">
        <v>5</v>
      </c>
      <c r="T195" t="s">
        <v>705</v>
      </c>
      <c r="U195">
        <v>3</v>
      </c>
      <c r="V195">
        <v>383</v>
      </c>
      <c r="W195">
        <v>712</v>
      </c>
    </row>
    <row r="196" spans="1:23" x14ac:dyDescent="0.35">
      <c r="A196" t="s">
        <v>437</v>
      </c>
      <c r="B196" t="s">
        <v>438</v>
      </c>
      <c r="C196" s="2">
        <v>44713</v>
      </c>
      <c r="D196">
        <v>201</v>
      </c>
      <c r="E196">
        <v>174</v>
      </c>
      <c r="F196">
        <v>49</v>
      </c>
      <c r="G196">
        <v>1</v>
      </c>
      <c r="H196">
        <v>4</v>
      </c>
      <c r="I196">
        <v>429</v>
      </c>
      <c r="J196">
        <v>5</v>
      </c>
      <c r="K196">
        <v>8</v>
      </c>
      <c r="L196">
        <v>12</v>
      </c>
      <c r="M196">
        <v>17</v>
      </c>
      <c r="N196">
        <v>34</v>
      </c>
      <c r="O196">
        <v>17</v>
      </c>
      <c r="P196">
        <v>5</v>
      </c>
      <c r="Q196">
        <v>4</v>
      </c>
      <c r="R196">
        <v>8</v>
      </c>
      <c r="S196">
        <v>3</v>
      </c>
      <c r="T196" t="s">
        <v>706</v>
      </c>
      <c r="U196">
        <v>5</v>
      </c>
      <c r="V196">
        <v>228</v>
      </c>
      <c r="W196">
        <v>424</v>
      </c>
    </row>
    <row r="197" spans="1:23" x14ac:dyDescent="0.35">
      <c r="A197" t="s">
        <v>437</v>
      </c>
      <c r="B197" t="s">
        <v>438</v>
      </c>
      <c r="C197" s="2">
        <v>44743</v>
      </c>
      <c r="D197">
        <v>263</v>
      </c>
      <c r="E197">
        <v>298</v>
      </c>
      <c r="F197">
        <v>68</v>
      </c>
      <c r="G197">
        <v>1</v>
      </c>
      <c r="H197">
        <v>4</v>
      </c>
      <c r="I197">
        <v>634</v>
      </c>
      <c r="J197">
        <v>5</v>
      </c>
      <c r="K197">
        <v>9</v>
      </c>
      <c r="L197">
        <v>13</v>
      </c>
      <c r="M197">
        <v>19</v>
      </c>
      <c r="N197">
        <v>30</v>
      </c>
      <c r="O197">
        <v>11</v>
      </c>
      <c r="P197">
        <v>6</v>
      </c>
      <c r="Q197">
        <v>4</v>
      </c>
      <c r="R197">
        <v>9</v>
      </c>
      <c r="S197">
        <v>4</v>
      </c>
      <c r="T197" t="s">
        <v>707</v>
      </c>
      <c r="U197">
        <v>5</v>
      </c>
      <c r="V197">
        <v>371</v>
      </c>
      <c r="W197">
        <v>629</v>
      </c>
    </row>
    <row r="198" spans="1:23" x14ac:dyDescent="0.35">
      <c r="A198" t="s">
        <v>437</v>
      </c>
      <c r="B198" t="s">
        <v>438</v>
      </c>
      <c r="C198" s="2">
        <v>44774</v>
      </c>
      <c r="D198">
        <v>264</v>
      </c>
      <c r="E198">
        <v>251</v>
      </c>
      <c r="F198">
        <v>42</v>
      </c>
      <c r="G198">
        <v>2</v>
      </c>
      <c r="H198">
        <v>2</v>
      </c>
      <c r="I198">
        <v>561</v>
      </c>
      <c r="J198">
        <v>5</v>
      </c>
      <c r="K198">
        <v>8</v>
      </c>
      <c r="L198">
        <v>12</v>
      </c>
      <c r="M198">
        <v>18</v>
      </c>
      <c r="N198">
        <v>39</v>
      </c>
      <c r="O198">
        <v>21</v>
      </c>
      <c r="P198">
        <v>6</v>
      </c>
      <c r="Q198">
        <v>4</v>
      </c>
      <c r="R198">
        <v>8</v>
      </c>
      <c r="S198">
        <v>3</v>
      </c>
      <c r="T198" t="s">
        <v>708</v>
      </c>
      <c r="U198">
        <v>4</v>
      </c>
      <c r="V198">
        <v>297</v>
      </c>
      <c r="W198">
        <v>557</v>
      </c>
    </row>
    <row r="199" spans="1:23" x14ac:dyDescent="0.35">
      <c r="A199" t="s">
        <v>437</v>
      </c>
      <c r="B199" t="s">
        <v>438</v>
      </c>
      <c r="C199" s="2">
        <v>44805</v>
      </c>
      <c r="D199">
        <v>274</v>
      </c>
      <c r="E199">
        <v>266</v>
      </c>
      <c r="F199">
        <v>71</v>
      </c>
      <c r="G199">
        <v>3</v>
      </c>
      <c r="H199">
        <v>5</v>
      </c>
      <c r="I199">
        <v>619</v>
      </c>
      <c r="J199">
        <v>5</v>
      </c>
      <c r="K199">
        <v>9</v>
      </c>
      <c r="L199">
        <v>14</v>
      </c>
      <c r="M199">
        <v>19</v>
      </c>
      <c r="N199">
        <v>39</v>
      </c>
      <c r="O199">
        <v>20</v>
      </c>
      <c r="P199">
        <v>5</v>
      </c>
      <c r="Q199">
        <v>5</v>
      </c>
      <c r="R199">
        <v>9</v>
      </c>
      <c r="S199">
        <v>4</v>
      </c>
      <c r="T199" t="s">
        <v>709</v>
      </c>
      <c r="U199">
        <v>8</v>
      </c>
      <c r="V199">
        <v>345</v>
      </c>
      <c r="W199">
        <v>611</v>
      </c>
    </row>
    <row r="200" spans="1:23" x14ac:dyDescent="0.35">
      <c r="A200" t="s">
        <v>437</v>
      </c>
      <c r="B200" t="s">
        <v>438</v>
      </c>
      <c r="C200" s="2">
        <v>44835</v>
      </c>
      <c r="D200">
        <v>239</v>
      </c>
      <c r="E200">
        <v>241</v>
      </c>
      <c r="F200">
        <v>58</v>
      </c>
      <c r="G200">
        <v>1</v>
      </c>
      <c r="H200">
        <v>1</v>
      </c>
      <c r="I200">
        <v>540</v>
      </c>
      <c r="J200">
        <v>6</v>
      </c>
      <c r="K200">
        <v>10</v>
      </c>
      <c r="L200">
        <v>14</v>
      </c>
      <c r="M200">
        <v>22</v>
      </c>
      <c r="N200">
        <v>44</v>
      </c>
      <c r="O200">
        <v>22</v>
      </c>
      <c r="P200">
        <v>8</v>
      </c>
      <c r="Q200">
        <v>4</v>
      </c>
      <c r="R200">
        <v>10</v>
      </c>
      <c r="S200">
        <v>4</v>
      </c>
      <c r="T200" t="s">
        <v>710</v>
      </c>
      <c r="U200">
        <v>2</v>
      </c>
      <c r="V200">
        <v>301</v>
      </c>
      <c r="W200">
        <v>538</v>
      </c>
    </row>
    <row r="201" spans="1:23" x14ac:dyDescent="0.35">
      <c r="A201" t="s">
        <v>437</v>
      </c>
      <c r="B201" t="s">
        <v>438</v>
      </c>
      <c r="C201" s="2">
        <v>44866</v>
      </c>
      <c r="D201">
        <v>313</v>
      </c>
      <c r="E201">
        <v>322</v>
      </c>
      <c r="F201">
        <v>78</v>
      </c>
      <c r="G201">
        <v>3</v>
      </c>
      <c r="H201">
        <v>2</v>
      </c>
      <c r="I201">
        <v>718</v>
      </c>
      <c r="J201">
        <v>5</v>
      </c>
      <c r="K201">
        <v>7</v>
      </c>
      <c r="L201">
        <v>10</v>
      </c>
      <c r="M201">
        <v>16</v>
      </c>
      <c r="N201">
        <v>36</v>
      </c>
      <c r="O201">
        <v>20</v>
      </c>
      <c r="P201">
        <v>6</v>
      </c>
      <c r="Q201">
        <v>3</v>
      </c>
      <c r="R201">
        <v>7</v>
      </c>
      <c r="S201">
        <v>2</v>
      </c>
      <c r="T201" t="s">
        <v>711</v>
      </c>
      <c r="U201">
        <v>5</v>
      </c>
      <c r="V201">
        <v>405</v>
      </c>
      <c r="W201">
        <v>713</v>
      </c>
    </row>
    <row r="202" spans="1:23" x14ac:dyDescent="0.35">
      <c r="A202" t="s">
        <v>437</v>
      </c>
      <c r="B202" t="s">
        <v>438</v>
      </c>
      <c r="C202" s="2">
        <v>44896</v>
      </c>
      <c r="D202">
        <v>219</v>
      </c>
      <c r="E202">
        <v>220</v>
      </c>
      <c r="F202">
        <v>62</v>
      </c>
      <c r="G202">
        <v>5</v>
      </c>
      <c r="H202">
        <v>0</v>
      </c>
      <c r="I202">
        <v>506</v>
      </c>
      <c r="J202">
        <v>4</v>
      </c>
      <c r="K202">
        <v>7</v>
      </c>
      <c r="L202">
        <v>10</v>
      </c>
      <c r="M202">
        <v>14</v>
      </c>
      <c r="N202">
        <v>34</v>
      </c>
      <c r="O202">
        <v>20</v>
      </c>
      <c r="P202">
        <v>4</v>
      </c>
      <c r="Q202">
        <v>3</v>
      </c>
      <c r="R202">
        <v>7</v>
      </c>
      <c r="S202">
        <v>3</v>
      </c>
      <c r="T202" t="s">
        <v>712</v>
      </c>
      <c r="U202">
        <v>5</v>
      </c>
      <c r="V202">
        <v>287</v>
      </c>
      <c r="W202">
        <v>501</v>
      </c>
    </row>
    <row r="203" spans="1:23" x14ac:dyDescent="0.35">
      <c r="A203" t="s">
        <v>437</v>
      </c>
      <c r="B203" t="s">
        <v>438</v>
      </c>
      <c r="C203" s="2">
        <v>44927</v>
      </c>
      <c r="D203">
        <v>289</v>
      </c>
      <c r="E203">
        <v>285</v>
      </c>
      <c r="F203">
        <v>96</v>
      </c>
      <c r="G203">
        <v>5</v>
      </c>
      <c r="H203">
        <v>4</v>
      </c>
      <c r="I203">
        <v>679</v>
      </c>
      <c r="J203">
        <v>6</v>
      </c>
      <c r="K203">
        <v>11</v>
      </c>
      <c r="L203">
        <v>16</v>
      </c>
      <c r="M203">
        <v>22</v>
      </c>
      <c r="N203">
        <v>49</v>
      </c>
      <c r="O203">
        <v>27</v>
      </c>
      <c r="P203">
        <v>6</v>
      </c>
      <c r="Q203">
        <v>5</v>
      </c>
      <c r="R203">
        <v>11</v>
      </c>
      <c r="S203">
        <v>5</v>
      </c>
      <c r="T203" t="s">
        <v>713</v>
      </c>
      <c r="U203">
        <v>9</v>
      </c>
      <c r="V203">
        <v>390</v>
      </c>
      <c r="W203">
        <v>670</v>
      </c>
    </row>
    <row r="204" spans="1:23" x14ac:dyDescent="0.35">
      <c r="A204" t="s">
        <v>437</v>
      </c>
      <c r="B204" t="s">
        <v>438</v>
      </c>
      <c r="C204" s="2">
        <v>44958</v>
      </c>
      <c r="D204">
        <v>181</v>
      </c>
      <c r="E204">
        <v>184</v>
      </c>
      <c r="F204">
        <v>88</v>
      </c>
      <c r="G204">
        <v>0</v>
      </c>
      <c r="H204">
        <v>3</v>
      </c>
      <c r="I204">
        <v>456</v>
      </c>
      <c r="J204">
        <v>5</v>
      </c>
      <c r="K204">
        <v>7</v>
      </c>
      <c r="L204">
        <v>9</v>
      </c>
      <c r="M204">
        <v>14</v>
      </c>
      <c r="N204">
        <v>30</v>
      </c>
      <c r="O204">
        <v>16</v>
      </c>
      <c r="P204">
        <v>5</v>
      </c>
      <c r="Q204">
        <v>2</v>
      </c>
      <c r="R204">
        <v>7</v>
      </c>
      <c r="S204">
        <v>2</v>
      </c>
      <c r="T204" t="s">
        <v>714</v>
      </c>
      <c r="U204">
        <v>3</v>
      </c>
      <c r="V204">
        <v>275</v>
      </c>
      <c r="W204">
        <v>453</v>
      </c>
    </row>
    <row r="205" spans="1:23" x14ac:dyDescent="0.35">
      <c r="A205" t="s">
        <v>437</v>
      </c>
      <c r="B205" t="s">
        <v>438</v>
      </c>
      <c r="C205" s="2">
        <v>44986</v>
      </c>
      <c r="D205">
        <v>246</v>
      </c>
      <c r="E205">
        <v>154</v>
      </c>
      <c r="F205">
        <v>59</v>
      </c>
      <c r="G205">
        <v>3</v>
      </c>
      <c r="H205">
        <v>2</v>
      </c>
      <c r="I205">
        <v>464</v>
      </c>
      <c r="J205">
        <v>7</v>
      </c>
      <c r="K205">
        <v>10</v>
      </c>
      <c r="L205">
        <v>12</v>
      </c>
      <c r="M205">
        <v>16.5</v>
      </c>
      <c r="N205">
        <v>32</v>
      </c>
      <c r="O205">
        <v>15.5</v>
      </c>
      <c r="P205">
        <v>4.5</v>
      </c>
      <c r="Q205">
        <v>2</v>
      </c>
      <c r="R205">
        <v>10</v>
      </c>
      <c r="S205">
        <v>3</v>
      </c>
      <c r="T205" t="s">
        <v>715</v>
      </c>
      <c r="U205">
        <v>5</v>
      </c>
      <c r="V205">
        <v>218</v>
      </c>
      <c r="W205">
        <v>459</v>
      </c>
    </row>
    <row r="206" spans="1:23" x14ac:dyDescent="0.35">
      <c r="A206" t="s">
        <v>98</v>
      </c>
      <c r="B206" t="s">
        <v>99</v>
      </c>
      <c r="C206" s="2">
        <v>44652</v>
      </c>
      <c r="D206">
        <v>0</v>
      </c>
      <c r="E206">
        <v>0</v>
      </c>
      <c r="F206">
        <v>0</v>
      </c>
      <c r="G206">
        <v>0</v>
      </c>
      <c r="H206">
        <v>0</v>
      </c>
      <c r="I206">
        <v>0</v>
      </c>
      <c r="T206" t="s">
        <v>716</v>
      </c>
      <c r="U206">
        <v>0</v>
      </c>
      <c r="V206">
        <v>0</v>
      </c>
      <c r="W206">
        <v>0</v>
      </c>
    </row>
    <row r="207" spans="1:23" x14ac:dyDescent="0.35">
      <c r="A207" t="s">
        <v>98</v>
      </c>
      <c r="B207" t="s">
        <v>99</v>
      </c>
      <c r="C207" s="2">
        <v>44682</v>
      </c>
      <c r="D207">
        <v>1210</v>
      </c>
      <c r="E207">
        <v>925</v>
      </c>
      <c r="F207">
        <v>34</v>
      </c>
      <c r="G207">
        <v>3</v>
      </c>
      <c r="H207">
        <v>6</v>
      </c>
      <c r="I207">
        <v>2178</v>
      </c>
      <c r="J207">
        <v>7</v>
      </c>
      <c r="K207">
        <v>16</v>
      </c>
      <c r="L207">
        <v>27</v>
      </c>
      <c r="M207">
        <v>79</v>
      </c>
      <c r="N207">
        <v>203</v>
      </c>
      <c r="O207">
        <v>124</v>
      </c>
      <c r="P207">
        <v>52</v>
      </c>
      <c r="Q207">
        <v>11</v>
      </c>
      <c r="R207">
        <v>16</v>
      </c>
      <c r="S207">
        <v>9</v>
      </c>
      <c r="T207" t="s">
        <v>717</v>
      </c>
      <c r="U207">
        <v>9</v>
      </c>
      <c r="V207">
        <v>968</v>
      </c>
      <c r="W207">
        <v>2169</v>
      </c>
    </row>
    <row r="208" spans="1:23" x14ac:dyDescent="0.35">
      <c r="A208" t="s">
        <v>98</v>
      </c>
      <c r="B208" t="s">
        <v>99</v>
      </c>
      <c r="C208" s="2">
        <v>44713</v>
      </c>
      <c r="D208">
        <v>0</v>
      </c>
      <c r="E208">
        <v>0</v>
      </c>
      <c r="F208">
        <v>0</v>
      </c>
      <c r="G208">
        <v>0</v>
      </c>
      <c r="H208">
        <v>0</v>
      </c>
      <c r="I208">
        <v>0</v>
      </c>
      <c r="T208" t="s">
        <v>718</v>
      </c>
      <c r="U208">
        <v>0</v>
      </c>
      <c r="V208">
        <v>0</v>
      </c>
      <c r="W208">
        <v>0</v>
      </c>
    </row>
    <row r="209" spans="1:23" x14ac:dyDescent="0.35">
      <c r="A209" t="s">
        <v>98</v>
      </c>
      <c r="B209" t="s">
        <v>99</v>
      </c>
      <c r="C209" s="2">
        <v>44743</v>
      </c>
      <c r="D209">
        <v>830</v>
      </c>
      <c r="E209">
        <v>560</v>
      </c>
      <c r="F209">
        <v>22</v>
      </c>
      <c r="G209">
        <v>5</v>
      </c>
      <c r="H209">
        <v>3</v>
      </c>
      <c r="I209">
        <v>1420</v>
      </c>
      <c r="J209">
        <v>7</v>
      </c>
      <c r="K209">
        <v>17</v>
      </c>
      <c r="L209">
        <v>29</v>
      </c>
      <c r="M209">
        <v>41</v>
      </c>
      <c r="N209">
        <v>66</v>
      </c>
      <c r="O209">
        <v>25</v>
      </c>
      <c r="P209">
        <v>12</v>
      </c>
      <c r="Q209">
        <v>12</v>
      </c>
      <c r="R209">
        <v>17</v>
      </c>
      <c r="S209">
        <v>10</v>
      </c>
      <c r="T209" t="s">
        <v>719</v>
      </c>
      <c r="U209">
        <v>8</v>
      </c>
      <c r="V209">
        <v>590</v>
      </c>
      <c r="W209">
        <v>1412</v>
      </c>
    </row>
    <row r="210" spans="1:23" x14ac:dyDescent="0.35">
      <c r="A210" t="s">
        <v>98</v>
      </c>
      <c r="B210" t="s">
        <v>99</v>
      </c>
      <c r="C210" s="2">
        <v>44774</v>
      </c>
      <c r="D210">
        <v>138</v>
      </c>
      <c r="E210">
        <v>102</v>
      </c>
      <c r="F210">
        <v>3</v>
      </c>
      <c r="G210">
        <v>0</v>
      </c>
      <c r="H210">
        <v>1</v>
      </c>
      <c r="I210">
        <v>244</v>
      </c>
      <c r="J210">
        <v>5</v>
      </c>
      <c r="K210">
        <v>8</v>
      </c>
      <c r="L210">
        <v>9</v>
      </c>
      <c r="M210">
        <v>12</v>
      </c>
      <c r="N210">
        <v>39</v>
      </c>
      <c r="O210">
        <v>27</v>
      </c>
      <c r="P210">
        <v>3</v>
      </c>
      <c r="Q210">
        <v>1</v>
      </c>
      <c r="R210">
        <v>8</v>
      </c>
      <c r="S210">
        <v>3</v>
      </c>
      <c r="T210" t="s">
        <v>720</v>
      </c>
      <c r="U210">
        <v>1</v>
      </c>
      <c r="V210">
        <v>106</v>
      </c>
      <c r="W210">
        <v>243</v>
      </c>
    </row>
    <row r="211" spans="1:23" x14ac:dyDescent="0.35">
      <c r="A211" t="s">
        <v>98</v>
      </c>
      <c r="B211" t="s">
        <v>99</v>
      </c>
      <c r="C211" s="2">
        <v>44805</v>
      </c>
      <c r="D211">
        <v>303</v>
      </c>
      <c r="E211">
        <v>273</v>
      </c>
      <c r="F211">
        <v>9</v>
      </c>
      <c r="G211">
        <v>0</v>
      </c>
      <c r="H211">
        <v>1</v>
      </c>
      <c r="I211">
        <v>586</v>
      </c>
      <c r="J211">
        <v>7</v>
      </c>
      <c r="K211">
        <v>12</v>
      </c>
      <c r="L211">
        <v>16</v>
      </c>
      <c r="M211">
        <v>23</v>
      </c>
      <c r="N211">
        <v>60</v>
      </c>
      <c r="O211">
        <v>37</v>
      </c>
      <c r="P211">
        <v>7</v>
      </c>
      <c r="Q211">
        <v>4</v>
      </c>
      <c r="R211">
        <v>12</v>
      </c>
      <c r="S211">
        <v>5</v>
      </c>
      <c r="T211" t="s">
        <v>721</v>
      </c>
      <c r="U211">
        <v>1</v>
      </c>
      <c r="V211">
        <v>283</v>
      </c>
      <c r="W211">
        <v>585</v>
      </c>
    </row>
    <row r="212" spans="1:23" x14ac:dyDescent="0.35">
      <c r="A212" t="s">
        <v>98</v>
      </c>
      <c r="B212" t="s">
        <v>99</v>
      </c>
      <c r="C212" s="2">
        <v>44835</v>
      </c>
      <c r="D212">
        <v>567</v>
      </c>
      <c r="E212">
        <v>413</v>
      </c>
      <c r="F212">
        <v>18</v>
      </c>
      <c r="G212">
        <v>3</v>
      </c>
      <c r="H212">
        <v>0</v>
      </c>
      <c r="I212">
        <v>1001</v>
      </c>
      <c r="J212">
        <v>7</v>
      </c>
      <c r="K212">
        <v>15</v>
      </c>
      <c r="L212">
        <v>25</v>
      </c>
      <c r="M212">
        <v>33</v>
      </c>
      <c r="N212">
        <v>67</v>
      </c>
      <c r="O212">
        <v>34</v>
      </c>
      <c r="P212">
        <v>8</v>
      </c>
      <c r="Q212">
        <v>10</v>
      </c>
      <c r="R212">
        <v>15</v>
      </c>
      <c r="S212">
        <v>8</v>
      </c>
      <c r="T212" t="s">
        <v>722</v>
      </c>
      <c r="U212">
        <v>3</v>
      </c>
      <c r="V212">
        <v>434</v>
      </c>
      <c r="W212">
        <v>998</v>
      </c>
    </row>
    <row r="213" spans="1:23" x14ac:dyDescent="0.35">
      <c r="A213" t="s">
        <v>98</v>
      </c>
      <c r="B213" t="s">
        <v>99</v>
      </c>
      <c r="C213" s="2">
        <v>44866</v>
      </c>
      <c r="D213">
        <v>588</v>
      </c>
      <c r="E213">
        <v>343</v>
      </c>
      <c r="F213">
        <v>24</v>
      </c>
      <c r="G213">
        <v>3</v>
      </c>
      <c r="H213">
        <v>1</v>
      </c>
      <c r="I213">
        <v>959</v>
      </c>
      <c r="J213">
        <v>5</v>
      </c>
      <c r="K213">
        <v>13</v>
      </c>
      <c r="L213">
        <v>23</v>
      </c>
      <c r="M213">
        <v>31</v>
      </c>
      <c r="N213">
        <v>80</v>
      </c>
      <c r="O213">
        <v>49</v>
      </c>
      <c r="P213">
        <v>8</v>
      </c>
      <c r="Q213">
        <v>10</v>
      </c>
      <c r="R213">
        <v>13</v>
      </c>
      <c r="S213">
        <v>8</v>
      </c>
      <c r="T213" t="s">
        <v>723</v>
      </c>
      <c r="U213">
        <v>4</v>
      </c>
      <c r="V213">
        <v>371</v>
      </c>
      <c r="W213">
        <v>955</v>
      </c>
    </row>
    <row r="214" spans="1:23" x14ac:dyDescent="0.35">
      <c r="A214" t="s">
        <v>98</v>
      </c>
      <c r="B214" t="s">
        <v>99</v>
      </c>
      <c r="C214" s="2">
        <v>44896</v>
      </c>
      <c r="D214">
        <v>438</v>
      </c>
      <c r="E214">
        <v>269</v>
      </c>
      <c r="F214">
        <v>15</v>
      </c>
      <c r="G214">
        <v>2</v>
      </c>
      <c r="H214">
        <v>0</v>
      </c>
      <c r="I214">
        <v>724</v>
      </c>
      <c r="J214">
        <v>4</v>
      </c>
      <c r="K214">
        <v>9</v>
      </c>
      <c r="L214">
        <v>13</v>
      </c>
      <c r="M214">
        <v>24</v>
      </c>
      <c r="N214">
        <v>71</v>
      </c>
      <c r="O214">
        <v>47</v>
      </c>
      <c r="P214">
        <v>11</v>
      </c>
      <c r="Q214">
        <v>4</v>
      </c>
      <c r="R214">
        <v>9</v>
      </c>
      <c r="S214">
        <v>5</v>
      </c>
      <c r="T214" t="s">
        <v>724</v>
      </c>
      <c r="U214">
        <v>2</v>
      </c>
      <c r="V214">
        <v>286</v>
      </c>
      <c r="W214">
        <v>722</v>
      </c>
    </row>
    <row r="215" spans="1:23" x14ac:dyDescent="0.35">
      <c r="A215" t="s">
        <v>98</v>
      </c>
      <c r="B215" t="s">
        <v>99</v>
      </c>
      <c r="C215" s="2">
        <v>44927</v>
      </c>
      <c r="D215">
        <v>0</v>
      </c>
      <c r="E215">
        <v>0</v>
      </c>
      <c r="F215">
        <v>1</v>
      </c>
      <c r="G215">
        <v>0</v>
      </c>
      <c r="H215">
        <v>0</v>
      </c>
      <c r="I215">
        <v>1</v>
      </c>
      <c r="J215">
        <v>13</v>
      </c>
      <c r="K215">
        <v>13</v>
      </c>
      <c r="L215">
        <v>13</v>
      </c>
      <c r="M215">
        <v>13</v>
      </c>
      <c r="N215">
        <v>13</v>
      </c>
      <c r="O215">
        <v>0</v>
      </c>
      <c r="P215">
        <v>0</v>
      </c>
      <c r="Q215">
        <v>0</v>
      </c>
      <c r="R215">
        <v>13</v>
      </c>
      <c r="S215">
        <v>0</v>
      </c>
      <c r="T215" t="s">
        <v>725</v>
      </c>
      <c r="U215">
        <v>0</v>
      </c>
      <c r="V215">
        <v>1</v>
      </c>
      <c r="W215">
        <v>1</v>
      </c>
    </row>
    <row r="216" spans="1:23" x14ac:dyDescent="0.35">
      <c r="A216" t="s">
        <v>98</v>
      </c>
      <c r="B216" t="s">
        <v>99</v>
      </c>
      <c r="C216" s="2">
        <v>44958</v>
      </c>
      <c r="D216">
        <v>686</v>
      </c>
      <c r="E216">
        <v>459</v>
      </c>
      <c r="F216">
        <v>16</v>
      </c>
      <c r="G216">
        <v>10</v>
      </c>
      <c r="H216">
        <v>1</v>
      </c>
      <c r="I216">
        <v>1172</v>
      </c>
      <c r="J216">
        <v>6</v>
      </c>
      <c r="K216">
        <v>12</v>
      </c>
      <c r="L216">
        <v>20.5</v>
      </c>
      <c r="M216">
        <v>32</v>
      </c>
      <c r="N216">
        <v>89</v>
      </c>
      <c r="O216">
        <v>57</v>
      </c>
      <c r="P216">
        <v>11.5</v>
      </c>
      <c r="Q216">
        <v>8.5</v>
      </c>
      <c r="R216">
        <v>12</v>
      </c>
      <c r="S216">
        <v>6</v>
      </c>
      <c r="T216" t="s">
        <v>726</v>
      </c>
      <c r="U216">
        <v>11</v>
      </c>
      <c r="V216">
        <v>486</v>
      </c>
      <c r="W216">
        <v>1161</v>
      </c>
    </row>
    <row r="217" spans="1:23" x14ac:dyDescent="0.35">
      <c r="A217" t="s">
        <v>98</v>
      </c>
      <c r="B217" t="s">
        <v>99</v>
      </c>
      <c r="C217" s="2">
        <v>44986</v>
      </c>
      <c r="D217">
        <v>642</v>
      </c>
      <c r="E217">
        <v>433</v>
      </c>
      <c r="F217">
        <v>21</v>
      </c>
      <c r="G217">
        <v>3</v>
      </c>
      <c r="H217">
        <v>2</v>
      </c>
      <c r="I217">
        <v>1101</v>
      </c>
      <c r="J217">
        <v>7</v>
      </c>
      <c r="K217">
        <v>16</v>
      </c>
      <c r="L217">
        <v>26</v>
      </c>
      <c r="M217">
        <v>34</v>
      </c>
      <c r="N217">
        <v>109</v>
      </c>
      <c r="O217">
        <v>75</v>
      </c>
      <c r="P217">
        <v>8</v>
      </c>
      <c r="Q217">
        <v>10</v>
      </c>
      <c r="R217">
        <v>16</v>
      </c>
      <c r="S217">
        <v>9</v>
      </c>
      <c r="T217" t="s">
        <v>727</v>
      </c>
      <c r="U217">
        <v>5</v>
      </c>
      <c r="V217">
        <v>459</v>
      </c>
      <c r="W217">
        <v>1096</v>
      </c>
    </row>
    <row r="218" spans="1:23" x14ac:dyDescent="0.35">
      <c r="A218" t="s">
        <v>406</v>
      </c>
      <c r="B218" t="s">
        <v>461</v>
      </c>
      <c r="C218" s="2">
        <v>44652</v>
      </c>
      <c r="D218">
        <v>41</v>
      </c>
      <c r="E218">
        <v>67</v>
      </c>
      <c r="F218">
        <v>2</v>
      </c>
      <c r="G218">
        <v>0</v>
      </c>
      <c r="H218">
        <v>0</v>
      </c>
      <c r="I218">
        <v>110</v>
      </c>
      <c r="J218">
        <v>3</v>
      </c>
      <c r="K218">
        <v>5</v>
      </c>
      <c r="L218">
        <v>5</v>
      </c>
      <c r="M218">
        <v>6</v>
      </c>
      <c r="N218">
        <v>14</v>
      </c>
      <c r="O218">
        <v>8</v>
      </c>
      <c r="P218">
        <v>1</v>
      </c>
      <c r="Q218">
        <v>0</v>
      </c>
      <c r="R218">
        <v>5</v>
      </c>
      <c r="S218">
        <v>2</v>
      </c>
      <c r="T218" t="s">
        <v>728</v>
      </c>
      <c r="U218">
        <v>0</v>
      </c>
      <c r="V218">
        <v>69</v>
      </c>
      <c r="W218">
        <v>110</v>
      </c>
    </row>
    <row r="219" spans="1:23" x14ac:dyDescent="0.35">
      <c r="A219" t="s">
        <v>406</v>
      </c>
      <c r="B219" t="s">
        <v>461</v>
      </c>
      <c r="C219" s="2">
        <v>44682</v>
      </c>
      <c r="D219">
        <v>45</v>
      </c>
      <c r="E219">
        <v>75</v>
      </c>
      <c r="F219">
        <v>8</v>
      </c>
      <c r="G219">
        <v>0</v>
      </c>
      <c r="H219">
        <v>0</v>
      </c>
      <c r="I219">
        <v>128</v>
      </c>
      <c r="J219">
        <v>4</v>
      </c>
      <c r="K219">
        <v>5</v>
      </c>
      <c r="L219">
        <v>6</v>
      </c>
      <c r="M219">
        <v>7.5</v>
      </c>
      <c r="N219">
        <v>28</v>
      </c>
      <c r="O219">
        <v>20.5</v>
      </c>
      <c r="P219">
        <v>1.5</v>
      </c>
      <c r="Q219">
        <v>1</v>
      </c>
      <c r="R219">
        <v>5</v>
      </c>
      <c r="S219">
        <v>1</v>
      </c>
      <c r="T219" t="s">
        <v>729</v>
      </c>
      <c r="U219">
        <v>0</v>
      </c>
      <c r="V219">
        <v>83</v>
      </c>
      <c r="W219">
        <v>128</v>
      </c>
    </row>
    <row r="220" spans="1:23" x14ac:dyDescent="0.35">
      <c r="A220" t="s">
        <v>406</v>
      </c>
      <c r="B220" t="s">
        <v>461</v>
      </c>
      <c r="C220" s="2">
        <v>44713</v>
      </c>
      <c r="D220">
        <v>45</v>
      </c>
      <c r="E220">
        <v>70</v>
      </c>
      <c r="F220">
        <v>1</v>
      </c>
      <c r="G220">
        <v>0</v>
      </c>
      <c r="H220">
        <v>0</v>
      </c>
      <c r="I220">
        <v>116</v>
      </c>
      <c r="J220">
        <v>4</v>
      </c>
      <c r="K220">
        <v>5</v>
      </c>
      <c r="L220">
        <v>5</v>
      </c>
      <c r="M220">
        <v>7</v>
      </c>
      <c r="N220">
        <v>12</v>
      </c>
      <c r="O220">
        <v>5</v>
      </c>
      <c r="P220">
        <v>2</v>
      </c>
      <c r="Q220">
        <v>0</v>
      </c>
      <c r="R220">
        <v>5</v>
      </c>
      <c r="S220">
        <v>1</v>
      </c>
      <c r="T220" t="s">
        <v>730</v>
      </c>
      <c r="U220">
        <v>0</v>
      </c>
      <c r="V220">
        <v>71</v>
      </c>
      <c r="W220">
        <v>116</v>
      </c>
    </row>
    <row r="221" spans="1:23" x14ac:dyDescent="0.35">
      <c r="A221" t="s">
        <v>406</v>
      </c>
      <c r="B221" t="s">
        <v>461</v>
      </c>
      <c r="C221" s="2">
        <v>44743</v>
      </c>
      <c r="D221">
        <v>62</v>
      </c>
      <c r="E221">
        <v>82</v>
      </c>
      <c r="F221">
        <v>9</v>
      </c>
      <c r="G221">
        <v>0</v>
      </c>
      <c r="H221">
        <v>0</v>
      </c>
      <c r="I221">
        <v>153</v>
      </c>
      <c r="J221">
        <v>4</v>
      </c>
      <c r="K221">
        <v>5</v>
      </c>
      <c r="L221">
        <v>5</v>
      </c>
      <c r="M221">
        <v>7</v>
      </c>
      <c r="N221">
        <v>43</v>
      </c>
      <c r="O221">
        <v>36</v>
      </c>
      <c r="P221">
        <v>2</v>
      </c>
      <c r="Q221">
        <v>0</v>
      </c>
      <c r="R221">
        <v>5</v>
      </c>
      <c r="S221">
        <v>1</v>
      </c>
      <c r="T221" t="s">
        <v>731</v>
      </c>
      <c r="U221">
        <v>0</v>
      </c>
      <c r="V221">
        <v>91</v>
      </c>
      <c r="W221">
        <v>153</v>
      </c>
    </row>
    <row r="222" spans="1:23" x14ac:dyDescent="0.35">
      <c r="A222" t="s">
        <v>406</v>
      </c>
      <c r="B222" t="s">
        <v>461</v>
      </c>
      <c r="C222" s="2">
        <v>44774</v>
      </c>
      <c r="D222">
        <v>44</v>
      </c>
      <c r="E222">
        <v>89</v>
      </c>
      <c r="F222">
        <v>7</v>
      </c>
      <c r="G222">
        <v>0</v>
      </c>
      <c r="H222">
        <v>0</v>
      </c>
      <c r="I222">
        <v>140</v>
      </c>
      <c r="J222">
        <v>5</v>
      </c>
      <c r="K222">
        <v>5</v>
      </c>
      <c r="L222">
        <v>5</v>
      </c>
      <c r="M222">
        <v>7</v>
      </c>
      <c r="N222">
        <v>33</v>
      </c>
      <c r="O222">
        <v>26</v>
      </c>
      <c r="P222">
        <v>2</v>
      </c>
      <c r="Q222">
        <v>0</v>
      </c>
      <c r="R222">
        <v>5</v>
      </c>
      <c r="S222">
        <v>0</v>
      </c>
      <c r="T222" t="s">
        <v>732</v>
      </c>
      <c r="U222">
        <v>0</v>
      </c>
      <c r="V222">
        <v>96</v>
      </c>
      <c r="W222">
        <v>140</v>
      </c>
    </row>
    <row r="223" spans="1:23" x14ac:dyDescent="0.35">
      <c r="A223" t="s">
        <v>406</v>
      </c>
      <c r="B223" t="s">
        <v>461</v>
      </c>
      <c r="C223" s="2">
        <v>44805</v>
      </c>
      <c r="D223">
        <v>53</v>
      </c>
      <c r="E223">
        <v>96</v>
      </c>
      <c r="F223">
        <v>7</v>
      </c>
      <c r="G223">
        <v>0</v>
      </c>
      <c r="H223">
        <v>0</v>
      </c>
      <c r="I223">
        <v>156</v>
      </c>
      <c r="J223">
        <v>4</v>
      </c>
      <c r="K223">
        <v>5</v>
      </c>
      <c r="L223">
        <v>5</v>
      </c>
      <c r="M223">
        <v>6.5</v>
      </c>
      <c r="N223">
        <v>15</v>
      </c>
      <c r="O223">
        <v>8.5</v>
      </c>
      <c r="P223">
        <v>1.5</v>
      </c>
      <c r="Q223">
        <v>0</v>
      </c>
      <c r="R223">
        <v>5</v>
      </c>
      <c r="S223">
        <v>1</v>
      </c>
      <c r="T223" t="s">
        <v>733</v>
      </c>
      <c r="U223">
        <v>0</v>
      </c>
      <c r="V223">
        <v>103</v>
      </c>
      <c r="W223">
        <v>156</v>
      </c>
    </row>
    <row r="224" spans="1:23" x14ac:dyDescent="0.35">
      <c r="A224" t="s">
        <v>406</v>
      </c>
      <c r="B224" t="s">
        <v>461</v>
      </c>
      <c r="C224" s="2">
        <v>44835</v>
      </c>
      <c r="D224">
        <v>69</v>
      </c>
      <c r="E224">
        <v>85</v>
      </c>
      <c r="F224">
        <v>5</v>
      </c>
      <c r="G224">
        <v>0</v>
      </c>
      <c r="H224">
        <v>0</v>
      </c>
      <c r="I224">
        <v>159</v>
      </c>
      <c r="J224">
        <v>3</v>
      </c>
      <c r="K224">
        <v>4</v>
      </c>
      <c r="L224">
        <v>5</v>
      </c>
      <c r="M224">
        <v>7</v>
      </c>
      <c r="N224">
        <v>19</v>
      </c>
      <c r="O224">
        <v>12</v>
      </c>
      <c r="P224">
        <v>2</v>
      </c>
      <c r="Q224">
        <v>1</v>
      </c>
      <c r="R224">
        <v>4</v>
      </c>
      <c r="S224">
        <v>1</v>
      </c>
      <c r="T224" t="s">
        <v>734</v>
      </c>
      <c r="U224">
        <v>0</v>
      </c>
      <c r="V224">
        <v>90</v>
      </c>
      <c r="W224">
        <v>159</v>
      </c>
    </row>
    <row r="225" spans="1:23" x14ac:dyDescent="0.35">
      <c r="A225" t="s">
        <v>406</v>
      </c>
      <c r="B225" t="s">
        <v>461</v>
      </c>
      <c r="C225" s="2">
        <v>44866</v>
      </c>
      <c r="D225">
        <v>60</v>
      </c>
      <c r="E225">
        <v>81</v>
      </c>
      <c r="F225">
        <v>6</v>
      </c>
      <c r="G225">
        <v>0</v>
      </c>
      <c r="H225">
        <v>0</v>
      </c>
      <c r="I225">
        <v>147</v>
      </c>
      <c r="J225">
        <v>5</v>
      </c>
      <c r="K225">
        <v>5</v>
      </c>
      <c r="L225">
        <v>6</v>
      </c>
      <c r="M225">
        <v>7</v>
      </c>
      <c r="N225">
        <v>47</v>
      </c>
      <c r="O225">
        <v>40</v>
      </c>
      <c r="P225">
        <v>1</v>
      </c>
      <c r="Q225">
        <v>1</v>
      </c>
      <c r="R225">
        <v>5</v>
      </c>
      <c r="S225">
        <v>0</v>
      </c>
      <c r="T225" t="s">
        <v>735</v>
      </c>
      <c r="U225">
        <v>0</v>
      </c>
      <c r="V225">
        <v>87</v>
      </c>
      <c r="W225">
        <v>147</v>
      </c>
    </row>
    <row r="226" spans="1:23" x14ac:dyDescent="0.35">
      <c r="A226" t="s">
        <v>406</v>
      </c>
      <c r="B226" t="s">
        <v>461</v>
      </c>
      <c r="C226" s="2">
        <v>44896</v>
      </c>
      <c r="D226">
        <v>48</v>
      </c>
      <c r="E226">
        <v>86</v>
      </c>
      <c r="F226">
        <v>5</v>
      </c>
      <c r="G226">
        <v>0</v>
      </c>
      <c r="H226">
        <v>0</v>
      </c>
      <c r="I226">
        <v>139</v>
      </c>
      <c r="J226">
        <v>3</v>
      </c>
      <c r="K226">
        <v>5</v>
      </c>
      <c r="L226">
        <v>5</v>
      </c>
      <c r="M226">
        <v>9</v>
      </c>
      <c r="N226">
        <v>18</v>
      </c>
      <c r="O226">
        <v>9</v>
      </c>
      <c r="P226">
        <v>4</v>
      </c>
      <c r="Q226">
        <v>0</v>
      </c>
      <c r="R226">
        <v>5</v>
      </c>
      <c r="S226">
        <v>2</v>
      </c>
      <c r="T226" t="s">
        <v>736</v>
      </c>
      <c r="U226">
        <v>0</v>
      </c>
      <c r="V226">
        <v>91</v>
      </c>
      <c r="W226">
        <v>139</v>
      </c>
    </row>
    <row r="227" spans="1:23" x14ac:dyDescent="0.35">
      <c r="A227" t="s">
        <v>406</v>
      </c>
      <c r="B227" t="s">
        <v>461</v>
      </c>
      <c r="C227" s="2">
        <v>44927</v>
      </c>
      <c r="D227">
        <v>52</v>
      </c>
      <c r="E227">
        <v>70</v>
      </c>
      <c r="F227">
        <v>9</v>
      </c>
      <c r="G227">
        <v>0</v>
      </c>
      <c r="H227">
        <v>0</v>
      </c>
      <c r="I227">
        <v>131</v>
      </c>
      <c r="J227">
        <v>5</v>
      </c>
      <c r="K227">
        <v>5</v>
      </c>
      <c r="L227">
        <v>6</v>
      </c>
      <c r="M227">
        <v>8</v>
      </c>
      <c r="N227">
        <v>18</v>
      </c>
      <c r="O227">
        <v>10</v>
      </c>
      <c r="P227">
        <v>2</v>
      </c>
      <c r="Q227">
        <v>1</v>
      </c>
      <c r="R227">
        <v>5</v>
      </c>
      <c r="S227">
        <v>0</v>
      </c>
      <c r="T227" t="s">
        <v>737</v>
      </c>
      <c r="U227">
        <v>0</v>
      </c>
      <c r="V227">
        <v>79</v>
      </c>
      <c r="W227">
        <v>131</v>
      </c>
    </row>
    <row r="228" spans="1:23" x14ac:dyDescent="0.35">
      <c r="A228" t="s">
        <v>406</v>
      </c>
      <c r="B228" t="s">
        <v>461</v>
      </c>
      <c r="C228" s="2">
        <v>44958</v>
      </c>
      <c r="D228">
        <v>57</v>
      </c>
      <c r="E228">
        <v>75</v>
      </c>
      <c r="F228">
        <v>7</v>
      </c>
      <c r="G228">
        <v>0</v>
      </c>
      <c r="H228">
        <v>0</v>
      </c>
      <c r="I228">
        <v>139</v>
      </c>
      <c r="J228">
        <v>5</v>
      </c>
      <c r="K228">
        <v>5</v>
      </c>
      <c r="L228">
        <v>5</v>
      </c>
      <c r="M228">
        <v>7</v>
      </c>
      <c r="N228">
        <v>19</v>
      </c>
      <c r="O228">
        <v>12</v>
      </c>
      <c r="P228">
        <v>2</v>
      </c>
      <c r="Q228">
        <v>0</v>
      </c>
      <c r="R228">
        <v>5</v>
      </c>
      <c r="S228">
        <v>0</v>
      </c>
      <c r="T228" t="s">
        <v>738</v>
      </c>
      <c r="U228">
        <v>0</v>
      </c>
      <c r="V228">
        <v>82</v>
      </c>
      <c r="W228">
        <v>139</v>
      </c>
    </row>
    <row r="229" spans="1:23" x14ac:dyDescent="0.35">
      <c r="A229" t="s">
        <v>406</v>
      </c>
      <c r="B229" t="s">
        <v>461</v>
      </c>
      <c r="C229" s="2">
        <v>44986</v>
      </c>
      <c r="D229">
        <v>40</v>
      </c>
      <c r="E229">
        <v>82</v>
      </c>
      <c r="F229">
        <v>8</v>
      </c>
      <c r="G229">
        <v>0</v>
      </c>
      <c r="H229">
        <v>0</v>
      </c>
      <c r="I229">
        <v>130</v>
      </c>
      <c r="J229">
        <v>5</v>
      </c>
      <c r="K229">
        <v>5</v>
      </c>
      <c r="L229">
        <v>6</v>
      </c>
      <c r="M229">
        <v>9</v>
      </c>
      <c r="N229">
        <v>20</v>
      </c>
      <c r="O229">
        <v>11</v>
      </c>
      <c r="P229">
        <v>3</v>
      </c>
      <c r="Q229">
        <v>1</v>
      </c>
      <c r="R229">
        <v>5</v>
      </c>
      <c r="S229">
        <v>0</v>
      </c>
      <c r="T229" t="s">
        <v>739</v>
      </c>
      <c r="U229">
        <v>0</v>
      </c>
      <c r="V229">
        <v>90</v>
      </c>
      <c r="W229">
        <v>130</v>
      </c>
    </row>
    <row r="230" spans="1:23" x14ac:dyDescent="0.35">
      <c r="A230" t="s">
        <v>392</v>
      </c>
      <c r="B230" t="s">
        <v>393</v>
      </c>
      <c r="C230" s="2">
        <v>44652</v>
      </c>
      <c r="D230">
        <v>319</v>
      </c>
      <c r="E230">
        <v>55</v>
      </c>
      <c r="F230">
        <v>1</v>
      </c>
      <c r="G230">
        <v>0</v>
      </c>
      <c r="H230">
        <v>1</v>
      </c>
      <c r="I230">
        <v>376</v>
      </c>
      <c r="J230">
        <v>2</v>
      </c>
      <c r="K230">
        <v>5</v>
      </c>
      <c r="L230">
        <v>6</v>
      </c>
      <c r="M230">
        <v>8</v>
      </c>
      <c r="N230">
        <v>15</v>
      </c>
      <c r="O230">
        <v>7</v>
      </c>
      <c r="P230">
        <v>2</v>
      </c>
      <c r="Q230">
        <v>1</v>
      </c>
      <c r="R230">
        <v>5</v>
      </c>
      <c r="S230">
        <v>3</v>
      </c>
      <c r="T230" t="s">
        <v>740</v>
      </c>
      <c r="U230">
        <v>1</v>
      </c>
      <c r="V230">
        <v>57</v>
      </c>
      <c r="W230">
        <v>375</v>
      </c>
    </row>
    <row r="231" spans="1:23" x14ac:dyDescent="0.35">
      <c r="A231" t="s">
        <v>392</v>
      </c>
      <c r="B231" t="s">
        <v>393</v>
      </c>
      <c r="C231" s="2">
        <v>44682</v>
      </c>
      <c r="D231">
        <v>994</v>
      </c>
      <c r="E231">
        <v>157</v>
      </c>
      <c r="F231">
        <v>7</v>
      </c>
      <c r="G231">
        <v>0</v>
      </c>
      <c r="H231">
        <v>1</v>
      </c>
      <c r="I231">
        <v>1159</v>
      </c>
      <c r="J231">
        <v>20</v>
      </c>
      <c r="K231">
        <v>24</v>
      </c>
      <c r="L231">
        <v>27</v>
      </c>
      <c r="M231">
        <v>30</v>
      </c>
      <c r="N231">
        <v>34</v>
      </c>
      <c r="O231">
        <v>4</v>
      </c>
      <c r="P231">
        <v>3</v>
      </c>
      <c r="Q231">
        <v>3</v>
      </c>
      <c r="R231">
        <v>24</v>
      </c>
      <c r="S231">
        <v>4</v>
      </c>
      <c r="T231" t="s">
        <v>741</v>
      </c>
      <c r="U231">
        <v>1</v>
      </c>
      <c r="V231">
        <v>165</v>
      </c>
      <c r="W231">
        <v>1158</v>
      </c>
    </row>
    <row r="232" spans="1:23" x14ac:dyDescent="0.35">
      <c r="A232" t="s">
        <v>392</v>
      </c>
      <c r="B232" t="s">
        <v>393</v>
      </c>
      <c r="C232" s="2">
        <v>44713</v>
      </c>
      <c r="D232">
        <v>837</v>
      </c>
      <c r="E232">
        <v>133</v>
      </c>
      <c r="F232">
        <v>8</v>
      </c>
      <c r="G232">
        <v>0</v>
      </c>
      <c r="H232">
        <v>0</v>
      </c>
      <c r="I232">
        <v>978</v>
      </c>
      <c r="J232">
        <v>12</v>
      </c>
      <c r="K232">
        <v>16</v>
      </c>
      <c r="L232">
        <v>17</v>
      </c>
      <c r="M232">
        <v>19</v>
      </c>
      <c r="N232">
        <v>22</v>
      </c>
      <c r="O232">
        <v>3</v>
      </c>
      <c r="P232">
        <v>2</v>
      </c>
      <c r="Q232">
        <v>1</v>
      </c>
      <c r="R232">
        <v>16</v>
      </c>
      <c r="S232">
        <v>4</v>
      </c>
      <c r="T232" t="s">
        <v>742</v>
      </c>
      <c r="U232">
        <v>0</v>
      </c>
      <c r="V232">
        <v>141</v>
      </c>
      <c r="W232">
        <v>978</v>
      </c>
    </row>
    <row r="233" spans="1:23" x14ac:dyDescent="0.35">
      <c r="A233" t="s">
        <v>392</v>
      </c>
      <c r="B233" t="s">
        <v>393</v>
      </c>
      <c r="C233" s="2">
        <v>44743</v>
      </c>
      <c r="D233">
        <v>1225</v>
      </c>
      <c r="E233">
        <v>181</v>
      </c>
      <c r="F233">
        <v>14</v>
      </c>
      <c r="G233">
        <v>1</v>
      </c>
      <c r="H233">
        <v>1</v>
      </c>
      <c r="I233">
        <v>1422</v>
      </c>
      <c r="J233">
        <v>2</v>
      </c>
      <c r="K233">
        <v>5</v>
      </c>
      <c r="L233">
        <v>10</v>
      </c>
      <c r="M233">
        <v>13</v>
      </c>
      <c r="N233">
        <v>23</v>
      </c>
      <c r="O233">
        <v>10</v>
      </c>
      <c r="P233">
        <v>3</v>
      </c>
      <c r="Q233">
        <v>5</v>
      </c>
      <c r="R233">
        <v>5</v>
      </c>
      <c r="S233">
        <v>3</v>
      </c>
      <c r="T233" t="s">
        <v>743</v>
      </c>
      <c r="U233">
        <v>2</v>
      </c>
      <c r="V233">
        <v>197</v>
      </c>
      <c r="W233">
        <v>1420</v>
      </c>
    </row>
    <row r="234" spans="1:23" x14ac:dyDescent="0.35">
      <c r="A234" t="s">
        <v>392</v>
      </c>
      <c r="B234" t="s">
        <v>393</v>
      </c>
      <c r="C234" s="2">
        <v>44774</v>
      </c>
      <c r="D234">
        <v>126</v>
      </c>
      <c r="E234">
        <v>13</v>
      </c>
      <c r="F234">
        <v>4</v>
      </c>
      <c r="G234">
        <v>1</v>
      </c>
      <c r="H234">
        <v>0</v>
      </c>
      <c r="I234">
        <v>144</v>
      </c>
      <c r="J234">
        <v>15</v>
      </c>
      <c r="K234">
        <v>16</v>
      </c>
      <c r="L234">
        <v>17</v>
      </c>
      <c r="M234">
        <v>17</v>
      </c>
      <c r="N234">
        <v>19</v>
      </c>
      <c r="O234">
        <v>2</v>
      </c>
      <c r="P234">
        <v>0</v>
      </c>
      <c r="Q234">
        <v>1</v>
      </c>
      <c r="R234">
        <v>16</v>
      </c>
      <c r="S234">
        <v>1</v>
      </c>
      <c r="T234" t="s">
        <v>744</v>
      </c>
      <c r="U234">
        <v>1</v>
      </c>
      <c r="V234">
        <v>18</v>
      </c>
      <c r="W234">
        <v>143</v>
      </c>
    </row>
    <row r="235" spans="1:23" x14ac:dyDescent="0.35">
      <c r="A235" t="s">
        <v>392</v>
      </c>
      <c r="B235" t="s">
        <v>393</v>
      </c>
      <c r="C235" s="2">
        <v>44805</v>
      </c>
      <c r="D235">
        <v>966</v>
      </c>
      <c r="E235">
        <v>143</v>
      </c>
      <c r="F235">
        <v>19</v>
      </c>
      <c r="G235">
        <v>1</v>
      </c>
      <c r="H235">
        <v>0</v>
      </c>
      <c r="I235">
        <v>1129</v>
      </c>
      <c r="J235">
        <v>21</v>
      </c>
      <c r="K235">
        <v>24</v>
      </c>
      <c r="L235">
        <v>27</v>
      </c>
      <c r="M235">
        <v>32</v>
      </c>
      <c r="N235">
        <v>36</v>
      </c>
      <c r="O235">
        <v>4</v>
      </c>
      <c r="P235">
        <v>5</v>
      </c>
      <c r="Q235">
        <v>3</v>
      </c>
      <c r="R235">
        <v>24</v>
      </c>
      <c r="S235">
        <v>3</v>
      </c>
      <c r="T235" t="s">
        <v>745</v>
      </c>
      <c r="U235">
        <v>1</v>
      </c>
      <c r="V235">
        <v>163</v>
      </c>
      <c r="W235">
        <v>1128</v>
      </c>
    </row>
    <row r="236" spans="1:23" x14ac:dyDescent="0.35">
      <c r="A236" t="s">
        <v>392</v>
      </c>
      <c r="B236" t="s">
        <v>393</v>
      </c>
      <c r="C236" s="2">
        <v>44835</v>
      </c>
      <c r="D236">
        <v>185</v>
      </c>
      <c r="E236">
        <v>33</v>
      </c>
      <c r="F236">
        <v>4</v>
      </c>
      <c r="G236">
        <v>0</v>
      </c>
      <c r="H236">
        <v>0</v>
      </c>
      <c r="I236">
        <v>222</v>
      </c>
      <c r="J236">
        <v>45</v>
      </c>
      <c r="K236">
        <v>45</v>
      </c>
      <c r="L236">
        <v>47</v>
      </c>
      <c r="M236">
        <v>48</v>
      </c>
      <c r="N236">
        <v>57</v>
      </c>
      <c r="O236">
        <v>9</v>
      </c>
      <c r="P236">
        <v>1</v>
      </c>
      <c r="Q236">
        <v>2</v>
      </c>
      <c r="R236">
        <v>45</v>
      </c>
      <c r="S236">
        <v>0</v>
      </c>
      <c r="T236" t="s">
        <v>746</v>
      </c>
      <c r="U236">
        <v>0</v>
      </c>
      <c r="V236">
        <v>37</v>
      </c>
      <c r="W236">
        <v>222</v>
      </c>
    </row>
    <row r="237" spans="1:23" x14ac:dyDescent="0.35">
      <c r="A237" t="s">
        <v>392</v>
      </c>
      <c r="B237" t="s">
        <v>393</v>
      </c>
      <c r="C237" s="2">
        <v>44866</v>
      </c>
      <c r="D237">
        <v>2746</v>
      </c>
      <c r="E237">
        <v>435</v>
      </c>
      <c r="F237">
        <v>50</v>
      </c>
      <c r="G237">
        <v>6</v>
      </c>
      <c r="H237">
        <v>4</v>
      </c>
      <c r="I237">
        <v>3241</v>
      </c>
      <c r="J237">
        <v>3</v>
      </c>
      <c r="K237">
        <v>6</v>
      </c>
      <c r="L237">
        <v>16</v>
      </c>
      <c r="M237">
        <v>32</v>
      </c>
      <c r="N237">
        <v>64</v>
      </c>
      <c r="O237">
        <v>32</v>
      </c>
      <c r="P237">
        <v>16</v>
      </c>
      <c r="Q237">
        <v>10</v>
      </c>
      <c r="R237">
        <v>6</v>
      </c>
      <c r="S237">
        <v>3</v>
      </c>
      <c r="T237" t="s">
        <v>747</v>
      </c>
      <c r="U237">
        <v>10</v>
      </c>
      <c r="V237">
        <v>495</v>
      </c>
      <c r="W237">
        <v>3231</v>
      </c>
    </row>
    <row r="238" spans="1:23" x14ac:dyDescent="0.35">
      <c r="A238" t="s">
        <v>392</v>
      </c>
      <c r="B238" t="s">
        <v>393</v>
      </c>
      <c r="C238" s="2">
        <v>44896</v>
      </c>
      <c r="D238">
        <v>876</v>
      </c>
      <c r="E238">
        <v>148</v>
      </c>
      <c r="F238">
        <v>17</v>
      </c>
      <c r="G238">
        <v>1</v>
      </c>
      <c r="H238">
        <v>0</v>
      </c>
      <c r="I238">
        <v>1042</v>
      </c>
      <c r="J238">
        <v>1</v>
      </c>
      <c r="K238">
        <v>3</v>
      </c>
      <c r="L238">
        <v>5</v>
      </c>
      <c r="M238">
        <v>5</v>
      </c>
      <c r="N238">
        <v>56</v>
      </c>
      <c r="O238">
        <v>51</v>
      </c>
      <c r="P238">
        <v>0</v>
      </c>
      <c r="Q238">
        <v>2</v>
      </c>
      <c r="R238">
        <v>3</v>
      </c>
      <c r="S238">
        <v>2</v>
      </c>
      <c r="T238" t="s">
        <v>748</v>
      </c>
      <c r="U238">
        <v>1</v>
      </c>
      <c r="V238">
        <v>166</v>
      </c>
      <c r="W238">
        <v>1041</v>
      </c>
    </row>
    <row r="239" spans="1:23" x14ac:dyDescent="0.35">
      <c r="A239" t="s">
        <v>392</v>
      </c>
      <c r="B239" t="s">
        <v>393</v>
      </c>
      <c r="C239" s="2">
        <v>44927</v>
      </c>
      <c r="D239">
        <v>1252</v>
      </c>
      <c r="E239">
        <v>246</v>
      </c>
      <c r="F239">
        <v>24</v>
      </c>
      <c r="G239">
        <v>1</v>
      </c>
      <c r="H239">
        <v>5</v>
      </c>
      <c r="I239">
        <v>1528</v>
      </c>
      <c r="J239">
        <v>1</v>
      </c>
      <c r="K239">
        <v>3</v>
      </c>
      <c r="L239">
        <v>6</v>
      </c>
      <c r="M239">
        <v>10</v>
      </c>
      <c r="N239">
        <v>43</v>
      </c>
      <c r="O239">
        <v>33</v>
      </c>
      <c r="P239">
        <v>4</v>
      </c>
      <c r="Q239">
        <v>3</v>
      </c>
      <c r="R239">
        <v>3</v>
      </c>
      <c r="S239">
        <v>2</v>
      </c>
      <c r="T239" t="s">
        <v>749</v>
      </c>
      <c r="U239">
        <v>6</v>
      </c>
      <c r="V239">
        <v>276</v>
      </c>
      <c r="W239">
        <v>1522</v>
      </c>
    </row>
    <row r="240" spans="1:23" x14ac:dyDescent="0.35">
      <c r="A240" t="s">
        <v>392</v>
      </c>
      <c r="B240" t="s">
        <v>393</v>
      </c>
      <c r="C240" s="2">
        <v>44958</v>
      </c>
      <c r="D240">
        <v>579</v>
      </c>
      <c r="E240">
        <v>128</v>
      </c>
      <c r="F240">
        <v>13</v>
      </c>
      <c r="G240">
        <v>0</v>
      </c>
      <c r="H240">
        <v>1</v>
      </c>
      <c r="I240">
        <v>721</v>
      </c>
      <c r="J240">
        <v>1</v>
      </c>
      <c r="K240">
        <v>2</v>
      </c>
      <c r="L240">
        <v>4</v>
      </c>
      <c r="M240">
        <v>5</v>
      </c>
      <c r="N240">
        <v>9</v>
      </c>
      <c r="O240">
        <v>4</v>
      </c>
      <c r="P240">
        <v>1</v>
      </c>
      <c r="Q240">
        <v>2</v>
      </c>
      <c r="R240">
        <v>2</v>
      </c>
      <c r="S240">
        <v>1</v>
      </c>
      <c r="T240" t="s">
        <v>750</v>
      </c>
      <c r="U240">
        <v>1</v>
      </c>
      <c r="V240">
        <v>142</v>
      </c>
      <c r="W240">
        <v>720</v>
      </c>
    </row>
    <row r="241" spans="1:23" x14ac:dyDescent="0.35">
      <c r="A241" t="s">
        <v>392</v>
      </c>
      <c r="B241" t="s">
        <v>393</v>
      </c>
      <c r="C241" s="2">
        <v>44986</v>
      </c>
      <c r="D241">
        <v>1086</v>
      </c>
      <c r="E241">
        <v>194</v>
      </c>
      <c r="F241">
        <v>23</v>
      </c>
      <c r="G241">
        <v>1</v>
      </c>
      <c r="H241">
        <v>2</v>
      </c>
      <c r="I241">
        <v>1306</v>
      </c>
      <c r="J241">
        <v>2</v>
      </c>
      <c r="K241">
        <v>4</v>
      </c>
      <c r="L241">
        <v>6</v>
      </c>
      <c r="M241">
        <v>11</v>
      </c>
      <c r="N241">
        <v>25</v>
      </c>
      <c r="O241">
        <v>14</v>
      </c>
      <c r="P241">
        <v>5</v>
      </c>
      <c r="Q241">
        <v>2</v>
      </c>
      <c r="R241">
        <v>4</v>
      </c>
      <c r="S241">
        <v>2</v>
      </c>
      <c r="T241" t="s">
        <v>751</v>
      </c>
      <c r="U241">
        <v>3</v>
      </c>
      <c r="V241">
        <v>220</v>
      </c>
      <c r="W241">
        <v>1303</v>
      </c>
    </row>
    <row r="242" spans="1:23" x14ac:dyDescent="0.35">
      <c r="A242" t="s">
        <v>357</v>
      </c>
      <c r="B242" t="s">
        <v>358</v>
      </c>
      <c r="C242" s="2">
        <v>44652</v>
      </c>
      <c r="D242">
        <v>713</v>
      </c>
      <c r="E242">
        <v>195</v>
      </c>
      <c r="F242">
        <v>31</v>
      </c>
      <c r="G242">
        <v>0</v>
      </c>
      <c r="H242">
        <v>0</v>
      </c>
      <c r="I242">
        <v>939</v>
      </c>
      <c r="J242">
        <v>2</v>
      </c>
      <c r="K242">
        <v>7</v>
      </c>
      <c r="L242">
        <v>11</v>
      </c>
      <c r="M242">
        <v>17</v>
      </c>
      <c r="N242">
        <v>106</v>
      </c>
      <c r="O242">
        <v>89</v>
      </c>
      <c r="P242">
        <v>6</v>
      </c>
      <c r="Q242">
        <v>4</v>
      </c>
      <c r="R242">
        <v>7</v>
      </c>
      <c r="S242">
        <v>5</v>
      </c>
      <c r="T242" t="s">
        <v>752</v>
      </c>
      <c r="U242">
        <v>0</v>
      </c>
      <c r="V242">
        <v>226</v>
      </c>
      <c r="W242">
        <v>939</v>
      </c>
    </row>
    <row r="243" spans="1:23" x14ac:dyDescent="0.35">
      <c r="A243" t="s">
        <v>357</v>
      </c>
      <c r="B243" t="s">
        <v>358</v>
      </c>
      <c r="C243" s="2">
        <v>44682</v>
      </c>
      <c r="D243">
        <v>1014</v>
      </c>
      <c r="E243">
        <v>319</v>
      </c>
      <c r="F243">
        <v>41</v>
      </c>
      <c r="G243">
        <v>3</v>
      </c>
      <c r="H243">
        <v>15</v>
      </c>
      <c r="I243">
        <v>1392</v>
      </c>
      <c r="J243">
        <v>2</v>
      </c>
      <c r="K243">
        <v>9</v>
      </c>
      <c r="L243">
        <v>14</v>
      </c>
      <c r="M243">
        <v>95</v>
      </c>
      <c r="N243">
        <v>190</v>
      </c>
      <c r="O243">
        <v>95</v>
      </c>
      <c r="P243">
        <v>81</v>
      </c>
      <c r="Q243">
        <v>5</v>
      </c>
      <c r="R243">
        <v>9</v>
      </c>
      <c r="S243">
        <v>7</v>
      </c>
      <c r="T243" t="s">
        <v>753</v>
      </c>
      <c r="U243">
        <v>18</v>
      </c>
      <c r="V243">
        <v>378</v>
      </c>
      <c r="W243">
        <v>1374</v>
      </c>
    </row>
    <row r="244" spans="1:23" x14ac:dyDescent="0.35">
      <c r="A244" t="s">
        <v>357</v>
      </c>
      <c r="B244" t="s">
        <v>358</v>
      </c>
      <c r="C244" s="2">
        <v>44713</v>
      </c>
      <c r="D244">
        <v>200</v>
      </c>
      <c r="E244">
        <v>58</v>
      </c>
      <c r="F244">
        <v>12</v>
      </c>
      <c r="G244">
        <v>0</v>
      </c>
      <c r="H244">
        <v>1</v>
      </c>
      <c r="I244">
        <v>271</v>
      </c>
      <c r="J244">
        <v>4</v>
      </c>
      <c r="K244">
        <v>6</v>
      </c>
      <c r="L244">
        <v>10</v>
      </c>
      <c r="M244">
        <v>13</v>
      </c>
      <c r="N244">
        <v>30</v>
      </c>
      <c r="O244">
        <v>17</v>
      </c>
      <c r="P244">
        <v>3</v>
      </c>
      <c r="Q244">
        <v>4</v>
      </c>
      <c r="R244">
        <v>6</v>
      </c>
      <c r="S244">
        <v>2</v>
      </c>
      <c r="T244" t="s">
        <v>754</v>
      </c>
      <c r="U244">
        <v>1</v>
      </c>
      <c r="V244">
        <v>71</v>
      </c>
      <c r="W244">
        <v>270</v>
      </c>
    </row>
    <row r="245" spans="1:23" x14ac:dyDescent="0.35">
      <c r="A245" t="s">
        <v>357</v>
      </c>
      <c r="B245" t="s">
        <v>358</v>
      </c>
      <c r="C245" s="2">
        <v>44743</v>
      </c>
      <c r="D245">
        <v>789</v>
      </c>
      <c r="E245">
        <v>224</v>
      </c>
      <c r="F245">
        <v>31</v>
      </c>
      <c r="G245">
        <v>4</v>
      </c>
      <c r="H245">
        <v>4</v>
      </c>
      <c r="I245">
        <v>1052</v>
      </c>
      <c r="J245">
        <v>4</v>
      </c>
      <c r="K245">
        <v>9</v>
      </c>
      <c r="L245">
        <v>13</v>
      </c>
      <c r="M245">
        <v>18</v>
      </c>
      <c r="N245">
        <v>39</v>
      </c>
      <c r="O245">
        <v>21</v>
      </c>
      <c r="P245">
        <v>5</v>
      </c>
      <c r="Q245">
        <v>4</v>
      </c>
      <c r="R245">
        <v>9</v>
      </c>
      <c r="S245">
        <v>5</v>
      </c>
      <c r="T245" t="s">
        <v>755</v>
      </c>
      <c r="U245">
        <v>8</v>
      </c>
      <c r="V245">
        <v>263</v>
      </c>
      <c r="W245">
        <v>1044</v>
      </c>
    </row>
    <row r="246" spans="1:23" x14ac:dyDescent="0.35">
      <c r="A246" t="s">
        <v>357</v>
      </c>
      <c r="B246" t="s">
        <v>358</v>
      </c>
      <c r="C246" s="2">
        <v>44774</v>
      </c>
      <c r="D246">
        <v>156</v>
      </c>
      <c r="E246">
        <v>64</v>
      </c>
      <c r="F246">
        <v>14</v>
      </c>
      <c r="G246">
        <v>5</v>
      </c>
      <c r="H246">
        <v>5</v>
      </c>
      <c r="I246">
        <v>244</v>
      </c>
      <c r="J246">
        <v>21</v>
      </c>
      <c r="K246">
        <v>26.5</v>
      </c>
      <c r="L246">
        <v>29</v>
      </c>
      <c r="M246">
        <v>33.5</v>
      </c>
      <c r="N246">
        <v>64</v>
      </c>
      <c r="O246">
        <v>30.5</v>
      </c>
      <c r="P246">
        <v>4.5</v>
      </c>
      <c r="Q246">
        <v>2.5</v>
      </c>
      <c r="R246">
        <v>26.5</v>
      </c>
      <c r="S246">
        <v>5.5</v>
      </c>
      <c r="T246" t="s">
        <v>756</v>
      </c>
      <c r="U246">
        <v>10</v>
      </c>
      <c r="V246">
        <v>88</v>
      </c>
      <c r="W246">
        <v>234</v>
      </c>
    </row>
    <row r="247" spans="1:23" x14ac:dyDescent="0.35">
      <c r="A247" t="s">
        <v>357</v>
      </c>
      <c r="B247" t="s">
        <v>358</v>
      </c>
      <c r="C247" s="2">
        <v>44805</v>
      </c>
      <c r="D247">
        <v>1123</v>
      </c>
      <c r="E247">
        <v>341</v>
      </c>
      <c r="F247">
        <v>55</v>
      </c>
      <c r="G247">
        <v>3</v>
      </c>
      <c r="H247">
        <v>10</v>
      </c>
      <c r="I247">
        <v>1532</v>
      </c>
      <c r="J247">
        <v>6</v>
      </c>
      <c r="K247">
        <v>12</v>
      </c>
      <c r="L247">
        <v>20</v>
      </c>
      <c r="M247">
        <v>29</v>
      </c>
      <c r="N247">
        <v>42</v>
      </c>
      <c r="O247">
        <v>13</v>
      </c>
      <c r="P247">
        <v>9</v>
      </c>
      <c r="Q247">
        <v>8</v>
      </c>
      <c r="R247">
        <v>12</v>
      </c>
      <c r="S247">
        <v>6</v>
      </c>
      <c r="T247" t="s">
        <v>757</v>
      </c>
      <c r="U247">
        <v>13</v>
      </c>
      <c r="V247">
        <v>409</v>
      </c>
      <c r="W247">
        <v>1519</v>
      </c>
    </row>
    <row r="248" spans="1:23" x14ac:dyDescent="0.35">
      <c r="A248" t="s">
        <v>357</v>
      </c>
      <c r="B248" t="s">
        <v>358</v>
      </c>
      <c r="C248" s="2">
        <v>44835</v>
      </c>
      <c r="D248">
        <v>953</v>
      </c>
      <c r="E248">
        <v>294</v>
      </c>
      <c r="F248">
        <v>40</v>
      </c>
      <c r="G248">
        <v>3</v>
      </c>
      <c r="H248">
        <v>0</v>
      </c>
      <c r="I248">
        <v>1290</v>
      </c>
      <c r="J248">
        <v>4</v>
      </c>
      <c r="K248">
        <v>8</v>
      </c>
      <c r="L248">
        <v>13</v>
      </c>
      <c r="M248">
        <v>19</v>
      </c>
      <c r="N248">
        <v>56</v>
      </c>
      <c r="O248">
        <v>37</v>
      </c>
      <c r="P248">
        <v>6</v>
      </c>
      <c r="Q248">
        <v>5</v>
      </c>
      <c r="R248">
        <v>8</v>
      </c>
      <c r="S248">
        <v>4</v>
      </c>
      <c r="T248" t="s">
        <v>758</v>
      </c>
      <c r="U248">
        <v>3</v>
      </c>
      <c r="V248">
        <v>337</v>
      </c>
      <c r="W248">
        <v>1287</v>
      </c>
    </row>
    <row r="249" spans="1:23" x14ac:dyDescent="0.35">
      <c r="A249" t="s">
        <v>357</v>
      </c>
      <c r="B249" t="s">
        <v>358</v>
      </c>
      <c r="C249" s="2">
        <v>44866</v>
      </c>
      <c r="D249">
        <v>663</v>
      </c>
      <c r="E249">
        <v>151</v>
      </c>
      <c r="F249">
        <v>29</v>
      </c>
      <c r="G249">
        <v>3</v>
      </c>
      <c r="H249">
        <v>3</v>
      </c>
      <c r="I249">
        <v>849</v>
      </c>
      <c r="J249">
        <v>2</v>
      </c>
      <c r="K249">
        <v>7</v>
      </c>
      <c r="L249">
        <v>12</v>
      </c>
      <c r="M249">
        <v>19</v>
      </c>
      <c r="N249">
        <v>108</v>
      </c>
      <c r="O249">
        <v>89</v>
      </c>
      <c r="P249">
        <v>7</v>
      </c>
      <c r="Q249">
        <v>5</v>
      </c>
      <c r="R249">
        <v>7</v>
      </c>
      <c r="S249">
        <v>5</v>
      </c>
      <c r="T249" t="s">
        <v>759</v>
      </c>
      <c r="U249">
        <v>6</v>
      </c>
      <c r="V249">
        <v>186</v>
      </c>
      <c r="W249">
        <v>843</v>
      </c>
    </row>
    <row r="250" spans="1:23" x14ac:dyDescent="0.35">
      <c r="A250" t="s">
        <v>357</v>
      </c>
      <c r="B250" t="s">
        <v>358</v>
      </c>
      <c r="C250" s="2">
        <v>44896</v>
      </c>
      <c r="D250">
        <v>746</v>
      </c>
      <c r="E250">
        <v>171</v>
      </c>
      <c r="F250">
        <v>29</v>
      </c>
      <c r="G250">
        <v>6</v>
      </c>
      <c r="H250">
        <v>3</v>
      </c>
      <c r="I250">
        <v>955</v>
      </c>
      <c r="J250">
        <v>6</v>
      </c>
      <c r="K250">
        <v>10</v>
      </c>
      <c r="L250">
        <v>14</v>
      </c>
      <c r="M250">
        <v>23</v>
      </c>
      <c r="N250">
        <v>112</v>
      </c>
      <c r="O250">
        <v>89</v>
      </c>
      <c r="P250">
        <v>9</v>
      </c>
      <c r="Q250">
        <v>4</v>
      </c>
      <c r="R250">
        <v>10</v>
      </c>
      <c r="S250">
        <v>4</v>
      </c>
      <c r="T250" t="s">
        <v>760</v>
      </c>
      <c r="U250">
        <v>9</v>
      </c>
      <c r="V250">
        <v>209</v>
      </c>
      <c r="W250">
        <v>946</v>
      </c>
    </row>
    <row r="251" spans="1:23" x14ac:dyDescent="0.35">
      <c r="A251" t="s">
        <v>357</v>
      </c>
      <c r="B251" t="s">
        <v>358</v>
      </c>
      <c r="C251" s="2">
        <v>44927</v>
      </c>
      <c r="D251">
        <v>592</v>
      </c>
      <c r="E251">
        <v>153</v>
      </c>
      <c r="F251">
        <v>19</v>
      </c>
      <c r="G251">
        <v>2</v>
      </c>
      <c r="H251">
        <v>3</v>
      </c>
      <c r="I251">
        <v>769</v>
      </c>
      <c r="J251">
        <v>5</v>
      </c>
      <c r="K251">
        <v>10</v>
      </c>
      <c r="L251">
        <v>15</v>
      </c>
      <c r="M251">
        <v>20</v>
      </c>
      <c r="N251">
        <v>35</v>
      </c>
      <c r="O251">
        <v>15</v>
      </c>
      <c r="P251">
        <v>5</v>
      </c>
      <c r="Q251">
        <v>5</v>
      </c>
      <c r="R251">
        <v>10</v>
      </c>
      <c r="S251">
        <v>5</v>
      </c>
      <c r="T251" t="s">
        <v>761</v>
      </c>
      <c r="U251">
        <v>5</v>
      </c>
      <c r="V251">
        <v>177</v>
      </c>
      <c r="W251">
        <v>764</v>
      </c>
    </row>
    <row r="252" spans="1:23" x14ac:dyDescent="0.35">
      <c r="A252" t="s">
        <v>357</v>
      </c>
      <c r="B252" t="s">
        <v>358</v>
      </c>
      <c r="C252" s="2">
        <v>44958</v>
      </c>
      <c r="D252">
        <v>845</v>
      </c>
      <c r="E252">
        <v>171</v>
      </c>
      <c r="F252">
        <v>47</v>
      </c>
      <c r="G252">
        <v>3</v>
      </c>
      <c r="H252">
        <v>9</v>
      </c>
      <c r="I252">
        <v>1075</v>
      </c>
      <c r="J252">
        <v>7</v>
      </c>
      <c r="K252">
        <v>12</v>
      </c>
      <c r="L252">
        <v>17</v>
      </c>
      <c r="M252">
        <v>24</v>
      </c>
      <c r="N252">
        <v>72</v>
      </c>
      <c r="O252">
        <v>48</v>
      </c>
      <c r="P252">
        <v>7</v>
      </c>
      <c r="Q252">
        <v>5</v>
      </c>
      <c r="R252">
        <v>12</v>
      </c>
      <c r="S252">
        <v>5</v>
      </c>
      <c r="T252" t="s">
        <v>762</v>
      </c>
      <c r="U252">
        <v>12</v>
      </c>
      <c r="V252">
        <v>230</v>
      </c>
      <c r="W252">
        <v>1063</v>
      </c>
    </row>
    <row r="253" spans="1:23" x14ac:dyDescent="0.35">
      <c r="A253" t="s">
        <v>357</v>
      </c>
      <c r="B253" t="s">
        <v>358</v>
      </c>
      <c r="C253" s="2">
        <v>44986</v>
      </c>
      <c r="D253">
        <v>760</v>
      </c>
      <c r="E253">
        <v>145</v>
      </c>
      <c r="F253">
        <v>40</v>
      </c>
      <c r="G253">
        <v>3</v>
      </c>
      <c r="H253">
        <v>3</v>
      </c>
      <c r="I253">
        <v>951</v>
      </c>
      <c r="J253">
        <v>9</v>
      </c>
      <c r="K253">
        <v>13</v>
      </c>
      <c r="L253">
        <v>18</v>
      </c>
      <c r="M253">
        <v>23</v>
      </c>
      <c r="N253">
        <v>63</v>
      </c>
      <c r="O253">
        <v>40</v>
      </c>
      <c r="P253">
        <v>5</v>
      </c>
      <c r="Q253">
        <v>5</v>
      </c>
      <c r="R253">
        <v>13</v>
      </c>
      <c r="S253">
        <v>4</v>
      </c>
      <c r="T253" t="s">
        <v>763</v>
      </c>
      <c r="U253">
        <v>6</v>
      </c>
      <c r="V253">
        <v>191</v>
      </c>
      <c r="W253">
        <v>945</v>
      </c>
    </row>
    <row r="254" spans="1:23" x14ac:dyDescent="0.35">
      <c r="A254" t="s">
        <v>171</v>
      </c>
      <c r="B254" t="s">
        <v>172</v>
      </c>
      <c r="C254" s="2">
        <v>44652</v>
      </c>
      <c r="D254">
        <v>1214</v>
      </c>
      <c r="E254">
        <v>170</v>
      </c>
      <c r="F254">
        <v>24</v>
      </c>
      <c r="G254">
        <v>7</v>
      </c>
      <c r="H254">
        <v>4</v>
      </c>
      <c r="I254">
        <v>1419</v>
      </c>
      <c r="J254">
        <v>1</v>
      </c>
      <c r="K254">
        <v>2</v>
      </c>
      <c r="L254">
        <v>2</v>
      </c>
      <c r="M254">
        <v>4</v>
      </c>
      <c r="N254">
        <v>20</v>
      </c>
      <c r="O254">
        <v>16</v>
      </c>
      <c r="P254">
        <v>2</v>
      </c>
      <c r="Q254">
        <v>0</v>
      </c>
      <c r="R254">
        <v>2</v>
      </c>
      <c r="S254">
        <v>1</v>
      </c>
      <c r="T254" t="s">
        <v>764</v>
      </c>
      <c r="U254">
        <v>11</v>
      </c>
      <c r="V254">
        <v>205</v>
      </c>
      <c r="W254">
        <v>1408</v>
      </c>
    </row>
    <row r="255" spans="1:23" x14ac:dyDescent="0.35">
      <c r="A255" t="s">
        <v>171</v>
      </c>
      <c r="B255" t="s">
        <v>172</v>
      </c>
      <c r="C255" s="2">
        <v>44682</v>
      </c>
      <c r="D255">
        <v>1775</v>
      </c>
      <c r="E255">
        <v>306</v>
      </c>
      <c r="F255">
        <v>37</v>
      </c>
      <c r="G255">
        <v>7</v>
      </c>
      <c r="H255">
        <v>1</v>
      </c>
      <c r="I255">
        <v>2126</v>
      </c>
      <c r="J255">
        <v>1</v>
      </c>
      <c r="K255">
        <v>2</v>
      </c>
      <c r="L255">
        <v>4</v>
      </c>
      <c r="M255">
        <v>69</v>
      </c>
      <c r="N255">
        <v>155</v>
      </c>
      <c r="O255">
        <v>86</v>
      </c>
      <c r="P255">
        <v>65</v>
      </c>
      <c r="Q255">
        <v>2</v>
      </c>
      <c r="R255">
        <v>2</v>
      </c>
      <c r="S255">
        <v>1</v>
      </c>
      <c r="T255" t="s">
        <v>765</v>
      </c>
      <c r="U255">
        <v>8</v>
      </c>
      <c r="V255">
        <v>351</v>
      </c>
      <c r="W255">
        <v>2118</v>
      </c>
    </row>
    <row r="256" spans="1:23" x14ac:dyDescent="0.35">
      <c r="A256" t="s">
        <v>171</v>
      </c>
      <c r="B256" t="s">
        <v>172</v>
      </c>
      <c r="C256" s="2">
        <v>44713</v>
      </c>
      <c r="D256">
        <v>1271</v>
      </c>
      <c r="E256">
        <v>195</v>
      </c>
      <c r="F256">
        <v>16</v>
      </c>
      <c r="G256">
        <v>10</v>
      </c>
      <c r="H256">
        <v>2</v>
      </c>
      <c r="I256">
        <v>1494</v>
      </c>
      <c r="J256">
        <v>1</v>
      </c>
      <c r="K256">
        <v>2</v>
      </c>
      <c r="L256">
        <v>2</v>
      </c>
      <c r="M256">
        <v>4</v>
      </c>
      <c r="N256">
        <v>21</v>
      </c>
      <c r="O256">
        <v>17</v>
      </c>
      <c r="P256">
        <v>2</v>
      </c>
      <c r="Q256">
        <v>0</v>
      </c>
      <c r="R256">
        <v>2</v>
      </c>
      <c r="S256">
        <v>1</v>
      </c>
      <c r="T256" t="s">
        <v>766</v>
      </c>
      <c r="U256">
        <v>12</v>
      </c>
      <c r="V256">
        <v>223</v>
      </c>
      <c r="W256">
        <v>1482</v>
      </c>
    </row>
    <row r="257" spans="1:23" x14ac:dyDescent="0.35">
      <c r="A257" t="s">
        <v>171</v>
      </c>
      <c r="B257" t="s">
        <v>172</v>
      </c>
      <c r="C257" s="2">
        <v>44743</v>
      </c>
      <c r="D257">
        <v>1245</v>
      </c>
      <c r="E257">
        <v>195</v>
      </c>
      <c r="F257">
        <v>30</v>
      </c>
      <c r="G257">
        <v>11</v>
      </c>
      <c r="H257">
        <v>4</v>
      </c>
      <c r="I257">
        <v>1485</v>
      </c>
      <c r="J257">
        <v>1</v>
      </c>
      <c r="K257">
        <v>2</v>
      </c>
      <c r="L257">
        <v>3</v>
      </c>
      <c r="M257">
        <v>4</v>
      </c>
      <c r="N257">
        <v>49</v>
      </c>
      <c r="O257">
        <v>45</v>
      </c>
      <c r="P257">
        <v>1</v>
      </c>
      <c r="Q257">
        <v>1</v>
      </c>
      <c r="R257">
        <v>2</v>
      </c>
      <c r="S257">
        <v>1</v>
      </c>
      <c r="T257" t="s">
        <v>767</v>
      </c>
      <c r="U257">
        <v>15</v>
      </c>
      <c r="V257">
        <v>240</v>
      </c>
      <c r="W257">
        <v>1470</v>
      </c>
    </row>
    <row r="258" spans="1:23" x14ac:dyDescent="0.35">
      <c r="A258" t="s">
        <v>171</v>
      </c>
      <c r="B258" t="s">
        <v>172</v>
      </c>
      <c r="C258" s="2">
        <v>44774</v>
      </c>
      <c r="D258">
        <v>1377</v>
      </c>
      <c r="E258">
        <v>189</v>
      </c>
      <c r="F258">
        <v>35</v>
      </c>
      <c r="G258">
        <v>5</v>
      </c>
      <c r="H258">
        <v>5</v>
      </c>
      <c r="I258">
        <v>1611</v>
      </c>
      <c r="J258">
        <v>1</v>
      </c>
      <c r="K258">
        <v>2</v>
      </c>
      <c r="L258">
        <v>3</v>
      </c>
      <c r="M258">
        <v>4</v>
      </c>
      <c r="N258">
        <v>18</v>
      </c>
      <c r="O258">
        <v>14</v>
      </c>
      <c r="P258">
        <v>1</v>
      </c>
      <c r="Q258">
        <v>1</v>
      </c>
      <c r="R258">
        <v>2</v>
      </c>
      <c r="S258">
        <v>1</v>
      </c>
      <c r="T258" t="s">
        <v>768</v>
      </c>
      <c r="U258">
        <v>10</v>
      </c>
      <c r="V258">
        <v>234</v>
      </c>
      <c r="W258">
        <v>1601</v>
      </c>
    </row>
    <row r="259" spans="1:23" x14ac:dyDescent="0.35">
      <c r="A259" t="s">
        <v>171</v>
      </c>
      <c r="B259" t="s">
        <v>172</v>
      </c>
      <c r="C259" s="2">
        <v>44805</v>
      </c>
      <c r="D259">
        <v>1154</v>
      </c>
      <c r="E259">
        <v>174</v>
      </c>
      <c r="F259">
        <v>34</v>
      </c>
      <c r="G259">
        <v>5</v>
      </c>
      <c r="H259">
        <v>4</v>
      </c>
      <c r="I259">
        <v>1371</v>
      </c>
      <c r="J259">
        <v>1</v>
      </c>
      <c r="K259">
        <v>2</v>
      </c>
      <c r="L259">
        <v>3</v>
      </c>
      <c r="M259">
        <v>4</v>
      </c>
      <c r="N259">
        <v>22</v>
      </c>
      <c r="O259">
        <v>18</v>
      </c>
      <c r="P259">
        <v>1</v>
      </c>
      <c r="Q259">
        <v>1</v>
      </c>
      <c r="R259">
        <v>2</v>
      </c>
      <c r="S259">
        <v>1</v>
      </c>
      <c r="T259" t="s">
        <v>769</v>
      </c>
      <c r="U259">
        <v>9</v>
      </c>
      <c r="V259">
        <v>217</v>
      </c>
      <c r="W259">
        <v>1362</v>
      </c>
    </row>
    <row r="260" spans="1:23" x14ac:dyDescent="0.35">
      <c r="A260" t="s">
        <v>171</v>
      </c>
      <c r="B260" t="s">
        <v>172</v>
      </c>
      <c r="C260" s="2">
        <v>44835</v>
      </c>
      <c r="D260">
        <v>1417</v>
      </c>
      <c r="E260">
        <v>209</v>
      </c>
      <c r="F260">
        <v>57</v>
      </c>
      <c r="G260">
        <v>6</v>
      </c>
      <c r="H260">
        <v>1</v>
      </c>
      <c r="I260">
        <v>1690</v>
      </c>
      <c r="J260">
        <v>1</v>
      </c>
      <c r="K260">
        <v>2</v>
      </c>
      <c r="L260">
        <v>2</v>
      </c>
      <c r="M260">
        <v>4</v>
      </c>
      <c r="N260">
        <v>20</v>
      </c>
      <c r="O260">
        <v>16</v>
      </c>
      <c r="P260">
        <v>2</v>
      </c>
      <c r="Q260">
        <v>0</v>
      </c>
      <c r="R260">
        <v>2</v>
      </c>
      <c r="S260">
        <v>1</v>
      </c>
      <c r="T260" t="s">
        <v>770</v>
      </c>
      <c r="U260">
        <v>7</v>
      </c>
      <c r="V260">
        <v>273</v>
      </c>
      <c r="W260">
        <v>1683</v>
      </c>
    </row>
    <row r="261" spans="1:23" x14ac:dyDescent="0.35">
      <c r="A261" t="s">
        <v>171</v>
      </c>
      <c r="B261" t="s">
        <v>172</v>
      </c>
      <c r="C261" s="2">
        <v>44866</v>
      </c>
      <c r="D261">
        <v>1810</v>
      </c>
      <c r="E261">
        <v>308</v>
      </c>
      <c r="F261">
        <v>63</v>
      </c>
      <c r="G261">
        <v>11</v>
      </c>
      <c r="H261">
        <v>5</v>
      </c>
      <c r="I261">
        <v>2197</v>
      </c>
      <c r="J261">
        <v>1</v>
      </c>
      <c r="K261">
        <v>2</v>
      </c>
      <c r="L261">
        <v>3</v>
      </c>
      <c r="M261">
        <v>62</v>
      </c>
      <c r="N261">
        <v>140</v>
      </c>
      <c r="O261">
        <v>78</v>
      </c>
      <c r="P261">
        <v>59</v>
      </c>
      <c r="Q261">
        <v>1</v>
      </c>
      <c r="R261">
        <v>2</v>
      </c>
      <c r="S261">
        <v>1</v>
      </c>
      <c r="T261" t="s">
        <v>771</v>
      </c>
      <c r="U261">
        <v>16</v>
      </c>
      <c r="V261">
        <v>387</v>
      </c>
      <c r="W261">
        <v>2181</v>
      </c>
    </row>
    <row r="262" spans="1:23" x14ac:dyDescent="0.35">
      <c r="A262" t="s">
        <v>171</v>
      </c>
      <c r="B262" t="s">
        <v>172</v>
      </c>
      <c r="C262" s="2">
        <v>44896</v>
      </c>
      <c r="D262">
        <v>969</v>
      </c>
      <c r="E262">
        <v>156</v>
      </c>
      <c r="F262">
        <v>54</v>
      </c>
      <c r="G262">
        <v>5</v>
      </c>
      <c r="H262">
        <v>2</v>
      </c>
      <c r="I262">
        <v>1186</v>
      </c>
      <c r="J262">
        <v>1</v>
      </c>
      <c r="K262">
        <v>2</v>
      </c>
      <c r="L262">
        <v>2</v>
      </c>
      <c r="M262">
        <v>4</v>
      </c>
      <c r="N262">
        <v>34</v>
      </c>
      <c r="O262">
        <v>30</v>
      </c>
      <c r="P262">
        <v>2</v>
      </c>
      <c r="Q262">
        <v>0</v>
      </c>
      <c r="R262">
        <v>2</v>
      </c>
      <c r="S262">
        <v>1</v>
      </c>
      <c r="T262" t="s">
        <v>772</v>
      </c>
      <c r="U262">
        <v>7</v>
      </c>
      <c r="V262">
        <v>217</v>
      </c>
      <c r="W262">
        <v>1179</v>
      </c>
    </row>
    <row r="263" spans="1:23" x14ac:dyDescent="0.35">
      <c r="A263" t="s">
        <v>171</v>
      </c>
      <c r="B263" t="s">
        <v>172</v>
      </c>
      <c r="C263" s="2">
        <v>44927</v>
      </c>
      <c r="D263">
        <v>1593</v>
      </c>
      <c r="E263">
        <v>249</v>
      </c>
      <c r="F263">
        <v>59</v>
      </c>
      <c r="G263">
        <v>12</v>
      </c>
      <c r="H263">
        <v>1</v>
      </c>
      <c r="I263">
        <v>1914</v>
      </c>
      <c r="J263">
        <v>1</v>
      </c>
      <c r="K263">
        <v>2</v>
      </c>
      <c r="L263">
        <v>3</v>
      </c>
      <c r="M263">
        <v>5</v>
      </c>
      <c r="N263">
        <v>19</v>
      </c>
      <c r="O263">
        <v>14</v>
      </c>
      <c r="P263">
        <v>2</v>
      </c>
      <c r="Q263">
        <v>1</v>
      </c>
      <c r="R263">
        <v>2</v>
      </c>
      <c r="S263">
        <v>1</v>
      </c>
      <c r="T263" t="s">
        <v>773</v>
      </c>
      <c r="U263">
        <v>13</v>
      </c>
      <c r="V263">
        <v>321</v>
      </c>
      <c r="W263">
        <v>1901</v>
      </c>
    </row>
    <row r="264" spans="1:23" x14ac:dyDescent="0.35">
      <c r="A264" t="s">
        <v>171</v>
      </c>
      <c r="B264" t="s">
        <v>172</v>
      </c>
      <c r="C264" s="2">
        <v>44958</v>
      </c>
      <c r="D264">
        <v>1021</v>
      </c>
      <c r="E264">
        <v>146</v>
      </c>
      <c r="F264">
        <v>46</v>
      </c>
      <c r="G264">
        <v>7</v>
      </c>
      <c r="H264">
        <v>0</v>
      </c>
      <c r="I264">
        <v>1220</v>
      </c>
      <c r="J264">
        <v>1</v>
      </c>
      <c r="K264">
        <v>2</v>
      </c>
      <c r="L264">
        <v>3</v>
      </c>
      <c r="M264">
        <v>4</v>
      </c>
      <c r="N264">
        <v>17.5</v>
      </c>
      <c r="O264">
        <v>13.5</v>
      </c>
      <c r="P264">
        <v>1</v>
      </c>
      <c r="Q264">
        <v>1</v>
      </c>
      <c r="R264">
        <v>2</v>
      </c>
      <c r="S264">
        <v>1</v>
      </c>
      <c r="T264" t="s">
        <v>774</v>
      </c>
      <c r="U264">
        <v>7</v>
      </c>
      <c r="V264">
        <v>199</v>
      </c>
      <c r="W264">
        <v>1213</v>
      </c>
    </row>
    <row r="265" spans="1:23" x14ac:dyDescent="0.35">
      <c r="A265" t="s">
        <v>171</v>
      </c>
      <c r="B265" t="s">
        <v>172</v>
      </c>
      <c r="C265" s="2">
        <v>44986</v>
      </c>
      <c r="D265">
        <v>1444</v>
      </c>
      <c r="E265">
        <v>200</v>
      </c>
      <c r="F265">
        <v>64</v>
      </c>
      <c r="G265">
        <v>11</v>
      </c>
      <c r="H265">
        <v>3</v>
      </c>
      <c r="I265">
        <v>1722</v>
      </c>
      <c r="J265">
        <v>1</v>
      </c>
      <c r="K265">
        <v>2</v>
      </c>
      <c r="L265">
        <v>3</v>
      </c>
      <c r="M265">
        <v>4</v>
      </c>
      <c r="N265">
        <v>19</v>
      </c>
      <c r="O265">
        <v>15</v>
      </c>
      <c r="P265">
        <v>1</v>
      </c>
      <c r="Q265">
        <v>1</v>
      </c>
      <c r="R265">
        <v>2</v>
      </c>
      <c r="S265">
        <v>1</v>
      </c>
      <c r="T265" t="s">
        <v>775</v>
      </c>
      <c r="U265">
        <v>14</v>
      </c>
      <c r="V265">
        <v>278</v>
      </c>
      <c r="W265">
        <v>1708</v>
      </c>
    </row>
    <row r="266" spans="1:23" x14ac:dyDescent="0.35">
      <c r="A266" t="s">
        <v>289</v>
      </c>
      <c r="B266" t="s">
        <v>290</v>
      </c>
      <c r="C266" s="2">
        <v>44652</v>
      </c>
      <c r="D266">
        <v>316</v>
      </c>
      <c r="E266">
        <v>325</v>
      </c>
      <c r="F266">
        <v>76</v>
      </c>
      <c r="G266">
        <v>4</v>
      </c>
      <c r="H266">
        <v>0</v>
      </c>
      <c r="I266">
        <v>721</v>
      </c>
      <c r="J266">
        <v>23</v>
      </c>
      <c r="K266">
        <v>36</v>
      </c>
      <c r="L266">
        <v>57</v>
      </c>
      <c r="M266">
        <v>128</v>
      </c>
      <c r="N266">
        <v>208</v>
      </c>
      <c r="O266">
        <v>80</v>
      </c>
      <c r="P266">
        <v>71</v>
      </c>
      <c r="Q266">
        <v>21</v>
      </c>
      <c r="R266">
        <v>36</v>
      </c>
      <c r="S266">
        <v>13</v>
      </c>
      <c r="T266" t="s">
        <v>776</v>
      </c>
      <c r="U266">
        <v>4</v>
      </c>
      <c r="V266">
        <v>405</v>
      </c>
      <c r="W266">
        <v>717</v>
      </c>
    </row>
    <row r="267" spans="1:23" x14ac:dyDescent="0.35">
      <c r="A267" t="s">
        <v>289</v>
      </c>
      <c r="B267" t="s">
        <v>290</v>
      </c>
      <c r="C267" s="2">
        <v>44682</v>
      </c>
      <c r="D267">
        <v>171</v>
      </c>
      <c r="E267">
        <v>189</v>
      </c>
      <c r="F267">
        <v>38</v>
      </c>
      <c r="G267">
        <v>2</v>
      </c>
      <c r="H267">
        <v>0</v>
      </c>
      <c r="I267">
        <v>400</v>
      </c>
      <c r="J267">
        <v>17</v>
      </c>
      <c r="K267">
        <v>36.5</v>
      </c>
      <c r="L267">
        <v>60</v>
      </c>
      <c r="M267">
        <v>102.5</v>
      </c>
      <c r="N267">
        <v>173</v>
      </c>
      <c r="O267">
        <v>70.5</v>
      </c>
      <c r="P267">
        <v>42.5</v>
      </c>
      <c r="Q267">
        <v>23.5</v>
      </c>
      <c r="R267">
        <v>36.5</v>
      </c>
      <c r="S267">
        <v>19.5</v>
      </c>
      <c r="T267" t="s">
        <v>777</v>
      </c>
      <c r="U267">
        <v>2</v>
      </c>
      <c r="V267">
        <v>229</v>
      </c>
      <c r="W267">
        <v>398</v>
      </c>
    </row>
    <row r="268" spans="1:23" x14ac:dyDescent="0.35">
      <c r="A268" t="s">
        <v>289</v>
      </c>
      <c r="B268" t="s">
        <v>290</v>
      </c>
      <c r="C268" s="2">
        <v>44713</v>
      </c>
      <c r="D268">
        <v>0</v>
      </c>
      <c r="E268">
        <v>0</v>
      </c>
      <c r="F268">
        <v>0</v>
      </c>
      <c r="G268">
        <v>0</v>
      </c>
      <c r="H268">
        <v>0</v>
      </c>
      <c r="I268">
        <v>0</v>
      </c>
      <c r="T268" t="s">
        <v>778</v>
      </c>
      <c r="U268">
        <v>0</v>
      </c>
      <c r="V268">
        <v>0</v>
      </c>
      <c r="W268">
        <v>0</v>
      </c>
    </row>
    <row r="269" spans="1:23" x14ac:dyDescent="0.35">
      <c r="A269" t="s">
        <v>289</v>
      </c>
      <c r="B269" t="s">
        <v>290</v>
      </c>
      <c r="C269" s="2">
        <v>44743</v>
      </c>
      <c r="D269">
        <v>0</v>
      </c>
      <c r="E269">
        <v>0</v>
      </c>
      <c r="F269">
        <v>0</v>
      </c>
      <c r="G269">
        <v>0</v>
      </c>
      <c r="H269">
        <v>0</v>
      </c>
      <c r="I269">
        <v>0</v>
      </c>
      <c r="T269" t="s">
        <v>779</v>
      </c>
      <c r="U269">
        <v>0</v>
      </c>
      <c r="V269">
        <v>0</v>
      </c>
      <c r="W269">
        <v>0</v>
      </c>
    </row>
    <row r="270" spans="1:23" x14ac:dyDescent="0.35">
      <c r="A270" t="s">
        <v>289</v>
      </c>
      <c r="B270" t="s">
        <v>290</v>
      </c>
      <c r="C270" s="2">
        <v>44774</v>
      </c>
      <c r="D270">
        <v>383</v>
      </c>
      <c r="E270">
        <v>419</v>
      </c>
      <c r="F270">
        <v>95</v>
      </c>
      <c r="G270">
        <v>7</v>
      </c>
      <c r="H270">
        <v>1</v>
      </c>
      <c r="I270">
        <v>905</v>
      </c>
      <c r="J270">
        <v>32</v>
      </c>
      <c r="K270">
        <v>49</v>
      </c>
      <c r="L270">
        <v>60</v>
      </c>
      <c r="M270">
        <v>77</v>
      </c>
      <c r="N270">
        <v>121</v>
      </c>
      <c r="O270">
        <v>44</v>
      </c>
      <c r="P270">
        <v>17</v>
      </c>
      <c r="Q270">
        <v>11</v>
      </c>
      <c r="R270">
        <v>49</v>
      </c>
      <c r="S270">
        <v>17</v>
      </c>
      <c r="T270" t="s">
        <v>780</v>
      </c>
      <c r="U270">
        <v>8</v>
      </c>
      <c r="V270">
        <v>522</v>
      </c>
      <c r="W270">
        <v>897</v>
      </c>
    </row>
    <row r="271" spans="1:23" x14ac:dyDescent="0.35">
      <c r="A271" t="s">
        <v>289</v>
      </c>
      <c r="B271" t="s">
        <v>290</v>
      </c>
      <c r="C271" s="2">
        <v>44805</v>
      </c>
      <c r="D271">
        <v>0</v>
      </c>
      <c r="E271">
        <v>0</v>
      </c>
      <c r="F271">
        <v>0</v>
      </c>
      <c r="G271">
        <v>0</v>
      </c>
      <c r="H271">
        <v>0</v>
      </c>
      <c r="I271">
        <v>0</v>
      </c>
      <c r="T271" t="s">
        <v>781</v>
      </c>
      <c r="U271">
        <v>0</v>
      </c>
      <c r="V271">
        <v>0</v>
      </c>
      <c r="W271">
        <v>0</v>
      </c>
    </row>
    <row r="272" spans="1:23" x14ac:dyDescent="0.35">
      <c r="A272" t="s">
        <v>289</v>
      </c>
      <c r="B272" t="s">
        <v>290</v>
      </c>
      <c r="C272" s="2">
        <v>44835</v>
      </c>
      <c r="D272">
        <v>0</v>
      </c>
      <c r="E272">
        <v>0</v>
      </c>
      <c r="F272">
        <v>0</v>
      </c>
      <c r="G272">
        <v>0</v>
      </c>
      <c r="H272">
        <v>0</v>
      </c>
      <c r="I272">
        <v>0</v>
      </c>
      <c r="T272" t="s">
        <v>782</v>
      </c>
      <c r="U272">
        <v>0</v>
      </c>
      <c r="V272">
        <v>0</v>
      </c>
      <c r="W272">
        <v>0</v>
      </c>
    </row>
    <row r="273" spans="1:23" x14ac:dyDescent="0.35">
      <c r="A273" t="s">
        <v>289</v>
      </c>
      <c r="B273" t="s">
        <v>290</v>
      </c>
      <c r="C273" s="2">
        <v>44866</v>
      </c>
      <c r="D273">
        <v>1220</v>
      </c>
      <c r="E273">
        <v>868</v>
      </c>
      <c r="F273">
        <v>243</v>
      </c>
      <c r="G273">
        <v>17</v>
      </c>
      <c r="H273">
        <v>3</v>
      </c>
      <c r="I273">
        <v>2351</v>
      </c>
      <c r="J273">
        <v>25</v>
      </c>
      <c r="K273">
        <v>58</v>
      </c>
      <c r="L273">
        <v>84</v>
      </c>
      <c r="M273">
        <v>108</v>
      </c>
      <c r="N273">
        <v>193</v>
      </c>
      <c r="O273">
        <v>85</v>
      </c>
      <c r="P273">
        <v>24</v>
      </c>
      <c r="Q273">
        <v>26</v>
      </c>
      <c r="R273">
        <v>58</v>
      </c>
      <c r="S273">
        <v>33</v>
      </c>
      <c r="T273" t="s">
        <v>783</v>
      </c>
      <c r="U273">
        <v>20</v>
      </c>
      <c r="V273">
        <v>1131</v>
      </c>
      <c r="W273">
        <v>2331</v>
      </c>
    </row>
    <row r="274" spans="1:23" x14ac:dyDescent="0.35">
      <c r="A274" t="s">
        <v>289</v>
      </c>
      <c r="B274" t="s">
        <v>290</v>
      </c>
      <c r="C274" s="2">
        <v>44896</v>
      </c>
      <c r="D274">
        <v>439</v>
      </c>
      <c r="E274">
        <v>355</v>
      </c>
      <c r="F274">
        <v>96</v>
      </c>
      <c r="G274">
        <v>2</v>
      </c>
      <c r="H274">
        <v>0</v>
      </c>
      <c r="I274">
        <v>892</v>
      </c>
      <c r="J274">
        <v>18</v>
      </c>
      <c r="K274">
        <v>35</v>
      </c>
      <c r="L274">
        <v>62</v>
      </c>
      <c r="M274">
        <v>119.5</v>
      </c>
      <c r="N274">
        <v>373</v>
      </c>
      <c r="O274">
        <v>253.5</v>
      </c>
      <c r="P274">
        <v>57.5</v>
      </c>
      <c r="Q274">
        <v>27</v>
      </c>
      <c r="R274">
        <v>35</v>
      </c>
      <c r="S274">
        <v>17</v>
      </c>
      <c r="T274" t="s">
        <v>784</v>
      </c>
      <c r="U274">
        <v>2</v>
      </c>
      <c r="V274">
        <v>453</v>
      </c>
      <c r="W274">
        <v>890</v>
      </c>
    </row>
    <row r="275" spans="1:23" x14ac:dyDescent="0.35">
      <c r="A275" t="s">
        <v>289</v>
      </c>
      <c r="B275" t="s">
        <v>290</v>
      </c>
      <c r="C275" s="2">
        <v>44927</v>
      </c>
      <c r="D275">
        <v>337</v>
      </c>
      <c r="E275">
        <v>298</v>
      </c>
      <c r="F275">
        <v>103</v>
      </c>
      <c r="G275">
        <v>4</v>
      </c>
      <c r="H275">
        <v>0</v>
      </c>
      <c r="I275">
        <v>742</v>
      </c>
      <c r="J275">
        <v>16</v>
      </c>
      <c r="K275">
        <v>27</v>
      </c>
      <c r="L275">
        <v>37</v>
      </c>
      <c r="M275">
        <v>64</v>
      </c>
      <c r="N275">
        <v>153</v>
      </c>
      <c r="O275">
        <v>89</v>
      </c>
      <c r="P275">
        <v>27</v>
      </c>
      <c r="Q275">
        <v>10</v>
      </c>
      <c r="R275">
        <v>27</v>
      </c>
      <c r="S275">
        <v>11</v>
      </c>
      <c r="T275" t="s">
        <v>785</v>
      </c>
      <c r="U275">
        <v>4</v>
      </c>
      <c r="V275">
        <v>405</v>
      </c>
      <c r="W275">
        <v>738</v>
      </c>
    </row>
    <row r="276" spans="1:23" x14ac:dyDescent="0.35">
      <c r="A276" t="s">
        <v>289</v>
      </c>
      <c r="B276" t="s">
        <v>290</v>
      </c>
      <c r="C276" s="2">
        <v>44958</v>
      </c>
      <c r="D276">
        <v>299</v>
      </c>
      <c r="E276">
        <v>188</v>
      </c>
      <c r="F276">
        <v>63</v>
      </c>
      <c r="G276">
        <v>3</v>
      </c>
      <c r="H276">
        <v>2</v>
      </c>
      <c r="I276">
        <v>555</v>
      </c>
      <c r="J276">
        <v>10</v>
      </c>
      <c r="K276">
        <v>20</v>
      </c>
      <c r="L276">
        <v>50</v>
      </c>
      <c r="M276">
        <v>84</v>
      </c>
      <c r="N276">
        <v>163</v>
      </c>
      <c r="O276">
        <v>79</v>
      </c>
      <c r="P276">
        <v>34</v>
      </c>
      <c r="Q276">
        <v>30</v>
      </c>
      <c r="R276">
        <v>20</v>
      </c>
      <c r="S276">
        <v>10</v>
      </c>
      <c r="T276" t="s">
        <v>786</v>
      </c>
      <c r="U276">
        <v>5</v>
      </c>
      <c r="V276">
        <v>256</v>
      </c>
      <c r="W276">
        <v>550</v>
      </c>
    </row>
    <row r="277" spans="1:23" x14ac:dyDescent="0.35">
      <c r="A277" t="s">
        <v>289</v>
      </c>
      <c r="B277" t="s">
        <v>290</v>
      </c>
      <c r="C277" s="2">
        <v>44986</v>
      </c>
      <c r="D277">
        <v>0</v>
      </c>
      <c r="E277">
        <v>0</v>
      </c>
      <c r="F277">
        <v>0</v>
      </c>
      <c r="G277">
        <v>0</v>
      </c>
      <c r="H277">
        <v>0</v>
      </c>
      <c r="I277">
        <v>0</v>
      </c>
      <c r="T277" t="s">
        <v>787</v>
      </c>
      <c r="U277">
        <v>0</v>
      </c>
      <c r="V277">
        <v>0</v>
      </c>
      <c r="W277">
        <v>0</v>
      </c>
    </row>
    <row r="278" spans="1:23" x14ac:dyDescent="0.35">
      <c r="A278" t="s">
        <v>430</v>
      </c>
      <c r="B278" t="s">
        <v>431</v>
      </c>
      <c r="C278" s="2">
        <v>44652</v>
      </c>
      <c r="D278">
        <v>137</v>
      </c>
      <c r="E278">
        <v>38</v>
      </c>
      <c r="F278">
        <v>11</v>
      </c>
      <c r="G278">
        <v>0</v>
      </c>
      <c r="H278">
        <v>0</v>
      </c>
      <c r="I278">
        <v>186</v>
      </c>
      <c r="J278">
        <v>8</v>
      </c>
      <c r="K278">
        <v>19</v>
      </c>
      <c r="L278">
        <v>28</v>
      </c>
      <c r="M278">
        <v>47</v>
      </c>
      <c r="N278">
        <v>120</v>
      </c>
      <c r="O278">
        <v>73</v>
      </c>
      <c r="P278">
        <v>19</v>
      </c>
      <c r="Q278">
        <v>9</v>
      </c>
      <c r="R278">
        <v>19</v>
      </c>
      <c r="S278">
        <v>11</v>
      </c>
      <c r="T278" t="s">
        <v>788</v>
      </c>
      <c r="U278">
        <v>0</v>
      </c>
      <c r="V278">
        <v>49</v>
      </c>
      <c r="W278">
        <v>186</v>
      </c>
    </row>
    <row r="279" spans="1:23" x14ac:dyDescent="0.35">
      <c r="A279" t="s">
        <v>430</v>
      </c>
      <c r="B279" t="s">
        <v>431</v>
      </c>
      <c r="C279" s="2">
        <v>44682</v>
      </c>
      <c r="D279">
        <v>89</v>
      </c>
      <c r="E279">
        <v>12</v>
      </c>
      <c r="F279">
        <v>1</v>
      </c>
      <c r="G279">
        <v>0</v>
      </c>
      <c r="H279">
        <v>0</v>
      </c>
      <c r="I279">
        <v>102</v>
      </c>
      <c r="J279">
        <v>3</v>
      </c>
      <c r="K279">
        <v>13</v>
      </c>
      <c r="L279">
        <v>23</v>
      </c>
      <c r="M279">
        <v>49</v>
      </c>
      <c r="N279">
        <v>141</v>
      </c>
      <c r="O279">
        <v>92</v>
      </c>
      <c r="P279">
        <v>26</v>
      </c>
      <c r="Q279">
        <v>10</v>
      </c>
      <c r="R279">
        <v>13</v>
      </c>
      <c r="S279">
        <v>10</v>
      </c>
      <c r="T279" t="s">
        <v>789</v>
      </c>
      <c r="U279">
        <v>0</v>
      </c>
      <c r="V279">
        <v>13</v>
      </c>
      <c r="W279">
        <v>102</v>
      </c>
    </row>
    <row r="280" spans="1:23" x14ac:dyDescent="0.35">
      <c r="A280" t="s">
        <v>430</v>
      </c>
      <c r="B280" t="s">
        <v>431</v>
      </c>
      <c r="C280" s="2">
        <v>44713</v>
      </c>
      <c r="D280">
        <v>131</v>
      </c>
      <c r="E280">
        <v>27</v>
      </c>
      <c r="F280">
        <v>7</v>
      </c>
      <c r="G280">
        <v>0</v>
      </c>
      <c r="H280">
        <v>0</v>
      </c>
      <c r="I280">
        <v>165</v>
      </c>
      <c r="J280">
        <v>8</v>
      </c>
      <c r="K280">
        <v>17</v>
      </c>
      <c r="L280">
        <v>21</v>
      </c>
      <c r="M280">
        <v>37</v>
      </c>
      <c r="N280">
        <v>141</v>
      </c>
      <c r="O280">
        <v>104</v>
      </c>
      <c r="P280">
        <v>16</v>
      </c>
      <c r="Q280">
        <v>4</v>
      </c>
      <c r="R280">
        <v>17</v>
      </c>
      <c r="S280">
        <v>9</v>
      </c>
      <c r="T280" t="s">
        <v>790</v>
      </c>
      <c r="U280">
        <v>0</v>
      </c>
      <c r="V280">
        <v>34</v>
      </c>
      <c r="W280">
        <v>165</v>
      </c>
    </row>
    <row r="281" spans="1:23" x14ac:dyDescent="0.35">
      <c r="A281" t="s">
        <v>430</v>
      </c>
      <c r="B281" t="s">
        <v>431</v>
      </c>
      <c r="C281" s="2">
        <v>44743</v>
      </c>
      <c r="D281">
        <v>103</v>
      </c>
      <c r="E281">
        <v>26</v>
      </c>
      <c r="F281">
        <v>19</v>
      </c>
      <c r="G281">
        <v>0</v>
      </c>
      <c r="H281">
        <v>0</v>
      </c>
      <c r="I281">
        <v>148</v>
      </c>
      <c r="J281">
        <v>4</v>
      </c>
      <c r="K281">
        <v>16</v>
      </c>
      <c r="L281">
        <v>19</v>
      </c>
      <c r="M281">
        <v>30.5</v>
      </c>
      <c r="N281">
        <v>406</v>
      </c>
      <c r="O281">
        <v>375.5</v>
      </c>
      <c r="P281">
        <v>11.5</v>
      </c>
      <c r="Q281">
        <v>3</v>
      </c>
      <c r="R281">
        <v>16</v>
      </c>
      <c r="S281">
        <v>12</v>
      </c>
      <c r="T281" t="s">
        <v>791</v>
      </c>
      <c r="U281">
        <v>0</v>
      </c>
      <c r="V281">
        <v>45</v>
      </c>
      <c r="W281">
        <v>148</v>
      </c>
    </row>
    <row r="282" spans="1:23" x14ac:dyDescent="0.35">
      <c r="A282" t="s">
        <v>430</v>
      </c>
      <c r="B282" t="s">
        <v>431</v>
      </c>
      <c r="C282" s="2">
        <v>44774</v>
      </c>
      <c r="D282">
        <v>169</v>
      </c>
      <c r="E282">
        <v>16</v>
      </c>
      <c r="F282">
        <v>5</v>
      </c>
      <c r="G282">
        <v>0</v>
      </c>
      <c r="H282">
        <v>0</v>
      </c>
      <c r="I282">
        <v>190</v>
      </c>
      <c r="J282">
        <v>5</v>
      </c>
      <c r="K282">
        <v>12</v>
      </c>
      <c r="L282">
        <v>24.5</v>
      </c>
      <c r="M282">
        <v>65</v>
      </c>
      <c r="N282">
        <v>345</v>
      </c>
      <c r="O282">
        <v>280</v>
      </c>
      <c r="P282">
        <v>40.5</v>
      </c>
      <c r="Q282">
        <v>12.5</v>
      </c>
      <c r="R282">
        <v>12</v>
      </c>
      <c r="S282">
        <v>7</v>
      </c>
      <c r="T282" t="s">
        <v>792</v>
      </c>
      <c r="U282">
        <v>0</v>
      </c>
      <c r="V282">
        <v>21</v>
      </c>
      <c r="W282">
        <v>190</v>
      </c>
    </row>
    <row r="283" spans="1:23" x14ac:dyDescent="0.35">
      <c r="A283" t="s">
        <v>430</v>
      </c>
      <c r="B283" t="s">
        <v>431</v>
      </c>
      <c r="C283" s="2">
        <v>44805</v>
      </c>
      <c r="D283">
        <v>69</v>
      </c>
      <c r="E283">
        <v>8</v>
      </c>
      <c r="F283">
        <v>3</v>
      </c>
      <c r="G283">
        <v>0</v>
      </c>
      <c r="H283">
        <v>0</v>
      </c>
      <c r="I283">
        <v>80</v>
      </c>
      <c r="J283">
        <v>3.5</v>
      </c>
      <c r="K283">
        <v>9</v>
      </c>
      <c r="L283">
        <v>20</v>
      </c>
      <c r="M283">
        <v>36</v>
      </c>
      <c r="N283">
        <v>85.5</v>
      </c>
      <c r="O283">
        <v>49.5</v>
      </c>
      <c r="P283">
        <v>16</v>
      </c>
      <c r="Q283">
        <v>11</v>
      </c>
      <c r="R283">
        <v>9</v>
      </c>
      <c r="S283">
        <v>5.5</v>
      </c>
      <c r="T283" t="s">
        <v>793</v>
      </c>
      <c r="U283">
        <v>0</v>
      </c>
      <c r="V283">
        <v>11</v>
      </c>
      <c r="W283">
        <v>80</v>
      </c>
    </row>
    <row r="284" spans="1:23" x14ac:dyDescent="0.35">
      <c r="A284" t="s">
        <v>430</v>
      </c>
      <c r="B284" t="s">
        <v>431</v>
      </c>
      <c r="C284" s="2">
        <v>44835</v>
      </c>
      <c r="D284">
        <v>155</v>
      </c>
      <c r="E284">
        <v>20</v>
      </c>
      <c r="F284">
        <v>12</v>
      </c>
      <c r="G284">
        <v>0</v>
      </c>
      <c r="H284">
        <v>0</v>
      </c>
      <c r="I284">
        <v>187</v>
      </c>
      <c r="J284">
        <v>13</v>
      </c>
      <c r="K284">
        <v>23</v>
      </c>
      <c r="L284">
        <v>38</v>
      </c>
      <c r="M284">
        <v>78</v>
      </c>
      <c r="N284">
        <v>181</v>
      </c>
      <c r="O284">
        <v>103</v>
      </c>
      <c r="P284">
        <v>40</v>
      </c>
      <c r="Q284">
        <v>15</v>
      </c>
      <c r="R284">
        <v>23</v>
      </c>
      <c r="S284">
        <v>10</v>
      </c>
      <c r="T284" t="s">
        <v>794</v>
      </c>
      <c r="U284">
        <v>0</v>
      </c>
      <c r="V284">
        <v>32</v>
      </c>
      <c r="W284">
        <v>187</v>
      </c>
    </row>
    <row r="285" spans="1:23" x14ac:dyDescent="0.35">
      <c r="A285" t="s">
        <v>430</v>
      </c>
      <c r="B285" t="s">
        <v>431</v>
      </c>
      <c r="C285" s="2">
        <v>44866</v>
      </c>
      <c r="D285">
        <v>104</v>
      </c>
      <c r="E285">
        <v>13</v>
      </c>
      <c r="F285">
        <v>4</v>
      </c>
      <c r="G285">
        <v>0</v>
      </c>
      <c r="H285">
        <v>0</v>
      </c>
      <c r="I285">
        <v>121</v>
      </c>
      <c r="J285">
        <v>9</v>
      </c>
      <c r="K285">
        <v>16</v>
      </c>
      <c r="L285">
        <v>23</v>
      </c>
      <c r="M285">
        <v>37</v>
      </c>
      <c r="N285">
        <v>132</v>
      </c>
      <c r="O285">
        <v>95</v>
      </c>
      <c r="P285">
        <v>14</v>
      </c>
      <c r="Q285">
        <v>7</v>
      </c>
      <c r="R285">
        <v>16</v>
      </c>
      <c r="S285">
        <v>7</v>
      </c>
      <c r="T285" t="s">
        <v>795</v>
      </c>
      <c r="U285">
        <v>0</v>
      </c>
      <c r="V285">
        <v>17</v>
      </c>
      <c r="W285">
        <v>121</v>
      </c>
    </row>
    <row r="286" spans="1:23" x14ac:dyDescent="0.35">
      <c r="A286" t="s">
        <v>430</v>
      </c>
      <c r="B286" t="s">
        <v>431</v>
      </c>
      <c r="C286" s="2">
        <v>44896</v>
      </c>
      <c r="D286">
        <v>113</v>
      </c>
      <c r="E286">
        <v>11</v>
      </c>
      <c r="F286">
        <v>5</v>
      </c>
      <c r="G286">
        <v>0</v>
      </c>
      <c r="H286">
        <v>0</v>
      </c>
      <c r="I286">
        <v>129</v>
      </c>
      <c r="J286">
        <v>6</v>
      </c>
      <c r="K286">
        <v>13</v>
      </c>
      <c r="L286">
        <v>18</v>
      </c>
      <c r="M286">
        <v>37</v>
      </c>
      <c r="N286">
        <v>117</v>
      </c>
      <c r="O286">
        <v>80</v>
      </c>
      <c r="P286">
        <v>19</v>
      </c>
      <c r="Q286">
        <v>5</v>
      </c>
      <c r="R286">
        <v>13</v>
      </c>
      <c r="S286">
        <v>7</v>
      </c>
      <c r="T286" t="s">
        <v>796</v>
      </c>
      <c r="U286">
        <v>0</v>
      </c>
      <c r="V286">
        <v>16</v>
      </c>
      <c r="W286">
        <v>129</v>
      </c>
    </row>
    <row r="287" spans="1:23" x14ac:dyDescent="0.35">
      <c r="A287" t="s">
        <v>430</v>
      </c>
      <c r="B287" t="s">
        <v>431</v>
      </c>
      <c r="C287" s="2">
        <v>44927</v>
      </c>
      <c r="D287">
        <v>146</v>
      </c>
      <c r="E287">
        <v>10</v>
      </c>
      <c r="F287">
        <v>3</v>
      </c>
      <c r="G287">
        <v>0</v>
      </c>
      <c r="H287">
        <v>0</v>
      </c>
      <c r="I287">
        <v>159</v>
      </c>
      <c r="J287">
        <v>6</v>
      </c>
      <c r="K287">
        <v>11</v>
      </c>
      <c r="L287">
        <v>21</v>
      </c>
      <c r="M287">
        <v>45</v>
      </c>
      <c r="N287">
        <v>135</v>
      </c>
      <c r="O287">
        <v>90</v>
      </c>
      <c r="P287">
        <v>24</v>
      </c>
      <c r="Q287">
        <v>10</v>
      </c>
      <c r="R287">
        <v>11</v>
      </c>
      <c r="S287">
        <v>5</v>
      </c>
      <c r="T287" t="s">
        <v>797</v>
      </c>
      <c r="U287">
        <v>0</v>
      </c>
      <c r="V287">
        <v>13</v>
      </c>
      <c r="W287">
        <v>159</v>
      </c>
    </row>
    <row r="288" spans="1:23" x14ac:dyDescent="0.35">
      <c r="A288" t="s">
        <v>430</v>
      </c>
      <c r="B288" t="s">
        <v>431</v>
      </c>
      <c r="C288" s="2">
        <v>44958</v>
      </c>
      <c r="D288">
        <v>132</v>
      </c>
      <c r="E288">
        <v>23</v>
      </c>
      <c r="F288">
        <v>4</v>
      </c>
      <c r="G288">
        <v>0</v>
      </c>
      <c r="H288">
        <v>0</v>
      </c>
      <c r="I288">
        <v>159</v>
      </c>
      <c r="J288">
        <v>9</v>
      </c>
      <c r="K288">
        <v>15</v>
      </c>
      <c r="L288">
        <v>27</v>
      </c>
      <c r="M288">
        <v>73</v>
      </c>
      <c r="N288">
        <v>130</v>
      </c>
      <c r="O288">
        <v>57</v>
      </c>
      <c r="P288">
        <v>46</v>
      </c>
      <c r="Q288">
        <v>12</v>
      </c>
      <c r="R288">
        <v>15</v>
      </c>
      <c r="S288">
        <v>6</v>
      </c>
      <c r="T288" t="s">
        <v>798</v>
      </c>
      <c r="U288">
        <v>0</v>
      </c>
      <c r="V288">
        <v>27</v>
      </c>
      <c r="W288">
        <v>159</v>
      </c>
    </row>
    <row r="289" spans="1:23" x14ac:dyDescent="0.35">
      <c r="A289" t="s">
        <v>430</v>
      </c>
      <c r="B289" t="s">
        <v>431</v>
      </c>
      <c r="C289" s="2">
        <v>44986</v>
      </c>
      <c r="D289">
        <v>155</v>
      </c>
      <c r="E289">
        <v>11</v>
      </c>
      <c r="F289">
        <v>17</v>
      </c>
      <c r="G289">
        <v>0</v>
      </c>
      <c r="H289">
        <v>0</v>
      </c>
      <c r="I289">
        <v>183</v>
      </c>
      <c r="J289">
        <v>7</v>
      </c>
      <c r="K289">
        <v>16</v>
      </c>
      <c r="L289">
        <v>25</v>
      </c>
      <c r="M289">
        <v>39</v>
      </c>
      <c r="N289">
        <v>82</v>
      </c>
      <c r="O289">
        <v>43</v>
      </c>
      <c r="P289">
        <v>14</v>
      </c>
      <c r="Q289">
        <v>9</v>
      </c>
      <c r="R289">
        <v>16</v>
      </c>
      <c r="S289">
        <v>9</v>
      </c>
      <c r="T289" t="s">
        <v>799</v>
      </c>
      <c r="U289">
        <v>0</v>
      </c>
      <c r="V289">
        <v>28</v>
      </c>
      <c r="W289">
        <v>183</v>
      </c>
    </row>
    <row r="290" spans="1:23" x14ac:dyDescent="0.35">
      <c r="A290" t="s">
        <v>439</v>
      </c>
      <c r="B290" t="s">
        <v>440</v>
      </c>
      <c r="C290" s="2">
        <v>44652</v>
      </c>
      <c r="D290">
        <v>357</v>
      </c>
      <c r="E290">
        <v>30</v>
      </c>
      <c r="F290">
        <v>3</v>
      </c>
      <c r="G290">
        <v>0</v>
      </c>
      <c r="H290">
        <v>2</v>
      </c>
      <c r="I290">
        <v>392</v>
      </c>
      <c r="J290">
        <v>2</v>
      </c>
      <c r="K290">
        <v>6</v>
      </c>
      <c r="L290">
        <v>15</v>
      </c>
      <c r="M290">
        <v>30</v>
      </c>
      <c r="N290">
        <v>44</v>
      </c>
      <c r="O290">
        <v>14</v>
      </c>
      <c r="P290">
        <v>15</v>
      </c>
      <c r="Q290">
        <v>9</v>
      </c>
      <c r="R290">
        <v>6</v>
      </c>
      <c r="S290">
        <v>4</v>
      </c>
      <c r="T290" t="s">
        <v>800</v>
      </c>
      <c r="U290">
        <v>2</v>
      </c>
      <c r="V290">
        <v>35</v>
      </c>
      <c r="W290">
        <v>390</v>
      </c>
    </row>
    <row r="291" spans="1:23" x14ac:dyDescent="0.35">
      <c r="A291" t="s">
        <v>439</v>
      </c>
      <c r="B291" t="s">
        <v>440</v>
      </c>
      <c r="C291" s="2">
        <v>44682</v>
      </c>
      <c r="D291">
        <v>230</v>
      </c>
      <c r="E291">
        <v>23</v>
      </c>
      <c r="F291">
        <v>1</v>
      </c>
      <c r="G291">
        <v>0</v>
      </c>
      <c r="H291">
        <v>0</v>
      </c>
      <c r="I291">
        <v>254</v>
      </c>
      <c r="J291">
        <v>1</v>
      </c>
      <c r="K291">
        <v>4</v>
      </c>
      <c r="L291">
        <v>5</v>
      </c>
      <c r="M291">
        <v>10</v>
      </c>
      <c r="N291">
        <v>80</v>
      </c>
      <c r="O291">
        <v>70</v>
      </c>
      <c r="P291">
        <v>5</v>
      </c>
      <c r="Q291">
        <v>1</v>
      </c>
      <c r="R291">
        <v>4</v>
      </c>
      <c r="S291">
        <v>3</v>
      </c>
      <c r="T291" t="s">
        <v>801</v>
      </c>
      <c r="U291">
        <v>0</v>
      </c>
      <c r="V291">
        <v>24</v>
      </c>
      <c r="W291">
        <v>254</v>
      </c>
    </row>
    <row r="292" spans="1:23" x14ac:dyDescent="0.35">
      <c r="A292" t="s">
        <v>439</v>
      </c>
      <c r="B292" t="s">
        <v>440</v>
      </c>
      <c r="C292" s="2">
        <v>44713</v>
      </c>
      <c r="D292">
        <v>194</v>
      </c>
      <c r="E292">
        <v>19</v>
      </c>
      <c r="F292">
        <v>2</v>
      </c>
      <c r="G292">
        <v>1</v>
      </c>
      <c r="H292">
        <v>1</v>
      </c>
      <c r="I292">
        <v>217</v>
      </c>
      <c r="J292">
        <v>1</v>
      </c>
      <c r="K292">
        <v>4</v>
      </c>
      <c r="L292">
        <v>5</v>
      </c>
      <c r="M292">
        <v>10</v>
      </c>
      <c r="N292">
        <v>38</v>
      </c>
      <c r="O292">
        <v>28</v>
      </c>
      <c r="P292">
        <v>5</v>
      </c>
      <c r="Q292">
        <v>1</v>
      </c>
      <c r="R292">
        <v>4</v>
      </c>
      <c r="S292">
        <v>3</v>
      </c>
      <c r="T292" t="s">
        <v>802</v>
      </c>
      <c r="U292">
        <v>2</v>
      </c>
      <c r="V292">
        <v>23</v>
      </c>
      <c r="W292">
        <v>215</v>
      </c>
    </row>
    <row r="293" spans="1:23" x14ac:dyDescent="0.35">
      <c r="A293" t="s">
        <v>439</v>
      </c>
      <c r="B293" t="s">
        <v>440</v>
      </c>
      <c r="C293" s="2">
        <v>44743</v>
      </c>
      <c r="D293">
        <v>191</v>
      </c>
      <c r="E293">
        <v>13</v>
      </c>
      <c r="F293">
        <v>0</v>
      </c>
      <c r="G293">
        <v>0</v>
      </c>
      <c r="H293">
        <v>0</v>
      </c>
      <c r="I293">
        <v>204</v>
      </c>
      <c r="J293">
        <v>1</v>
      </c>
      <c r="K293">
        <v>3</v>
      </c>
      <c r="L293">
        <v>5</v>
      </c>
      <c r="M293">
        <v>7</v>
      </c>
      <c r="N293">
        <v>54</v>
      </c>
      <c r="O293">
        <v>47</v>
      </c>
      <c r="P293">
        <v>2</v>
      </c>
      <c r="Q293">
        <v>2</v>
      </c>
      <c r="R293">
        <v>3</v>
      </c>
      <c r="S293">
        <v>2</v>
      </c>
      <c r="T293" t="s">
        <v>803</v>
      </c>
      <c r="U293">
        <v>0</v>
      </c>
      <c r="V293">
        <v>13</v>
      </c>
      <c r="W293">
        <v>204</v>
      </c>
    </row>
    <row r="294" spans="1:23" x14ac:dyDescent="0.35">
      <c r="A294" t="s">
        <v>439</v>
      </c>
      <c r="B294" t="s">
        <v>440</v>
      </c>
      <c r="C294" s="2">
        <v>44774</v>
      </c>
      <c r="D294">
        <v>156</v>
      </c>
      <c r="E294">
        <v>21</v>
      </c>
      <c r="F294">
        <v>1</v>
      </c>
      <c r="G294">
        <v>0</v>
      </c>
      <c r="H294">
        <v>0</v>
      </c>
      <c r="I294">
        <v>178</v>
      </c>
      <c r="J294">
        <v>2</v>
      </c>
      <c r="K294">
        <v>4</v>
      </c>
      <c r="L294">
        <v>5</v>
      </c>
      <c r="M294">
        <v>9</v>
      </c>
      <c r="N294">
        <v>14</v>
      </c>
      <c r="O294">
        <v>5</v>
      </c>
      <c r="P294">
        <v>4</v>
      </c>
      <c r="Q294">
        <v>1</v>
      </c>
      <c r="R294">
        <v>4</v>
      </c>
      <c r="S294">
        <v>2</v>
      </c>
      <c r="T294" t="s">
        <v>804</v>
      </c>
      <c r="U294">
        <v>0</v>
      </c>
      <c r="V294">
        <v>22</v>
      </c>
      <c r="W294">
        <v>178</v>
      </c>
    </row>
    <row r="295" spans="1:23" x14ac:dyDescent="0.35">
      <c r="A295" t="s">
        <v>439</v>
      </c>
      <c r="B295" t="s">
        <v>440</v>
      </c>
      <c r="C295" s="2">
        <v>44805</v>
      </c>
      <c r="D295">
        <v>190</v>
      </c>
      <c r="E295">
        <v>42</v>
      </c>
      <c r="F295">
        <v>4</v>
      </c>
      <c r="G295">
        <v>1</v>
      </c>
      <c r="H295">
        <v>0</v>
      </c>
      <c r="I295">
        <v>237</v>
      </c>
      <c r="J295">
        <v>1</v>
      </c>
      <c r="K295">
        <v>4</v>
      </c>
      <c r="L295">
        <v>6</v>
      </c>
      <c r="M295">
        <v>9</v>
      </c>
      <c r="N295">
        <v>23</v>
      </c>
      <c r="O295">
        <v>14</v>
      </c>
      <c r="P295">
        <v>3</v>
      </c>
      <c r="Q295">
        <v>2</v>
      </c>
      <c r="R295">
        <v>4</v>
      </c>
      <c r="S295">
        <v>3</v>
      </c>
      <c r="T295" t="s">
        <v>805</v>
      </c>
      <c r="U295">
        <v>1</v>
      </c>
      <c r="V295">
        <v>47</v>
      </c>
      <c r="W295">
        <v>236</v>
      </c>
    </row>
    <row r="296" spans="1:23" x14ac:dyDescent="0.35">
      <c r="A296" t="s">
        <v>439</v>
      </c>
      <c r="B296" t="s">
        <v>440</v>
      </c>
      <c r="C296" s="2">
        <v>44835</v>
      </c>
      <c r="D296">
        <v>156</v>
      </c>
      <c r="E296">
        <v>12</v>
      </c>
      <c r="F296">
        <v>2</v>
      </c>
      <c r="G296">
        <v>0</v>
      </c>
      <c r="H296">
        <v>0</v>
      </c>
      <c r="I296">
        <v>170</v>
      </c>
      <c r="J296">
        <v>1</v>
      </c>
      <c r="K296">
        <v>4</v>
      </c>
      <c r="L296">
        <v>6</v>
      </c>
      <c r="M296">
        <v>12</v>
      </c>
      <c r="N296">
        <v>132</v>
      </c>
      <c r="O296">
        <v>120</v>
      </c>
      <c r="P296">
        <v>6</v>
      </c>
      <c r="Q296">
        <v>2</v>
      </c>
      <c r="R296">
        <v>4</v>
      </c>
      <c r="S296">
        <v>3</v>
      </c>
      <c r="T296" t="s">
        <v>806</v>
      </c>
      <c r="U296">
        <v>0</v>
      </c>
      <c r="V296">
        <v>14</v>
      </c>
      <c r="W296">
        <v>170</v>
      </c>
    </row>
    <row r="297" spans="1:23" x14ac:dyDescent="0.35">
      <c r="A297" t="s">
        <v>439</v>
      </c>
      <c r="B297" t="s">
        <v>440</v>
      </c>
      <c r="C297" s="2">
        <v>44866</v>
      </c>
      <c r="D297">
        <v>124</v>
      </c>
      <c r="E297">
        <v>8</v>
      </c>
      <c r="F297">
        <v>0</v>
      </c>
      <c r="G297">
        <v>0</v>
      </c>
      <c r="H297">
        <v>0</v>
      </c>
      <c r="I297">
        <v>132</v>
      </c>
      <c r="J297">
        <v>1</v>
      </c>
      <c r="K297">
        <v>3</v>
      </c>
      <c r="L297">
        <v>4</v>
      </c>
      <c r="M297">
        <v>5</v>
      </c>
      <c r="N297">
        <v>9</v>
      </c>
      <c r="O297">
        <v>4</v>
      </c>
      <c r="P297">
        <v>1</v>
      </c>
      <c r="Q297">
        <v>1</v>
      </c>
      <c r="R297">
        <v>3</v>
      </c>
      <c r="S297">
        <v>2</v>
      </c>
      <c r="T297" t="s">
        <v>807</v>
      </c>
      <c r="U297">
        <v>0</v>
      </c>
      <c r="V297">
        <v>8</v>
      </c>
      <c r="W297">
        <v>132</v>
      </c>
    </row>
    <row r="298" spans="1:23" x14ac:dyDescent="0.35">
      <c r="A298" t="s">
        <v>439</v>
      </c>
      <c r="B298" t="s">
        <v>440</v>
      </c>
      <c r="C298" s="2">
        <v>44896</v>
      </c>
      <c r="D298">
        <v>265</v>
      </c>
      <c r="E298">
        <v>15</v>
      </c>
      <c r="F298">
        <v>1</v>
      </c>
      <c r="G298">
        <v>0</v>
      </c>
      <c r="H298">
        <v>2</v>
      </c>
      <c r="I298">
        <v>283</v>
      </c>
      <c r="J298">
        <v>1</v>
      </c>
      <c r="K298">
        <v>4</v>
      </c>
      <c r="L298">
        <v>5</v>
      </c>
      <c r="M298">
        <v>10</v>
      </c>
      <c r="N298">
        <v>28</v>
      </c>
      <c r="O298">
        <v>18</v>
      </c>
      <c r="P298">
        <v>5</v>
      </c>
      <c r="Q298">
        <v>1</v>
      </c>
      <c r="R298">
        <v>4</v>
      </c>
      <c r="S298">
        <v>3</v>
      </c>
      <c r="T298" t="s">
        <v>808</v>
      </c>
      <c r="U298">
        <v>2</v>
      </c>
      <c r="V298">
        <v>18</v>
      </c>
      <c r="W298">
        <v>281</v>
      </c>
    </row>
    <row r="299" spans="1:23" x14ac:dyDescent="0.35">
      <c r="A299" t="s">
        <v>439</v>
      </c>
      <c r="B299" t="s">
        <v>440</v>
      </c>
      <c r="C299" s="2">
        <v>44927</v>
      </c>
      <c r="D299">
        <v>178</v>
      </c>
      <c r="E299">
        <v>6</v>
      </c>
      <c r="F299">
        <v>2</v>
      </c>
      <c r="G299">
        <v>1</v>
      </c>
      <c r="H299">
        <v>0</v>
      </c>
      <c r="I299">
        <v>187</v>
      </c>
      <c r="J299">
        <v>3</v>
      </c>
      <c r="K299">
        <v>8</v>
      </c>
      <c r="L299">
        <v>11</v>
      </c>
      <c r="M299">
        <v>19</v>
      </c>
      <c r="N299">
        <v>24</v>
      </c>
      <c r="O299">
        <v>5</v>
      </c>
      <c r="P299">
        <v>8</v>
      </c>
      <c r="Q299">
        <v>3</v>
      </c>
      <c r="R299">
        <v>8</v>
      </c>
      <c r="S299">
        <v>5</v>
      </c>
      <c r="T299" t="s">
        <v>809</v>
      </c>
      <c r="U299">
        <v>1</v>
      </c>
      <c r="V299">
        <v>9</v>
      </c>
      <c r="W299">
        <v>186</v>
      </c>
    </row>
    <row r="300" spans="1:23" x14ac:dyDescent="0.35">
      <c r="A300" t="s">
        <v>439</v>
      </c>
      <c r="B300" t="s">
        <v>440</v>
      </c>
      <c r="C300" s="2">
        <v>44958</v>
      </c>
      <c r="D300">
        <v>217</v>
      </c>
      <c r="E300">
        <v>9</v>
      </c>
      <c r="F300">
        <v>1</v>
      </c>
      <c r="G300">
        <v>0</v>
      </c>
      <c r="H300">
        <v>1</v>
      </c>
      <c r="I300">
        <v>228</v>
      </c>
      <c r="J300">
        <v>2</v>
      </c>
      <c r="K300">
        <v>4</v>
      </c>
      <c r="L300">
        <v>5</v>
      </c>
      <c r="M300">
        <v>7</v>
      </c>
      <c r="N300">
        <v>36</v>
      </c>
      <c r="O300">
        <v>29</v>
      </c>
      <c r="P300">
        <v>2</v>
      </c>
      <c r="Q300">
        <v>1</v>
      </c>
      <c r="R300">
        <v>4</v>
      </c>
      <c r="S300">
        <v>2</v>
      </c>
      <c r="T300" t="s">
        <v>810</v>
      </c>
      <c r="U300">
        <v>1</v>
      </c>
      <c r="V300">
        <v>11</v>
      </c>
      <c r="W300">
        <v>227</v>
      </c>
    </row>
    <row r="301" spans="1:23" x14ac:dyDescent="0.35">
      <c r="A301" t="s">
        <v>439</v>
      </c>
      <c r="B301" t="s">
        <v>440</v>
      </c>
      <c r="C301" s="2">
        <v>44986</v>
      </c>
      <c r="D301">
        <v>135</v>
      </c>
      <c r="E301">
        <v>6</v>
      </c>
      <c r="F301">
        <v>1</v>
      </c>
      <c r="G301">
        <v>0</v>
      </c>
      <c r="H301">
        <v>0</v>
      </c>
      <c r="I301">
        <v>142</v>
      </c>
      <c r="J301">
        <v>1</v>
      </c>
      <c r="K301">
        <v>1</v>
      </c>
      <c r="L301">
        <v>3</v>
      </c>
      <c r="M301">
        <v>6</v>
      </c>
      <c r="N301">
        <v>16</v>
      </c>
      <c r="O301">
        <v>10</v>
      </c>
      <c r="P301">
        <v>3</v>
      </c>
      <c r="Q301">
        <v>2</v>
      </c>
      <c r="R301">
        <v>1</v>
      </c>
      <c r="S301">
        <v>0</v>
      </c>
      <c r="T301" t="s">
        <v>811</v>
      </c>
      <c r="U301">
        <v>0</v>
      </c>
      <c r="V301">
        <v>7</v>
      </c>
      <c r="W301">
        <v>142</v>
      </c>
    </row>
    <row r="302" spans="1:23" x14ac:dyDescent="0.35">
      <c r="A302" t="s">
        <v>71</v>
      </c>
      <c r="B302" t="s">
        <v>72</v>
      </c>
      <c r="C302" s="2">
        <v>44652</v>
      </c>
      <c r="D302">
        <v>27</v>
      </c>
      <c r="E302">
        <v>21</v>
      </c>
      <c r="F302">
        <v>9</v>
      </c>
      <c r="G302">
        <v>0</v>
      </c>
      <c r="H302">
        <v>0</v>
      </c>
      <c r="I302">
        <v>57</v>
      </c>
      <c r="J302">
        <v>3</v>
      </c>
      <c r="K302">
        <v>5</v>
      </c>
      <c r="L302">
        <v>9</v>
      </c>
      <c r="M302">
        <v>15</v>
      </c>
      <c r="N302">
        <v>35</v>
      </c>
      <c r="O302">
        <v>20</v>
      </c>
      <c r="P302">
        <v>6</v>
      </c>
      <c r="Q302">
        <v>4</v>
      </c>
      <c r="R302">
        <v>5</v>
      </c>
      <c r="S302">
        <v>2</v>
      </c>
      <c r="T302" t="s">
        <v>812</v>
      </c>
      <c r="U302">
        <v>0</v>
      </c>
      <c r="V302">
        <v>30</v>
      </c>
      <c r="W302">
        <v>57</v>
      </c>
    </row>
    <row r="303" spans="1:23" x14ac:dyDescent="0.35">
      <c r="A303" t="s">
        <v>71</v>
      </c>
      <c r="B303" t="s">
        <v>72</v>
      </c>
      <c r="C303" s="2">
        <v>44682</v>
      </c>
      <c r="D303">
        <v>119</v>
      </c>
      <c r="E303">
        <v>151</v>
      </c>
      <c r="F303">
        <v>52</v>
      </c>
      <c r="G303">
        <v>1</v>
      </c>
      <c r="H303">
        <v>2</v>
      </c>
      <c r="I303">
        <v>325</v>
      </c>
      <c r="J303">
        <v>4</v>
      </c>
      <c r="K303">
        <v>12</v>
      </c>
      <c r="L303">
        <v>17</v>
      </c>
      <c r="M303">
        <v>23</v>
      </c>
      <c r="N303">
        <v>33</v>
      </c>
      <c r="O303">
        <v>10</v>
      </c>
      <c r="P303">
        <v>6</v>
      </c>
      <c r="Q303">
        <v>5</v>
      </c>
      <c r="R303">
        <v>12</v>
      </c>
      <c r="S303">
        <v>8</v>
      </c>
      <c r="T303" t="s">
        <v>813</v>
      </c>
      <c r="U303">
        <v>3</v>
      </c>
      <c r="V303">
        <v>206</v>
      </c>
      <c r="W303">
        <v>322</v>
      </c>
    </row>
    <row r="304" spans="1:23" x14ac:dyDescent="0.35">
      <c r="A304" t="s">
        <v>71</v>
      </c>
      <c r="B304" t="s">
        <v>72</v>
      </c>
      <c r="C304" s="2">
        <v>44713</v>
      </c>
      <c r="D304">
        <v>0</v>
      </c>
      <c r="E304">
        <v>0</v>
      </c>
      <c r="F304">
        <v>0</v>
      </c>
      <c r="G304">
        <v>0</v>
      </c>
      <c r="H304">
        <v>0</v>
      </c>
      <c r="I304">
        <v>0</v>
      </c>
      <c r="T304" t="s">
        <v>814</v>
      </c>
      <c r="U304">
        <v>0</v>
      </c>
      <c r="V304">
        <v>0</v>
      </c>
      <c r="W304">
        <v>0</v>
      </c>
    </row>
    <row r="305" spans="1:23" x14ac:dyDescent="0.35">
      <c r="A305" t="s">
        <v>71</v>
      </c>
      <c r="B305" t="s">
        <v>72</v>
      </c>
      <c r="C305" s="2">
        <v>44743</v>
      </c>
      <c r="D305">
        <v>0</v>
      </c>
      <c r="E305">
        <v>0</v>
      </c>
      <c r="F305">
        <v>0</v>
      </c>
      <c r="G305">
        <v>0</v>
      </c>
      <c r="H305">
        <v>0</v>
      </c>
      <c r="I305">
        <v>0</v>
      </c>
      <c r="T305" t="s">
        <v>815</v>
      </c>
      <c r="U305">
        <v>0</v>
      </c>
      <c r="V305">
        <v>0</v>
      </c>
      <c r="W305">
        <v>0</v>
      </c>
    </row>
    <row r="306" spans="1:23" x14ac:dyDescent="0.35">
      <c r="A306" t="s">
        <v>71</v>
      </c>
      <c r="B306" t="s">
        <v>72</v>
      </c>
      <c r="C306" s="2">
        <v>44774</v>
      </c>
      <c r="D306">
        <v>184</v>
      </c>
      <c r="E306">
        <v>175</v>
      </c>
      <c r="F306">
        <v>33</v>
      </c>
      <c r="G306">
        <v>1</v>
      </c>
      <c r="H306">
        <v>1</v>
      </c>
      <c r="I306">
        <v>394</v>
      </c>
      <c r="J306">
        <v>14</v>
      </c>
      <c r="K306">
        <v>25</v>
      </c>
      <c r="L306">
        <v>38</v>
      </c>
      <c r="M306">
        <v>51</v>
      </c>
      <c r="N306">
        <v>63</v>
      </c>
      <c r="O306">
        <v>12</v>
      </c>
      <c r="P306">
        <v>13</v>
      </c>
      <c r="Q306">
        <v>13</v>
      </c>
      <c r="R306">
        <v>25</v>
      </c>
      <c r="S306">
        <v>11</v>
      </c>
      <c r="T306" t="s">
        <v>816</v>
      </c>
      <c r="U306">
        <v>2</v>
      </c>
      <c r="V306">
        <v>210</v>
      </c>
      <c r="W306">
        <v>392</v>
      </c>
    </row>
    <row r="307" spans="1:23" x14ac:dyDescent="0.35">
      <c r="A307" t="s">
        <v>71</v>
      </c>
      <c r="B307" t="s">
        <v>72</v>
      </c>
      <c r="C307" s="2">
        <v>44805</v>
      </c>
      <c r="D307">
        <v>132</v>
      </c>
      <c r="E307">
        <v>102</v>
      </c>
      <c r="F307">
        <v>22</v>
      </c>
      <c r="G307">
        <v>0</v>
      </c>
      <c r="H307">
        <v>2</v>
      </c>
      <c r="I307">
        <v>258</v>
      </c>
      <c r="J307">
        <v>6</v>
      </c>
      <c r="K307">
        <v>15</v>
      </c>
      <c r="L307">
        <v>23.5</v>
      </c>
      <c r="M307">
        <v>33</v>
      </c>
      <c r="N307">
        <v>58</v>
      </c>
      <c r="O307">
        <v>25</v>
      </c>
      <c r="P307">
        <v>9.5</v>
      </c>
      <c r="Q307">
        <v>8.5</v>
      </c>
      <c r="R307">
        <v>15</v>
      </c>
      <c r="S307">
        <v>9</v>
      </c>
      <c r="T307" t="s">
        <v>817</v>
      </c>
      <c r="U307">
        <v>2</v>
      </c>
      <c r="V307">
        <v>126</v>
      </c>
      <c r="W307">
        <v>256</v>
      </c>
    </row>
    <row r="308" spans="1:23" x14ac:dyDescent="0.35">
      <c r="A308" t="s">
        <v>71</v>
      </c>
      <c r="B308" t="s">
        <v>72</v>
      </c>
      <c r="C308" s="2">
        <v>44835</v>
      </c>
      <c r="D308">
        <v>44</v>
      </c>
      <c r="E308">
        <v>54</v>
      </c>
      <c r="F308">
        <v>14</v>
      </c>
      <c r="G308">
        <v>0</v>
      </c>
      <c r="H308">
        <v>1</v>
      </c>
      <c r="I308">
        <v>113</v>
      </c>
      <c r="J308">
        <v>4</v>
      </c>
      <c r="K308">
        <v>10</v>
      </c>
      <c r="L308">
        <v>14</v>
      </c>
      <c r="M308">
        <v>23</v>
      </c>
      <c r="N308">
        <v>70</v>
      </c>
      <c r="O308">
        <v>47</v>
      </c>
      <c r="P308">
        <v>9</v>
      </c>
      <c r="Q308">
        <v>4</v>
      </c>
      <c r="R308">
        <v>10</v>
      </c>
      <c r="S308">
        <v>6</v>
      </c>
      <c r="T308" t="s">
        <v>818</v>
      </c>
      <c r="U308">
        <v>1</v>
      </c>
      <c r="V308">
        <v>69</v>
      </c>
      <c r="W308">
        <v>112</v>
      </c>
    </row>
    <row r="309" spans="1:23" x14ac:dyDescent="0.35">
      <c r="A309" t="s">
        <v>71</v>
      </c>
      <c r="B309" t="s">
        <v>72</v>
      </c>
      <c r="C309" s="2">
        <v>44866</v>
      </c>
      <c r="D309">
        <v>122</v>
      </c>
      <c r="E309">
        <v>54</v>
      </c>
      <c r="F309">
        <v>22</v>
      </c>
      <c r="G309">
        <v>0</v>
      </c>
      <c r="H309">
        <v>0</v>
      </c>
      <c r="I309">
        <v>198</v>
      </c>
      <c r="J309">
        <v>7</v>
      </c>
      <c r="K309">
        <v>15</v>
      </c>
      <c r="L309">
        <v>20</v>
      </c>
      <c r="M309">
        <v>30</v>
      </c>
      <c r="N309">
        <v>53</v>
      </c>
      <c r="O309">
        <v>23</v>
      </c>
      <c r="P309">
        <v>10</v>
      </c>
      <c r="Q309">
        <v>5</v>
      </c>
      <c r="R309">
        <v>15</v>
      </c>
      <c r="S309">
        <v>8</v>
      </c>
      <c r="T309" t="s">
        <v>819</v>
      </c>
      <c r="U309">
        <v>0</v>
      </c>
      <c r="V309">
        <v>76</v>
      </c>
      <c r="W309">
        <v>198</v>
      </c>
    </row>
    <row r="310" spans="1:23" x14ac:dyDescent="0.35">
      <c r="A310" t="s">
        <v>71</v>
      </c>
      <c r="B310" t="s">
        <v>72</v>
      </c>
      <c r="C310" s="2">
        <v>44896</v>
      </c>
      <c r="D310">
        <v>68</v>
      </c>
      <c r="E310">
        <v>86</v>
      </c>
      <c r="F310">
        <v>16</v>
      </c>
      <c r="G310">
        <v>0</v>
      </c>
      <c r="H310">
        <v>2</v>
      </c>
      <c r="I310">
        <v>172</v>
      </c>
      <c r="J310">
        <v>6</v>
      </c>
      <c r="K310">
        <v>14</v>
      </c>
      <c r="L310">
        <v>21.5</v>
      </c>
      <c r="M310">
        <v>28.5</v>
      </c>
      <c r="N310">
        <v>52</v>
      </c>
      <c r="O310">
        <v>23.5</v>
      </c>
      <c r="P310">
        <v>7</v>
      </c>
      <c r="Q310">
        <v>7.5</v>
      </c>
      <c r="R310">
        <v>14</v>
      </c>
      <c r="S310">
        <v>8</v>
      </c>
      <c r="T310" t="s">
        <v>820</v>
      </c>
      <c r="U310">
        <v>2</v>
      </c>
      <c r="V310">
        <v>104</v>
      </c>
      <c r="W310">
        <v>170</v>
      </c>
    </row>
    <row r="311" spans="1:23" x14ac:dyDescent="0.35">
      <c r="A311" t="s">
        <v>71</v>
      </c>
      <c r="B311" t="s">
        <v>72</v>
      </c>
      <c r="C311" s="2">
        <v>44927</v>
      </c>
      <c r="D311">
        <v>46</v>
      </c>
      <c r="E311">
        <v>51</v>
      </c>
      <c r="F311">
        <v>20</v>
      </c>
      <c r="G311">
        <v>0</v>
      </c>
      <c r="H311">
        <v>1</v>
      </c>
      <c r="I311">
        <v>118</v>
      </c>
      <c r="J311">
        <v>5</v>
      </c>
      <c r="K311">
        <v>10</v>
      </c>
      <c r="L311">
        <v>14.5</v>
      </c>
      <c r="M311">
        <v>20</v>
      </c>
      <c r="N311">
        <v>48</v>
      </c>
      <c r="O311">
        <v>28</v>
      </c>
      <c r="P311">
        <v>5.5</v>
      </c>
      <c r="Q311">
        <v>4.5</v>
      </c>
      <c r="R311">
        <v>10</v>
      </c>
      <c r="S311">
        <v>5</v>
      </c>
      <c r="T311" t="s">
        <v>821</v>
      </c>
      <c r="U311">
        <v>1</v>
      </c>
      <c r="V311">
        <v>72</v>
      </c>
      <c r="W311">
        <v>117</v>
      </c>
    </row>
    <row r="312" spans="1:23" x14ac:dyDescent="0.35">
      <c r="A312" t="s">
        <v>71</v>
      </c>
      <c r="B312" t="s">
        <v>72</v>
      </c>
      <c r="C312" s="2">
        <v>44958</v>
      </c>
      <c r="D312">
        <v>100</v>
      </c>
      <c r="E312">
        <v>64</v>
      </c>
      <c r="F312">
        <v>20</v>
      </c>
      <c r="G312">
        <v>0</v>
      </c>
      <c r="H312">
        <v>2</v>
      </c>
      <c r="I312">
        <v>186</v>
      </c>
      <c r="J312">
        <v>7</v>
      </c>
      <c r="K312">
        <v>12</v>
      </c>
      <c r="L312">
        <v>19.5</v>
      </c>
      <c r="M312">
        <v>29</v>
      </c>
      <c r="N312">
        <v>44</v>
      </c>
      <c r="O312">
        <v>15</v>
      </c>
      <c r="P312">
        <v>9.5</v>
      </c>
      <c r="Q312">
        <v>7.5</v>
      </c>
      <c r="R312">
        <v>12</v>
      </c>
      <c r="S312">
        <v>5</v>
      </c>
      <c r="T312" t="s">
        <v>822</v>
      </c>
      <c r="U312">
        <v>2</v>
      </c>
      <c r="V312">
        <v>86</v>
      </c>
      <c r="W312">
        <v>184</v>
      </c>
    </row>
    <row r="313" spans="1:23" x14ac:dyDescent="0.35">
      <c r="A313" t="s">
        <v>71</v>
      </c>
      <c r="B313" t="s">
        <v>72</v>
      </c>
      <c r="C313" s="2">
        <v>44986</v>
      </c>
      <c r="D313">
        <v>78</v>
      </c>
      <c r="E313">
        <v>104</v>
      </c>
      <c r="F313">
        <v>29</v>
      </c>
      <c r="G313">
        <v>0</v>
      </c>
      <c r="H313">
        <v>1</v>
      </c>
      <c r="I313">
        <v>212</v>
      </c>
      <c r="J313">
        <v>5</v>
      </c>
      <c r="K313">
        <v>11</v>
      </c>
      <c r="L313">
        <v>17</v>
      </c>
      <c r="M313">
        <v>28</v>
      </c>
      <c r="N313">
        <v>48</v>
      </c>
      <c r="O313">
        <v>20</v>
      </c>
      <c r="P313">
        <v>11</v>
      </c>
      <c r="Q313">
        <v>6</v>
      </c>
      <c r="R313">
        <v>11</v>
      </c>
      <c r="S313">
        <v>6</v>
      </c>
      <c r="T313" t="s">
        <v>823</v>
      </c>
      <c r="U313">
        <v>1</v>
      </c>
      <c r="V313">
        <v>134</v>
      </c>
      <c r="W313">
        <v>211</v>
      </c>
    </row>
    <row r="314" spans="1:23" x14ac:dyDescent="0.35">
      <c r="A314" t="s">
        <v>312</v>
      </c>
      <c r="B314" t="s">
        <v>313</v>
      </c>
      <c r="C314" s="2">
        <v>44652</v>
      </c>
      <c r="D314">
        <v>2</v>
      </c>
      <c r="E314">
        <v>1</v>
      </c>
      <c r="F314">
        <v>0</v>
      </c>
      <c r="G314">
        <v>0</v>
      </c>
      <c r="H314">
        <v>0</v>
      </c>
      <c r="I314">
        <v>3</v>
      </c>
      <c r="J314">
        <v>28</v>
      </c>
      <c r="K314">
        <v>28</v>
      </c>
      <c r="L314">
        <v>30</v>
      </c>
      <c r="M314">
        <v>31</v>
      </c>
      <c r="N314">
        <v>31</v>
      </c>
      <c r="O314">
        <v>0</v>
      </c>
      <c r="P314">
        <v>1</v>
      </c>
      <c r="Q314">
        <v>2</v>
      </c>
      <c r="R314">
        <v>28</v>
      </c>
      <c r="S314">
        <v>0</v>
      </c>
      <c r="T314" t="s">
        <v>824</v>
      </c>
      <c r="U314">
        <v>0</v>
      </c>
      <c r="V314">
        <v>1</v>
      </c>
      <c r="W314">
        <v>3</v>
      </c>
    </row>
    <row r="315" spans="1:23" x14ac:dyDescent="0.35">
      <c r="A315" t="s">
        <v>312</v>
      </c>
      <c r="B315" t="s">
        <v>313</v>
      </c>
      <c r="C315" s="2">
        <v>44682</v>
      </c>
      <c r="D315">
        <v>1392</v>
      </c>
      <c r="E315">
        <v>552</v>
      </c>
      <c r="F315">
        <v>19</v>
      </c>
      <c r="G315">
        <v>2</v>
      </c>
      <c r="H315">
        <v>9</v>
      </c>
      <c r="I315">
        <v>1974</v>
      </c>
      <c r="J315">
        <v>16</v>
      </c>
      <c r="K315">
        <v>27</v>
      </c>
      <c r="L315">
        <v>40</v>
      </c>
      <c r="M315">
        <v>53</v>
      </c>
      <c r="N315">
        <v>97</v>
      </c>
      <c r="O315">
        <v>44</v>
      </c>
      <c r="P315">
        <v>13</v>
      </c>
      <c r="Q315">
        <v>13</v>
      </c>
      <c r="R315">
        <v>27</v>
      </c>
      <c r="S315">
        <v>11</v>
      </c>
      <c r="T315" t="s">
        <v>825</v>
      </c>
      <c r="U315">
        <v>11</v>
      </c>
      <c r="V315">
        <v>582</v>
      </c>
      <c r="W315">
        <v>1963</v>
      </c>
    </row>
    <row r="316" spans="1:23" x14ac:dyDescent="0.35">
      <c r="A316" t="s">
        <v>312</v>
      </c>
      <c r="B316" t="s">
        <v>313</v>
      </c>
      <c r="C316" s="2">
        <v>44713</v>
      </c>
      <c r="D316">
        <v>639</v>
      </c>
      <c r="E316">
        <v>239</v>
      </c>
      <c r="F316">
        <v>6</v>
      </c>
      <c r="G316">
        <v>1</v>
      </c>
      <c r="H316">
        <v>0</v>
      </c>
      <c r="I316">
        <v>885</v>
      </c>
      <c r="J316">
        <v>11</v>
      </c>
      <c r="K316">
        <v>18</v>
      </c>
      <c r="L316">
        <v>27</v>
      </c>
      <c r="M316">
        <v>34</v>
      </c>
      <c r="N316">
        <v>79</v>
      </c>
      <c r="O316">
        <v>45</v>
      </c>
      <c r="P316">
        <v>7</v>
      </c>
      <c r="Q316">
        <v>9</v>
      </c>
      <c r="R316">
        <v>18</v>
      </c>
      <c r="S316">
        <v>7</v>
      </c>
      <c r="T316" t="s">
        <v>826</v>
      </c>
      <c r="U316">
        <v>1</v>
      </c>
      <c r="V316">
        <v>246</v>
      </c>
      <c r="W316">
        <v>884</v>
      </c>
    </row>
    <row r="317" spans="1:23" x14ac:dyDescent="0.35">
      <c r="A317" t="s">
        <v>312</v>
      </c>
      <c r="B317" t="s">
        <v>313</v>
      </c>
      <c r="C317" s="2">
        <v>44743</v>
      </c>
      <c r="D317">
        <v>461</v>
      </c>
      <c r="E317">
        <v>162</v>
      </c>
      <c r="F317">
        <v>6</v>
      </c>
      <c r="G317">
        <v>2</v>
      </c>
      <c r="H317">
        <v>0</v>
      </c>
      <c r="I317">
        <v>631</v>
      </c>
      <c r="J317">
        <v>6</v>
      </c>
      <c r="K317">
        <v>14</v>
      </c>
      <c r="L317">
        <v>20</v>
      </c>
      <c r="M317">
        <v>28</v>
      </c>
      <c r="N317">
        <v>62</v>
      </c>
      <c r="O317">
        <v>34</v>
      </c>
      <c r="P317">
        <v>8</v>
      </c>
      <c r="Q317">
        <v>6</v>
      </c>
      <c r="R317">
        <v>14</v>
      </c>
      <c r="S317">
        <v>8</v>
      </c>
      <c r="T317" t="s">
        <v>827</v>
      </c>
      <c r="U317">
        <v>2</v>
      </c>
      <c r="V317">
        <v>170</v>
      </c>
      <c r="W317">
        <v>629</v>
      </c>
    </row>
    <row r="318" spans="1:23" x14ac:dyDescent="0.35">
      <c r="A318" t="s">
        <v>312</v>
      </c>
      <c r="B318" t="s">
        <v>313</v>
      </c>
      <c r="C318" s="2">
        <v>44774</v>
      </c>
      <c r="D318">
        <v>169</v>
      </c>
      <c r="E318">
        <v>64</v>
      </c>
      <c r="F318">
        <v>4</v>
      </c>
      <c r="G318">
        <v>0</v>
      </c>
      <c r="H318">
        <v>0</v>
      </c>
      <c r="I318">
        <v>237</v>
      </c>
      <c r="J318">
        <v>15</v>
      </c>
      <c r="K318">
        <v>29</v>
      </c>
      <c r="L318">
        <v>41</v>
      </c>
      <c r="M318">
        <v>55</v>
      </c>
      <c r="N318">
        <v>93</v>
      </c>
      <c r="O318">
        <v>38</v>
      </c>
      <c r="P318">
        <v>14</v>
      </c>
      <c r="Q318">
        <v>12</v>
      </c>
      <c r="R318">
        <v>29</v>
      </c>
      <c r="S318">
        <v>14</v>
      </c>
      <c r="T318" t="s">
        <v>828</v>
      </c>
      <c r="U318">
        <v>0</v>
      </c>
      <c r="V318">
        <v>68</v>
      </c>
      <c r="W318">
        <v>237</v>
      </c>
    </row>
    <row r="319" spans="1:23" x14ac:dyDescent="0.35">
      <c r="A319" t="s">
        <v>312</v>
      </c>
      <c r="B319" t="s">
        <v>313</v>
      </c>
      <c r="C319" s="2">
        <v>44805</v>
      </c>
      <c r="D319">
        <v>1478</v>
      </c>
      <c r="E319">
        <v>642</v>
      </c>
      <c r="F319">
        <v>16</v>
      </c>
      <c r="G319">
        <v>1</v>
      </c>
      <c r="H319">
        <v>1</v>
      </c>
      <c r="I319">
        <v>2138</v>
      </c>
      <c r="J319">
        <v>10</v>
      </c>
      <c r="K319">
        <v>19</v>
      </c>
      <c r="L319">
        <v>28</v>
      </c>
      <c r="M319">
        <v>43</v>
      </c>
      <c r="N319">
        <v>87</v>
      </c>
      <c r="O319">
        <v>44</v>
      </c>
      <c r="P319">
        <v>15</v>
      </c>
      <c r="Q319">
        <v>9</v>
      </c>
      <c r="R319">
        <v>19</v>
      </c>
      <c r="S319">
        <v>9</v>
      </c>
      <c r="T319" t="s">
        <v>829</v>
      </c>
      <c r="U319">
        <v>2</v>
      </c>
      <c r="V319">
        <v>660</v>
      </c>
      <c r="W319">
        <v>2136</v>
      </c>
    </row>
    <row r="320" spans="1:23" x14ac:dyDescent="0.35">
      <c r="A320" t="s">
        <v>312</v>
      </c>
      <c r="B320" t="s">
        <v>313</v>
      </c>
      <c r="C320" s="2">
        <v>44835</v>
      </c>
      <c r="D320">
        <v>430</v>
      </c>
      <c r="E320">
        <v>201</v>
      </c>
      <c r="F320">
        <v>3</v>
      </c>
      <c r="G320">
        <v>0</v>
      </c>
      <c r="H320">
        <v>0</v>
      </c>
      <c r="I320">
        <v>634</v>
      </c>
      <c r="J320">
        <v>16</v>
      </c>
      <c r="K320">
        <v>20</v>
      </c>
      <c r="L320">
        <v>28</v>
      </c>
      <c r="M320">
        <v>48</v>
      </c>
      <c r="N320">
        <v>104</v>
      </c>
      <c r="O320">
        <v>56</v>
      </c>
      <c r="P320">
        <v>20</v>
      </c>
      <c r="Q320">
        <v>8</v>
      </c>
      <c r="R320">
        <v>20</v>
      </c>
      <c r="S320">
        <v>4</v>
      </c>
      <c r="T320" t="s">
        <v>830</v>
      </c>
      <c r="U320">
        <v>0</v>
      </c>
      <c r="V320">
        <v>204</v>
      </c>
      <c r="W320">
        <v>634</v>
      </c>
    </row>
    <row r="321" spans="1:23" x14ac:dyDescent="0.35">
      <c r="A321" t="s">
        <v>312</v>
      </c>
      <c r="B321" t="s">
        <v>313</v>
      </c>
      <c r="C321" s="2">
        <v>44866</v>
      </c>
      <c r="D321">
        <v>621</v>
      </c>
      <c r="E321">
        <v>264</v>
      </c>
      <c r="F321">
        <v>8</v>
      </c>
      <c r="G321">
        <v>2</v>
      </c>
      <c r="H321">
        <v>1</v>
      </c>
      <c r="I321">
        <v>896</v>
      </c>
      <c r="J321">
        <v>9</v>
      </c>
      <c r="K321">
        <v>18</v>
      </c>
      <c r="L321">
        <v>25</v>
      </c>
      <c r="M321">
        <v>42</v>
      </c>
      <c r="N321">
        <v>88</v>
      </c>
      <c r="O321">
        <v>46</v>
      </c>
      <c r="P321">
        <v>17</v>
      </c>
      <c r="Q321">
        <v>7</v>
      </c>
      <c r="R321">
        <v>18</v>
      </c>
      <c r="S321">
        <v>9</v>
      </c>
      <c r="T321" t="s">
        <v>831</v>
      </c>
      <c r="U321">
        <v>3</v>
      </c>
      <c r="V321">
        <v>275</v>
      </c>
      <c r="W321">
        <v>893</v>
      </c>
    </row>
    <row r="322" spans="1:23" x14ac:dyDescent="0.35">
      <c r="A322" t="s">
        <v>312</v>
      </c>
      <c r="B322" t="s">
        <v>313</v>
      </c>
      <c r="C322" s="2">
        <v>44896</v>
      </c>
      <c r="D322">
        <v>985</v>
      </c>
      <c r="E322">
        <v>392</v>
      </c>
      <c r="F322">
        <v>25</v>
      </c>
      <c r="G322">
        <v>1</v>
      </c>
      <c r="H322">
        <v>3</v>
      </c>
      <c r="I322">
        <v>1406</v>
      </c>
      <c r="J322">
        <v>9</v>
      </c>
      <c r="K322">
        <v>19</v>
      </c>
      <c r="L322">
        <v>23</v>
      </c>
      <c r="M322">
        <v>35</v>
      </c>
      <c r="N322">
        <v>78</v>
      </c>
      <c r="O322">
        <v>43</v>
      </c>
      <c r="P322">
        <v>12</v>
      </c>
      <c r="Q322">
        <v>4</v>
      </c>
      <c r="R322">
        <v>19</v>
      </c>
      <c r="S322">
        <v>10</v>
      </c>
      <c r="T322" t="s">
        <v>832</v>
      </c>
      <c r="U322">
        <v>4</v>
      </c>
      <c r="V322">
        <v>421</v>
      </c>
      <c r="W322">
        <v>1402</v>
      </c>
    </row>
    <row r="323" spans="1:23" x14ac:dyDescent="0.35">
      <c r="A323" t="s">
        <v>312</v>
      </c>
      <c r="B323" t="s">
        <v>313</v>
      </c>
      <c r="C323" s="2">
        <v>44927</v>
      </c>
      <c r="D323">
        <v>368</v>
      </c>
      <c r="E323">
        <v>100</v>
      </c>
      <c r="F323">
        <v>1</v>
      </c>
      <c r="G323">
        <v>0</v>
      </c>
      <c r="H323">
        <v>1</v>
      </c>
      <c r="I323">
        <v>470</v>
      </c>
      <c r="J323">
        <v>31</v>
      </c>
      <c r="K323">
        <v>34</v>
      </c>
      <c r="L323">
        <v>40</v>
      </c>
      <c r="M323">
        <v>53</v>
      </c>
      <c r="N323">
        <v>99</v>
      </c>
      <c r="O323">
        <v>46</v>
      </c>
      <c r="P323">
        <v>13</v>
      </c>
      <c r="Q323">
        <v>6</v>
      </c>
      <c r="R323">
        <v>34</v>
      </c>
      <c r="S323">
        <v>3</v>
      </c>
      <c r="T323" t="s">
        <v>833</v>
      </c>
      <c r="U323">
        <v>1</v>
      </c>
      <c r="V323">
        <v>102</v>
      </c>
      <c r="W323">
        <v>469</v>
      </c>
    </row>
    <row r="324" spans="1:23" x14ac:dyDescent="0.35">
      <c r="A324" t="s">
        <v>312</v>
      </c>
      <c r="B324" t="s">
        <v>313</v>
      </c>
      <c r="C324" s="2">
        <v>44958</v>
      </c>
      <c r="D324">
        <v>1424</v>
      </c>
      <c r="E324">
        <v>718</v>
      </c>
      <c r="F324">
        <v>25</v>
      </c>
      <c r="G324">
        <v>2</v>
      </c>
      <c r="H324">
        <v>2</v>
      </c>
      <c r="I324">
        <v>2171</v>
      </c>
      <c r="J324">
        <v>13</v>
      </c>
      <c r="K324">
        <v>25</v>
      </c>
      <c r="L324">
        <v>35</v>
      </c>
      <c r="M324">
        <v>47</v>
      </c>
      <c r="N324">
        <v>92</v>
      </c>
      <c r="O324">
        <v>45</v>
      </c>
      <c r="P324">
        <v>12</v>
      </c>
      <c r="Q324">
        <v>10</v>
      </c>
      <c r="R324">
        <v>25</v>
      </c>
      <c r="S324">
        <v>12</v>
      </c>
      <c r="T324" t="s">
        <v>834</v>
      </c>
      <c r="U324">
        <v>4</v>
      </c>
      <c r="V324">
        <v>747</v>
      </c>
      <c r="W324">
        <v>2167</v>
      </c>
    </row>
    <row r="325" spans="1:23" x14ac:dyDescent="0.35">
      <c r="A325" t="s">
        <v>312</v>
      </c>
      <c r="B325" t="s">
        <v>313</v>
      </c>
      <c r="C325" s="2">
        <v>44986</v>
      </c>
      <c r="D325">
        <v>1280</v>
      </c>
      <c r="E325">
        <v>625</v>
      </c>
      <c r="F325">
        <v>3</v>
      </c>
      <c r="G325">
        <v>1</v>
      </c>
      <c r="H325">
        <v>5</v>
      </c>
      <c r="I325">
        <v>1914</v>
      </c>
      <c r="J325">
        <v>8</v>
      </c>
      <c r="K325">
        <v>18</v>
      </c>
      <c r="L325">
        <v>29</v>
      </c>
      <c r="M325">
        <v>42</v>
      </c>
      <c r="N325">
        <v>126</v>
      </c>
      <c r="O325">
        <v>84</v>
      </c>
      <c r="P325">
        <v>13</v>
      </c>
      <c r="Q325">
        <v>11</v>
      </c>
      <c r="R325">
        <v>18</v>
      </c>
      <c r="S325">
        <v>10</v>
      </c>
      <c r="T325" t="s">
        <v>835</v>
      </c>
      <c r="U325">
        <v>6</v>
      </c>
      <c r="V325">
        <v>634</v>
      </c>
      <c r="W325">
        <v>1908</v>
      </c>
    </row>
    <row r="326" spans="1:23" x14ac:dyDescent="0.35">
      <c r="A326" t="s">
        <v>434</v>
      </c>
      <c r="B326" t="s">
        <v>435</v>
      </c>
      <c r="C326" s="2">
        <v>44652</v>
      </c>
      <c r="D326">
        <v>406</v>
      </c>
      <c r="E326">
        <v>215</v>
      </c>
      <c r="F326">
        <v>5</v>
      </c>
      <c r="G326">
        <v>0</v>
      </c>
      <c r="H326">
        <v>0</v>
      </c>
      <c r="I326">
        <v>626</v>
      </c>
      <c r="J326">
        <v>1</v>
      </c>
      <c r="K326">
        <v>4</v>
      </c>
      <c r="L326">
        <v>8</v>
      </c>
      <c r="M326">
        <v>12</v>
      </c>
      <c r="N326">
        <v>17</v>
      </c>
      <c r="O326">
        <v>5</v>
      </c>
      <c r="P326">
        <v>4</v>
      </c>
      <c r="Q326">
        <v>4</v>
      </c>
      <c r="R326">
        <v>4</v>
      </c>
      <c r="S326">
        <v>3</v>
      </c>
      <c r="T326" t="s">
        <v>836</v>
      </c>
      <c r="U326">
        <v>0</v>
      </c>
      <c r="V326">
        <v>220</v>
      </c>
      <c r="W326">
        <v>626</v>
      </c>
    </row>
    <row r="327" spans="1:23" x14ac:dyDescent="0.35">
      <c r="A327" t="s">
        <v>434</v>
      </c>
      <c r="B327" t="s">
        <v>435</v>
      </c>
      <c r="C327" s="2">
        <v>44682</v>
      </c>
      <c r="D327">
        <v>664</v>
      </c>
      <c r="E327">
        <v>232</v>
      </c>
      <c r="F327">
        <v>8</v>
      </c>
      <c r="G327">
        <v>1</v>
      </c>
      <c r="H327">
        <v>0</v>
      </c>
      <c r="I327">
        <v>905</v>
      </c>
      <c r="J327">
        <v>1</v>
      </c>
      <c r="K327">
        <v>3</v>
      </c>
      <c r="L327">
        <v>6</v>
      </c>
      <c r="M327">
        <v>35</v>
      </c>
      <c r="N327">
        <v>294</v>
      </c>
      <c r="O327">
        <v>259</v>
      </c>
      <c r="P327">
        <v>29</v>
      </c>
      <c r="Q327">
        <v>3</v>
      </c>
      <c r="R327">
        <v>3</v>
      </c>
      <c r="S327">
        <v>2</v>
      </c>
      <c r="T327" t="s">
        <v>837</v>
      </c>
      <c r="U327">
        <v>1</v>
      </c>
      <c r="V327">
        <v>241</v>
      </c>
      <c r="W327">
        <v>904</v>
      </c>
    </row>
    <row r="328" spans="1:23" x14ac:dyDescent="0.35">
      <c r="A328" t="s">
        <v>434</v>
      </c>
      <c r="B328" t="s">
        <v>435</v>
      </c>
      <c r="C328" s="2">
        <v>44713</v>
      </c>
      <c r="D328">
        <v>418</v>
      </c>
      <c r="E328">
        <v>176</v>
      </c>
      <c r="F328">
        <v>11</v>
      </c>
      <c r="G328">
        <v>1</v>
      </c>
      <c r="H328">
        <v>0</v>
      </c>
      <c r="I328">
        <v>606</v>
      </c>
      <c r="J328">
        <v>1</v>
      </c>
      <c r="K328">
        <v>3</v>
      </c>
      <c r="L328">
        <v>5</v>
      </c>
      <c r="M328">
        <v>8</v>
      </c>
      <c r="N328">
        <v>21</v>
      </c>
      <c r="O328">
        <v>13</v>
      </c>
      <c r="P328">
        <v>3</v>
      </c>
      <c r="Q328">
        <v>2</v>
      </c>
      <c r="R328">
        <v>3</v>
      </c>
      <c r="S328">
        <v>2</v>
      </c>
      <c r="T328" t="s">
        <v>838</v>
      </c>
      <c r="U328">
        <v>1</v>
      </c>
      <c r="V328">
        <v>188</v>
      </c>
      <c r="W328">
        <v>605</v>
      </c>
    </row>
    <row r="329" spans="1:23" x14ac:dyDescent="0.35">
      <c r="A329" t="s">
        <v>434</v>
      </c>
      <c r="B329" t="s">
        <v>435</v>
      </c>
      <c r="C329" s="2">
        <v>44743</v>
      </c>
      <c r="D329">
        <v>315</v>
      </c>
      <c r="E329">
        <v>142</v>
      </c>
      <c r="F329">
        <v>4</v>
      </c>
      <c r="G329">
        <v>2</v>
      </c>
      <c r="H329">
        <v>0</v>
      </c>
      <c r="I329">
        <v>463</v>
      </c>
      <c r="J329">
        <v>2</v>
      </c>
      <c r="K329">
        <v>4</v>
      </c>
      <c r="L329">
        <v>6</v>
      </c>
      <c r="M329">
        <v>9</v>
      </c>
      <c r="N329">
        <v>14</v>
      </c>
      <c r="O329">
        <v>5</v>
      </c>
      <c r="P329">
        <v>3</v>
      </c>
      <c r="Q329">
        <v>2</v>
      </c>
      <c r="R329">
        <v>4</v>
      </c>
      <c r="S329">
        <v>2</v>
      </c>
      <c r="T329" t="s">
        <v>839</v>
      </c>
      <c r="U329">
        <v>2</v>
      </c>
      <c r="V329">
        <v>148</v>
      </c>
      <c r="W329">
        <v>461</v>
      </c>
    </row>
    <row r="330" spans="1:23" x14ac:dyDescent="0.35">
      <c r="A330" t="s">
        <v>434</v>
      </c>
      <c r="B330" t="s">
        <v>435</v>
      </c>
      <c r="C330" s="2">
        <v>44774</v>
      </c>
      <c r="D330">
        <v>435</v>
      </c>
      <c r="E330">
        <v>192</v>
      </c>
      <c r="F330">
        <v>11</v>
      </c>
      <c r="G330">
        <v>2</v>
      </c>
      <c r="H330">
        <v>0</v>
      </c>
      <c r="I330">
        <v>640</v>
      </c>
      <c r="J330">
        <v>1</v>
      </c>
      <c r="K330">
        <v>3</v>
      </c>
      <c r="L330">
        <v>5</v>
      </c>
      <c r="M330">
        <v>7</v>
      </c>
      <c r="N330">
        <v>17</v>
      </c>
      <c r="O330">
        <v>10</v>
      </c>
      <c r="P330">
        <v>2</v>
      </c>
      <c r="Q330">
        <v>2</v>
      </c>
      <c r="R330">
        <v>3</v>
      </c>
      <c r="S330">
        <v>2</v>
      </c>
      <c r="T330" t="s">
        <v>840</v>
      </c>
      <c r="U330">
        <v>2</v>
      </c>
      <c r="V330">
        <v>205</v>
      </c>
      <c r="W330">
        <v>638</v>
      </c>
    </row>
    <row r="331" spans="1:23" x14ac:dyDescent="0.35">
      <c r="A331" t="s">
        <v>434</v>
      </c>
      <c r="B331" t="s">
        <v>435</v>
      </c>
      <c r="C331" s="2">
        <v>44805</v>
      </c>
      <c r="D331">
        <v>337</v>
      </c>
      <c r="E331">
        <v>171</v>
      </c>
      <c r="F331">
        <v>12</v>
      </c>
      <c r="G331">
        <v>3</v>
      </c>
      <c r="H331">
        <v>0</v>
      </c>
      <c r="I331">
        <v>523</v>
      </c>
      <c r="J331">
        <v>1</v>
      </c>
      <c r="K331">
        <v>2</v>
      </c>
      <c r="L331">
        <v>5</v>
      </c>
      <c r="M331">
        <v>7</v>
      </c>
      <c r="N331">
        <v>60</v>
      </c>
      <c r="O331">
        <v>53</v>
      </c>
      <c r="P331">
        <v>2</v>
      </c>
      <c r="Q331">
        <v>3</v>
      </c>
      <c r="R331">
        <v>2</v>
      </c>
      <c r="S331">
        <v>1</v>
      </c>
      <c r="T331" t="s">
        <v>841</v>
      </c>
      <c r="U331">
        <v>3</v>
      </c>
      <c r="V331">
        <v>186</v>
      </c>
      <c r="W331">
        <v>520</v>
      </c>
    </row>
    <row r="332" spans="1:23" x14ac:dyDescent="0.35">
      <c r="A332" t="s">
        <v>434</v>
      </c>
      <c r="B332" t="s">
        <v>435</v>
      </c>
      <c r="C332" s="2">
        <v>44835</v>
      </c>
      <c r="D332">
        <v>471</v>
      </c>
      <c r="E332">
        <v>201</v>
      </c>
      <c r="F332">
        <v>8</v>
      </c>
      <c r="G332">
        <v>1</v>
      </c>
      <c r="H332">
        <v>0</v>
      </c>
      <c r="I332">
        <v>681</v>
      </c>
      <c r="J332">
        <v>1</v>
      </c>
      <c r="K332">
        <v>4</v>
      </c>
      <c r="L332">
        <v>7</v>
      </c>
      <c r="M332">
        <v>11</v>
      </c>
      <c r="N332">
        <v>19</v>
      </c>
      <c r="O332">
        <v>8</v>
      </c>
      <c r="P332">
        <v>4</v>
      </c>
      <c r="Q332">
        <v>3</v>
      </c>
      <c r="R332">
        <v>4</v>
      </c>
      <c r="S332">
        <v>3</v>
      </c>
      <c r="T332" t="s">
        <v>842</v>
      </c>
      <c r="U332">
        <v>1</v>
      </c>
      <c r="V332">
        <v>210</v>
      </c>
      <c r="W332">
        <v>680</v>
      </c>
    </row>
    <row r="333" spans="1:23" x14ac:dyDescent="0.35">
      <c r="A333" t="s">
        <v>434</v>
      </c>
      <c r="B333" t="s">
        <v>435</v>
      </c>
      <c r="C333" s="2">
        <v>44866</v>
      </c>
      <c r="D333">
        <v>395</v>
      </c>
      <c r="E333">
        <v>189</v>
      </c>
      <c r="F333">
        <v>12</v>
      </c>
      <c r="G333">
        <v>0</v>
      </c>
      <c r="H333">
        <v>0</v>
      </c>
      <c r="I333">
        <v>596</v>
      </c>
      <c r="J333">
        <v>1</v>
      </c>
      <c r="K333">
        <v>2</v>
      </c>
      <c r="L333">
        <v>4</v>
      </c>
      <c r="M333">
        <v>6</v>
      </c>
      <c r="N333">
        <v>35</v>
      </c>
      <c r="O333">
        <v>29</v>
      </c>
      <c r="P333">
        <v>2</v>
      </c>
      <c r="Q333">
        <v>2</v>
      </c>
      <c r="R333">
        <v>2</v>
      </c>
      <c r="S333">
        <v>1</v>
      </c>
      <c r="T333" t="s">
        <v>843</v>
      </c>
      <c r="U333">
        <v>0</v>
      </c>
      <c r="V333">
        <v>201</v>
      </c>
      <c r="W333">
        <v>596</v>
      </c>
    </row>
    <row r="334" spans="1:23" x14ac:dyDescent="0.35">
      <c r="A334" t="s">
        <v>434</v>
      </c>
      <c r="B334" t="s">
        <v>435</v>
      </c>
      <c r="C334" s="2">
        <v>44896</v>
      </c>
      <c r="D334">
        <v>408</v>
      </c>
      <c r="E334">
        <v>216</v>
      </c>
      <c r="F334">
        <v>74</v>
      </c>
      <c r="G334">
        <v>3</v>
      </c>
      <c r="H334">
        <v>0</v>
      </c>
      <c r="I334">
        <v>701</v>
      </c>
      <c r="J334">
        <v>1</v>
      </c>
      <c r="K334">
        <v>2</v>
      </c>
      <c r="L334">
        <v>5</v>
      </c>
      <c r="M334">
        <v>10</v>
      </c>
      <c r="N334">
        <v>33</v>
      </c>
      <c r="O334">
        <v>23</v>
      </c>
      <c r="P334">
        <v>5</v>
      </c>
      <c r="Q334">
        <v>3</v>
      </c>
      <c r="R334">
        <v>2</v>
      </c>
      <c r="S334">
        <v>1</v>
      </c>
      <c r="T334" t="s">
        <v>844</v>
      </c>
      <c r="U334">
        <v>3</v>
      </c>
      <c r="V334">
        <v>293</v>
      </c>
      <c r="W334">
        <v>698</v>
      </c>
    </row>
    <row r="335" spans="1:23" x14ac:dyDescent="0.35">
      <c r="A335" t="s">
        <v>434</v>
      </c>
      <c r="B335" t="s">
        <v>435</v>
      </c>
      <c r="C335" s="2">
        <v>44927</v>
      </c>
      <c r="D335">
        <v>390</v>
      </c>
      <c r="E335">
        <v>229</v>
      </c>
      <c r="F335">
        <v>20</v>
      </c>
      <c r="G335">
        <v>0</v>
      </c>
      <c r="H335">
        <v>0</v>
      </c>
      <c r="I335">
        <v>639</v>
      </c>
      <c r="J335">
        <v>1</v>
      </c>
      <c r="K335">
        <v>2</v>
      </c>
      <c r="L335">
        <v>3</v>
      </c>
      <c r="M335">
        <v>7</v>
      </c>
      <c r="N335">
        <v>23</v>
      </c>
      <c r="O335">
        <v>16</v>
      </c>
      <c r="P335">
        <v>4</v>
      </c>
      <c r="Q335">
        <v>1</v>
      </c>
      <c r="R335">
        <v>2</v>
      </c>
      <c r="S335">
        <v>1</v>
      </c>
      <c r="T335" t="s">
        <v>845</v>
      </c>
      <c r="U335">
        <v>0</v>
      </c>
      <c r="V335">
        <v>249</v>
      </c>
      <c r="W335">
        <v>639</v>
      </c>
    </row>
    <row r="336" spans="1:23" x14ac:dyDescent="0.35">
      <c r="A336" t="s">
        <v>434</v>
      </c>
      <c r="B336" t="s">
        <v>435</v>
      </c>
      <c r="C336" s="2">
        <v>44958</v>
      </c>
      <c r="D336">
        <v>331</v>
      </c>
      <c r="E336">
        <v>194</v>
      </c>
      <c r="F336">
        <v>25</v>
      </c>
      <c r="G336">
        <v>1</v>
      </c>
      <c r="H336">
        <v>0</v>
      </c>
      <c r="I336">
        <v>551</v>
      </c>
      <c r="J336">
        <v>2</v>
      </c>
      <c r="K336">
        <v>5</v>
      </c>
      <c r="L336">
        <v>9</v>
      </c>
      <c r="M336">
        <v>14</v>
      </c>
      <c r="N336">
        <v>22</v>
      </c>
      <c r="O336">
        <v>8</v>
      </c>
      <c r="P336">
        <v>5</v>
      </c>
      <c r="Q336">
        <v>4</v>
      </c>
      <c r="R336">
        <v>5</v>
      </c>
      <c r="S336">
        <v>3</v>
      </c>
      <c r="T336" t="s">
        <v>846</v>
      </c>
      <c r="U336">
        <v>1</v>
      </c>
      <c r="V336">
        <v>220</v>
      </c>
      <c r="W336">
        <v>550</v>
      </c>
    </row>
    <row r="337" spans="1:23" x14ac:dyDescent="0.35">
      <c r="A337" t="s">
        <v>434</v>
      </c>
      <c r="B337" t="s">
        <v>435</v>
      </c>
      <c r="C337" s="2">
        <v>44986</v>
      </c>
      <c r="D337">
        <v>363</v>
      </c>
      <c r="E337">
        <v>224</v>
      </c>
      <c r="F337">
        <v>65</v>
      </c>
      <c r="G337">
        <v>2</v>
      </c>
      <c r="H337">
        <v>0</v>
      </c>
      <c r="I337">
        <v>654</v>
      </c>
      <c r="J337">
        <v>1</v>
      </c>
      <c r="K337">
        <v>3</v>
      </c>
      <c r="L337">
        <v>5</v>
      </c>
      <c r="M337">
        <v>8</v>
      </c>
      <c r="N337">
        <v>19</v>
      </c>
      <c r="O337">
        <v>11</v>
      </c>
      <c r="P337">
        <v>3</v>
      </c>
      <c r="Q337">
        <v>2</v>
      </c>
      <c r="R337">
        <v>3</v>
      </c>
      <c r="S337">
        <v>2</v>
      </c>
      <c r="T337" t="s">
        <v>847</v>
      </c>
      <c r="U337">
        <v>2</v>
      </c>
      <c r="V337">
        <v>291</v>
      </c>
      <c r="W337">
        <v>652</v>
      </c>
    </row>
    <row r="338" spans="1:23" x14ac:dyDescent="0.35">
      <c r="A338" t="s">
        <v>264</v>
      </c>
      <c r="B338" t="s">
        <v>265</v>
      </c>
      <c r="C338" s="2">
        <v>44652</v>
      </c>
      <c r="D338">
        <v>774</v>
      </c>
      <c r="E338">
        <v>121</v>
      </c>
      <c r="F338">
        <v>2</v>
      </c>
      <c r="G338">
        <v>1</v>
      </c>
      <c r="H338">
        <v>0</v>
      </c>
      <c r="I338">
        <v>898</v>
      </c>
      <c r="J338">
        <v>3</v>
      </c>
      <c r="K338">
        <v>8</v>
      </c>
      <c r="L338">
        <v>16</v>
      </c>
      <c r="M338">
        <v>47</v>
      </c>
      <c r="N338">
        <v>166</v>
      </c>
      <c r="O338">
        <v>119</v>
      </c>
      <c r="P338">
        <v>31</v>
      </c>
      <c r="Q338">
        <v>8</v>
      </c>
      <c r="R338">
        <v>8</v>
      </c>
      <c r="S338">
        <v>5</v>
      </c>
      <c r="T338" t="s">
        <v>848</v>
      </c>
      <c r="U338">
        <v>1</v>
      </c>
      <c r="V338">
        <v>124</v>
      </c>
      <c r="W338">
        <v>897</v>
      </c>
    </row>
    <row r="339" spans="1:23" x14ac:dyDescent="0.35">
      <c r="A339" t="s">
        <v>264</v>
      </c>
      <c r="B339" t="s">
        <v>265</v>
      </c>
      <c r="C339" s="2">
        <v>44682</v>
      </c>
      <c r="D339">
        <v>1367</v>
      </c>
      <c r="E339">
        <v>253</v>
      </c>
      <c r="F339">
        <v>31</v>
      </c>
      <c r="G339">
        <v>2</v>
      </c>
      <c r="H339">
        <v>2</v>
      </c>
      <c r="I339">
        <v>1655</v>
      </c>
      <c r="J339">
        <v>5</v>
      </c>
      <c r="K339">
        <v>20</v>
      </c>
      <c r="L339">
        <v>56</v>
      </c>
      <c r="M339">
        <v>105</v>
      </c>
      <c r="N339">
        <v>212</v>
      </c>
      <c r="O339">
        <v>107</v>
      </c>
      <c r="P339">
        <v>49</v>
      </c>
      <c r="Q339">
        <v>36</v>
      </c>
      <c r="R339">
        <v>20</v>
      </c>
      <c r="S339">
        <v>15</v>
      </c>
      <c r="T339" t="s">
        <v>849</v>
      </c>
      <c r="U339">
        <v>4</v>
      </c>
      <c r="V339">
        <v>288</v>
      </c>
      <c r="W339">
        <v>1651</v>
      </c>
    </row>
    <row r="340" spans="1:23" x14ac:dyDescent="0.35">
      <c r="A340" t="s">
        <v>264</v>
      </c>
      <c r="B340" t="s">
        <v>265</v>
      </c>
      <c r="C340" s="2">
        <v>44713</v>
      </c>
      <c r="D340">
        <v>657</v>
      </c>
      <c r="E340">
        <v>133</v>
      </c>
      <c r="F340">
        <v>3</v>
      </c>
      <c r="G340">
        <v>0</v>
      </c>
      <c r="H340">
        <v>0</v>
      </c>
      <c r="I340">
        <v>793</v>
      </c>
      <c r="J340">
        <v>3</v>
      </c>
      <c r="K340">
        <v>6</v>
      </c>
      <c r="L340">
        <v>13</v>
      </c>
      <c r="M340">
        <v>24</v>
      </c>
      <c r="N340">
        <v>46</v>
      </c>
      <c r="O340">
        <v>22</v>
      </c>
      <c r="P340">
        <v>11</v>
      </c>
      <c r="Q340">
        <v>7</v>
      </c>
      <c r="R340">
        <v>6</v>
      </c>
      <c r="S340">
        <v>3</v>
      </c>
      <c r="T340" t="s">
        <v>850</v>
      </c>
      <c r="U340">
        <v>0</v>
      </c>
      <c r="V340">
        <v>136</v>
      </c>
      <c r="W340">
        <v>793</v>
      </c>
    </row>
    <row r="341" spans="1:23" x14ac:dyDescent="0.35">
      <c r="A341" t="s">
        <v>264</v>
      </c>
      <c r="B341" t="s">
        <v>265</v>
      </c>
      <c r="C341" s="2">
        <v>44743</v>
      </c>
      <c r="D341">
        <v>508</v>
      </c>
      <c r="E341">
        <v>93</v>
      </c>
      <c r="F341">
        <v>4</v>
      </c>
      <c r="G341">
        <v>0</v>
      </c>
      <c r="H341">
        <v>0</v>
      </c>
      <c r="I341">
        <v>605</v>
      </c>
      <c r="J341">
        <v>3</v>
      </c>
      <c r="K341">
        <v>7</v>
      </c>
      <c r="L341">
        <v>17</v>
      </c>
      <c r="M341">
        <v>37</v>
      </c>
      <c r="N341">
        <v>70</v>
      </c>
      <c r="O341">
        <v>33</v>
      </c>
      <c r="P341">
        <v>20</v>
      </c>
      <c r="Q341">
        <v>10</v>
      </c>
      <c r="R341">
        <v>7</v>
      </c>
      <c r="S341">
        <v>4</v>
      </c>
      <c r="T341" t="s">
        <v>851</v>
      </c>
      <c r="U341">
        <v>0</v>
      </c>
      <c r="V341">
        <v>97</v>
      </c>
      <c r="W341">
        <v>605</v>
      </c>
    </row>
    <row r="342" spans="1:23" x14ac:dyDescent="0.35">
      <c r="A342" t="s">
        <v>264</v>
      </c>
      <c r="B342" t="s">
        <v>265</v>
      </c>
      <c r="C342" s="2">
        <v>44774</v>
      </c>
      <c r="D342">
        <v>938</v>
      </c>
      <c r="E342">
        <v>178</v>
      </c>
      <c r="F342">
        <v>5</v>
      </c>
      <c r="G342">
        <v>2</v>
      </c>
      <c r="H342">
        <v>1</v>
      </c>
      <c r="I342">
        <v>1124</v>
      </c>
      <c r="J342">
        <v>3</v>
      </c>
      <c r="K342">
        <v>8</v>
      </c>
      <c r="L342">
        <v>21</v>
      </c>
      <c r="M342">
        <v>33</v>
      </c>
      <c r="N342">
        <v>81</v>
      </c>
      <c r="O342">
        <v>48</v>
      </c>
      <c r="P342">
        <v>12</v>
      </c>
      <c r="Q342">
        <v>13</v>
      </c>
      <c r="R342">
        <v>8</v>
      </c>
      <c r="S342">
        <v>5</v>
      </c>
      <c r="T342" t="s">
        <v>852</v>
      </c>
      <c r="U342">
        <v>3</v>
      </c>
      <c r="V342">
        <v>186</v>
      </c>
      <c r="W342">
        <v>1121</v>
      </c>
    </row>
    <row r="343" spans="1:23" x14ac:dyDescent="0.35">
      <c r="A343" t="s">
        <v>264</v>
      </c>
      <c r="B343" t="s">
        <v>265</v>
      </c>
      <c r="C343" s="2">
        <v>44805</v>
      </c>
      <c r="D343">
        <v>711</v>
      </c>
      <c r="E343">
        <v>116</v>
      </c>
      <c r="F343">
        <v>13</v>
      </c>
      <c r="G343">
        <v>3</v>
      </c>
      <c r="H343">
        <v>1</v>
      </c>
      <c r="I343">
        <v>844</v>
      </c>
      <c r="J343">
        <v>4</v>
      </c>
      <c r="K343">
        <v>8</v>
      </c>
      <c r="L343">
        <v>18</v>
      </c>
      <c r="M343">
        <v>38</v>
      </c>
      <c r="N343">
        <v>95</v>
      </c>
      <c r="O343">
        <v>57</v>
      </c>
      <c r="P343">
        <v>20</v>
      </c>
      <c r="Q343">
        <v>10</v>
      </c>
      <c r="R343">
        <v>8</v>
      </c>
      <c r="S343">
        <v>4</v>
      </c>
      <c r="T343" t="s">
        <v>853</v>
      </c>
      <c r="U343">
        <v>4</v>
      </c>
      <c r="V343">
        <v>133</v>
      </c>
      <c r="W343">
        <v>840</v>
      </c>
    </row>
    <row r="344" spans="1:23" x14ac:dyDescent="0.35">
      <c r="A344" t="s">
        <v>264</v>
      </c>
      <c r="B344" t="s">
        <v>265</v>
      </c>
      <c r="C344" s="2">
        <v>44835</v>
      </c>
      <c r="D344">
        <v>1116</v>
      </c>
      <c r="E344">
        <v>186</v>
      </c>
      <c r="F344">
        <v>11</v>
      </c>
      <c r="G344">
        <v>4</v>
      </c>
      <c r="H344">
        <v>2</v>
      </c>
      <c r="I344">
        <v>1319</v>
      </c>
      <c r="J344">
        <v>3</v>
      </c>
      <c r="K344">
        <v>8</v>
      </c>
      <c r="L344">
        <v>18</v>
      </c>
      <c r="M344">
        <v>44</v>
      </c>
      <c r="N344">
        <v>101</v>
      </c>
      <c r="O344">
        <v>57</v>
      </c>
      <c r="P344">
        <v>26</v>
      </c>
      <c r="Q344">
        <v>10</v>
      </c>
      <c r="R344">
        <v>8</v>
      </c>
      <c r="S344">
        <v>5</v>
      </c>
      <c r="T344" t="s">
        <v>854</v>
      </c>
      <c r="U344">
        <v>6</v>
      </c>
      <c r="V344">
        <v>203</v>
      </c>
      <c r="W344">
        <v>1313</v>
      </c>
    </row>
    <row r="345" spans="1:23" x14ac:dyDescent="0.35">
      <c r="A345" t="s">
        <v>264</v>
      </c>
      <c r="B345" t="s">
        <v>265</v>
      </c>
      <c r="C345" s="2">
        <v>44866</v>
      </c>
      <c r="D345">
        <v>824</v>
      </c>
      <c r="E345">
        <v>135</v>
      </c>
      <c r="F345">
        <v>7</v>
      </c>
      <c r="G345">
        <v>2</v>
      </c>
      <c r="H345">
        <v>1</v>
      </c>
      <c r="I345">
        <v>969</v>
      </c>
      <c r="J345">
        <v>3</v>
      </c>
      <c r="K345">
        <v>8</v>
      </c>
      <c r="L345">
        <v>18</v>
      </c>
      <c r="M345">
        <v>46</v>
      </c>
      <c r="N345">
        <v>120</v>
      </c>
      <c r="O345">
        <v>74</v>
      </c>
      <c r="P345">
        <v>28</v>
      </c>
      <c r="Q345">
        <v>10</v>
      </c>
      <c r="R345">
        <v>8</v>
      </c>
      <c r="S345">
        <v>5</v>
      </c>
      <c r="T345" t="s">
        <v>855</v>
      </c>
      <c r="U345">
        <v>3</v>
      </c>
      <c r="V345">
        <v>145</v>
      </c>
      <c r="W345">
        <v>966</v>
      </c>
    </row>
    <row r="346" spans="1:23" x14ac:dyDescent="0.35">
      <c r="A346" t="s">
        <v>264</v>
      </c>
      <c r="B346" t="s">
        <v>265</v>
      </c>
      <c r="C346" s="2">
        <v>44896</v>
      </c>
      <c r="D346">
        <v>71</v>
      </c>
      <c r="E346">
        <v>15</v>
      </c>
      <c r="F346">
        <v>4</v>
      </c>
      <c r="G346">
        <v>3</v>
      </c>
      <c r="H346">
        <v>1</v>
      </c>
      <c r="I346">
        <v>94</v>
      </c>
      <c r="J346">
        <v>4</v>
      </c>
      <c r="K346">
        <v>6</v>
      </c>
      <c r="L346">
        <v>11</v>
      </c>
      <c r="M346">
        <v>30</v>
      </c>
      <c r="N346">
        <v>114</v>
      </c>
      <c r="O346">
        <v>84</v>
      </c>
      <c r="P346">
        <v>19</v>
      </c>
      <c r="Q346">
        <v>5</v>
      </c>
      <c r="R346">
        <v>6</v>
      </c>
      <c r="S346">
        <v>2</v>
      </c>
      <c r="T346" t="s">
        <v>856</v>
      </c>
      <c r="U346">
        <v>4</v>
      </c>
      <c r="V346">
        <v>23</v>
      </c>
      <c r="W346">
        <v>90</v>
      </c>
    </row>
    <row r="347" spans="1:23" x14ac:dyDescent="0.35">
      <c r="A347" t="s">
        <v>264</v>
      </c>
      <c r="B347" t="s">
        <v>265</v>
      </c>
      <c r="C347" s="2">
        <v>44927</v>
      </c>
      <c r="D347">
        <v>1660</v>
      </c>
      <c r="E347">
        <v>323</v>
      </c>
      <c r="F347">
        <v>15</v>
      </c>
      <c r="G347">
        <v>3</v>
      </c>
      <c r="H347">
        <v>1</v>
      </c>
      <c r="I347">
        <v>2002</v>
      </c>
      <c r="J347">
        <v>5</v>
      </c>
      <c r="K347">
        <v>14</v>
      </c>
      <c r="L347">
        <v>27</v>
      </c>
      <c r="M347">
        <v>57</v>
      </c>
      <c r="N347">
        <v>126</v>
      </c>
      <c r="O347">
        <v>69</v>
      </c>
      <c r="P347">
        <v>30</v>
      </c>
      <c r="Q347">
        <v>13</v>
      </c>
      <c r="R347">
        <v>14</v>
      </c>
      <c r="S347">
        <v>9</v>
      </c>
      <c r="T347" t="s">
        <v>857</v>
      </c>
      <c r="U347">
        <v>4</v>
      </c>
      <c r="V347">
        <v>342</v>
      </c>
      <c r="W347">
        <v>1998</v>
      </c>
    </row>
    <row r="348" spans="1:23" x14ac:dyDescent="0.35">
      <c r="A348" t="s">
        <v>264</v>
      </c>
      <c r="B348" t="s">
        <v>265</v>
      </c>
      <c r="C348" s="2">
        <v>44958</v>
      </c>
      <c r="D348">
        <v>672</v>
      </c>
      <c r="E348">
        <v>138</v>
      </c>
      <c r="F348">
        <v>5</v>
      </c>
      <c r="G348">
        <v>3</v>
      </c>
      <c r="H348">
        <v>0</v>
      </c>
      <c r="I348">
        <v>818</v>
      </c>
      <c r="J348">
        <v>3</v>
      </c>
      <c r="K348">
        <v>8</v>
      </c>
      <c r="L348">
        <v>15</v>
      </c>
      <c r="M348">
        <v>36</v>
      </c>
      <c r="N348">
        <v>92</v>
      </c>
      <c r="O348">
        <v>56</v>
      </c>
      <c r="P348">
        <v>21</v>
      </c>
      <c r="Q348">
        <v>7</v>
      </c>
      <c r="R348">
        <v>8</v>
      </c>
      <c r="S348">
        <v>5</v>
      </c>
      <c r="T348" t="s">
        <v>858</v>
      </c>
      <c r="U348">
        <v>3</v>
      </c>
      <c r="V348">
        <v>146</v>
      </c>
      <c r="W348">
        <v>815</v>
      </c>
    </row>
    <row r="349" spans="1:23" x14ac:dyDescent="0.35">
      <c r="A349" t="s">
        <v>264</v>
      </c>
      <c r="B349" t="s">
        <v>265</v>
      </c>
      <c r="C349" s="2">
        <v>44986</v>
      </c>
      <c r="D349">
        <v>823</v>
      </c>
      <c r="E349">
        <v>175</v>
      </c>
      <c r="F349">
        <v>13</v>
      </c>
      <c r="G349">
        <v>1</v>
      </c>
      <c r="H349">
        <v>3</v>
      </c>
      <c r="I349">
        <v>1015</v>
      </c>
      <c r="J349">
        <v>3</v>
      </c>
      <c r="K349">
        <v>8</v>
      </c>
      <c r="L349">
        <v>17</v>
      </c>
      <c r="M349">
        <v>41</v>
      </c>
      <c r="N349">
        <v>111</v>
      </c>
      <c r="O349">
        <v>70</v>
      </c>
      <c r="P349">
        <v>24</v>
      </c>
      <c r="Q349">
        <v>9</v>
      </c>
      <c r="R349">
        <v>8</v>
      </c>
      <c r="S349">
        <v>5</v>
      </c>
      <c r="T349" t="s">
        <v>859</v>
      </c>
      <c r="U349">
        <v>4</v>
      </c>
      <c r="V349">
        <v>192</v>
      </c>
      <c r="W349">
        <v>1011</v>
      </c>
    </row>
    <row r="350" spans="1:23" x14ac:dyDescent="0.35">
      <c r="A350" t="s">
        <v>373</v>
      </c>
      <c r="B350" t="s">
        <v>374</v>
      </c>
      <c r="C350" s="2">
        <v>44652</v>
      </c>
      <c r="D350">
        <v>141</v>
      </c>
      <c r="E350">
        <v>100</v>
      </c>
      <c r="F350">
        <v>31</v>
      </c>
      <c r="G350">
        <v>6</v>
      </c>
      <c r="H350">
        <v>1</v>
      </c>
      <c r="I350">
        <v>279</v>
      </c>
      <c r="J350">
        <v>3</v>
      </c>
      <c r="K350">
        <v>7</v>
      </c>
      <c r="L350">
        <v>11</v>
      </c>
      <c r="M350">
        <v>24</v>
      </c>
      <c r="N350">
        <v>41</v>
      </c>
      <c r="O350">
        <v>17</v>
      </c>
      <c r="P350">
        <v>13</v>
      </c>
      <c r="Q350">
        <v>4</v>
      </c>
      <c r="R350">
        <v>7</v>
      </c>
      <c r="S350">
        <v>4</v>
      </c>
      <c r="T350" t="s">
        <v>860</v>
      </c>
      <c r="U350">
        <v>7</v>
      </c>
      <c r="V350">
        <v>138</v>
      </c>
      <c r="W350">
        <v>272</v>
      </c>
    </row>
    <row r="351" spans="1:23" x14ac:dyDescent="0.35">
      <c r="A351" t="s">
        <v>373</v>
      </c>
      <c r="B351" t="s">
        <v>374</v>
      </c>
      <c r="C351" s="2">
        <v>44682</v>
      </c>
      <c r="D351">
        <v>126</v>
      </c>
      <c r="E351">
        <v>197</v>
      </c>
      <c r="F351">
        <v>28</v>
      </c>
      <c r="G351">
        <v>7</v>
      </c>
      <c r="H351">
        <v>0</v>
      </c>
      <c r="I351">
        <v>358</v>
      </c>
      <c r="J351">
        <v>4</v>
      </c>
      <c r="K351">
        <v>11</v>
      </c>
      <c r="L351">
        <v>16.5</v>
      </c>
      <c r="M351">
        <v>22</v>
      </c>
      <c r="N351">
        <v>39</v>
      </c>
      <c r="O351">
        <v>17</v>
      </c>
      <c r="P351">
        <v>5.5</v>
      </c>
      <c r="Q351">
        <v>5.5</v>
      </c>
      <c r="R351">
        <v>11</v>
      </c>
      <c r="S351">
        <v>7</v>
      </c>
      <c r="T351" t="s">
        <v>861</v>
      </c>
      <c r="U351">
        <v>7</v>
      </c>
      <c r="V351">
        <v>232</v>
      </c>
      <c r="W351">
        <v>351</v>
      </c>
    </row>
    <row r="352" spans="1:23" x14ac:dyDescent="0.35">
      <c r="A352" t="s">
        <v>373</v>
      </c>
      <c r="B352" t="s">
        <v>374</v>
      </c>
      <c r="C352" s="2">
        <v>44713</v>
      </c>
      <c r="D352">
        <v>75</v>
      </c>
      <c r="E352">
        <v>68</v>
      </c>
      <c r="F352">
        <v>44</v>
      </c>
      <c r="G352">
        <v>4</v>
      </c>
      <c r="H352">
        <v>0</v>
      </c>
      <c r="I352">
        <v>191</v>
      </c>
      <c r="J352">
        <v>4</v>
      </c>
      <c r="K352">
        <v>12</v>
      </c>
      <c r="L352">
        <v>29</v>
      </c>
      <c r="M352">
        <v>46</v>
      </c>
      <c r="N352">
        <v>97</v>
      </c>
      <c r="O352">
        <v>51</v>
      </c>
      <c r="P352">
        <v>17</v>
      </c>
      <c r="Q352">
        <v>17</v>
      </c>
      <c r="R352">
        <v>12</v>
      </c>
      <c r="S352">
        <v>8</v>
      </c>
      <c r="T352" t="s">
        <v>862</v>
      </c>
      <c r="U352">
        <v>4</v>
      </c>
      <c r="V352">
        <v>116</v>
      </c>
      <c r="W352">
        <v>187</v>
      </c>
    </row>
    <row r="353" spans="1:23" x14ac:dyDescent="0.35">
      <c r="A353" t="s">
        <v>373</v>
      </c>
      <c r="B353" t="s">
        <v>374</v>
      </c>
      <c r="C353" s="2">
        <v>44743</v>
      </c>
      <c r="D353">
        <v>0</v>
      </c>
      <c r="E353">
        <v>0</v>
      </c>
      <c r="F353">
        <v>0</v>
      </c>
      <c r="G353">
        <v>0</v>
      </c>
      <c r="H353">
        <v>0</v>
      </c>
      <c r="I353">
        <v>0</v>
      </c>
      <c r="T353" t="s">
        <v>863</v>
      </c>
      <c r="U353">
        <v>0</v>
      </c>
      <c r="V353">
        <v>0</v>
      </c>
      <c r="W353">
        <v>0</v>
      </c>
    </row>
    <row r="354" spans="1:23" x14ac:dyDescent="0.35">
      <c r="A354" t="s">
        <v>373</v>
      </c>
      <c r="B354" t="s">
        <v>374</v>
      </c>
      <c r="C354" s="2">
        <v>44774</v>
      </c>
      <c r="D354">
        <v>16</v>
      </c>
      <c r="E354">
        <v>5</v>
      </c>
      <c r="F354">
        <v>10</v>
      </c>
      <c r="G354">
        <v>8</v>
      </c>
      <c r="H354">
        <v>0</v>
      </c>
      <c r="I354">
        <v>39</v>
      </c>
      <c r="J354">
        <v>1</v>
      </c>
      <c r="K354">
        <v>8</v>
      </c>
      <c r="L354">
        <v>14</v>
      </c>
      <c r="M354">
        <v>18</v>
      </c>
      <c r="N354">
        <v>24</v>
      </c>
      <c r="O354">
        <v>6</v>
      </c>
      <c r="P354">
        <v>4</v>
      </c>
      <c r="Q354">
        <v>6</v>
      </c>
      <c r="R354">
        <v>8</v>
      </c>
      <c r="S354">
        <v>7</v>
      </c>
      <c r="T354" t="s">
        <v>864</v>
      </c>
      <c r="U354">
        <v>8</v>
      </c>
      <c r="V354">
        <v>23</v>
      </c>
      <c r="W354">
        <v>31</v>
      </c>
    </row>
    <row r="355" spans="1:23" x14ac:dyDescent="0.35">
      <c r="A355" t="s">
        <v>373</v>
      </c>
      <c r="B355" t="s">
        <v>374</v>
      </c>
      <c r="C355" s="2">
        <v>44805</v>
      </c>
      <c r="D355">
        <v>479</v>
      </c>
      <c r="E355">
        <v>332</v>
      </c>
      <c r="F355">
        <v>54</v>
      </c>
      <c r="G355">
        <v>4</v>
      </c>
      <c r="H355">
        <v>3</v>
      </c>
      <c r="I355">
        <v>872</v>
      </c>
      <c r="J355">
        <v>16</v>
      </c>
      <c r="K355">
        <v>42</v>
      </c>
      <c r="L355">
        <v>63</v>
      </c>
      <c r="M355">
        <v>76</v>
      </c>
      <c r="N355">
        <v>106</v>
      </c>
      <c r="O355">
        <v>30</v>
      </c>
      <c r="P355">
        <v>13</v>
      </c>
      <c r="Q355">
        <v>21</v>
      </c>
      <c r="R355">
        <v>42</v>
      </c>
      <c r="S355">
        <v>26</v>
      </c>
      <c r="T355" t="s">
        <v>865</v>
      </c>
      <c r="U355">
        <v>7</v>
      </c>
      <c r="V355">
        <v>393</v>
      </c>
      <c r="W355">
        <v>865</v>
      </c>
    </row>
    <row r="356" spans="1:23" x14ac:dyDescent="0.35">
      <c r="A356" t="s">
        <v>373</v>
      </c>
      <c r="B356" t="s">
        <v>374</v>
      </c>
      <c r="C356" s="2">
        <v>44835</v>
      </c>
      <c r="D356">
        <v>130</v>
      </c>
      <c r="E356">
        <v>261</v>
      </c>
      <c r="F356">
        <v>60</v>
      </c>
      <c r="G356">
        <v>1</v>
      </c>
      <c r="H356">
        <v>1</v>
      </c>
      <c r="I356">
        <v>453</v>
      </c>
      <c r="J356">
        <v>11</v>
      </c>
      <c r="K356">
        <v>23</v>
      </c>
      <c r="L356">
        <v>50</v>
      </c>
      <c r="M356">
        <v>77</v>
      </c>
      <c r="N356">
        <v>86</v>
      </c>
      <c r="O356">
        <v>9</v>
      </c>
      <c r="P356">
        <v>27</v>
      </c>
      <c r="Q356">
        <v>27</v>
      </c>
      <c r="R356">
        <v>23</v>
      </c>
      <c r="S356">
        <v>12</v>
      </c>
      <c r="T356" t="s">
        <v>866</v>
      </c>
      <c r="U356">
        <v>2</v>
      </c>
      <c r="V356">
        <v>323</v>
      </c>
      <c r="W356">
        <v>451</v>
      </c>
    </row>
    <row r="357" spans="1:23" x14ac:dyDescent="0.35">
      <c r="A357" t="s">
        <v>373</v>
      </c>
      <c r="B357" t="s">
        <v>374</v>
      </c>
      <c r="C357" s="2">
        <v>44866</v>
      </c>
      <c r="D357">
        <v>544</v>
      </c>
      <c r="E357">
        <v>313</v>
      </c>
      <c r="F357">
        <v>50</v>
      </c>
      <c r="G357">
        <v>3</v>
      </c>
      <c r="H357">
        <v>3</v>
      </c>
      <c r="I357">
        <v>913</v>
      </c>
      <c r="J357">
        <v>8</v>
      </c>
      <c r="K357">
        <v>24</v>
      </c>
      <c r="L357">
        <v>47</v>
      </c>
      <c r="M357">
        <v>80</v>
      </c>
      <c r="N357">
        <v>105</v>
      </c>
      <c r="O357">
        <v>25</v>
      </c>
      <c r="P357">
        <v>33</v>
      </c>
      <c r="Q357">
        <v>23</v>
      </c>
      <c r="R357">
        <v>24</v>
      </c>
      <c r="S357">
        <v>16</v>
      </c>
      <c r="T357" t="s">
        <v>867</v>
      </c>
      <c r="U357">
        <v>6</v>
      </c>
      <c r="V357">
        <v>369</v>
      </c>
      <c r="W357">
        <v>907</v>
      </c>
    </row>
    <row r="358" spans="1:23" x14ac:dyDescent="0.35">
      <c r="A358" t="s">
        <v>373</v>
      </c>
      <c r="B358" t="s">
        <v>374</v>
      </c>
      <c r="C358" s="2">
        <v>44896</v>
      </c>
      <c r="D358">
        <v>342</v>
      </c>
      <c r="E358">
        <v>246</v>
      </c>
      <c r="F358">
        <v>36</v>
      </c>
      <c r="G358">
        <v>10</v>
      </c>
      <c r="H358">
        <v>6</v>
      </c>
      <c r="I358">
        <v>640</v>
      </c>
      <c r="J358">
        <v>8.5</v>
      </c>
      <c r="K358">
        <v>22</v>
      </c>
      <c r="L358">
        <v>37</v>
      </c>
      <c r="M358">
        <v>57</v>
      </c>
      <c r="N358">
        <v>90</v>
      </c>
      <c r="O358">
        <v>33</v>
      </c>
      <c r="P358">
        <v>20</v>
      </c>
      <c r="Q358">
        <v>15</v>
      </c>
      <c r="R358">
        <v>22</v>
      </c>
      <c r="S358">
        <v>13.5</v>
      </c>
      <c r="T358" t="s">
        <v>868</v>
      </c>
      <c r="U358">
        <v>16</v>
      </c>
      <c r="V358">
        <v>298</v>
      </c>
      <c r="W358">
        <v>624</v>
      </c>
    </row>
    <row r="359" spans="1:23" x14ac:dyDescent="0.35">
      <c r="A359" t="s">
        <v>373</v>
      </c>
      <c r="B359" t="s">
        <v>374</v>
      </c>
      <c r="C359" s="2">
        <v>44927</v>
      </c>
      <c r="D359">
        <v>450</v>
      </c>
      <c r="E359">
        <v>273</v>
      </c>
      <c r="F359">
        <v>30</v>
      </c>
      <c r="G359">
        <v>2</v>
      </c>
      <c r="H359">
        <v>2</v>
      </c>
      <c r="I359">
        <v>757</v>
      </c>
      <c r="J359">
        <v>7</v>
      </c>
      <c r="K359">
        <v>17</v>
      </c>
      <c r="L359">
        <v>27</v>
      </c>
      <c r="M359">
        <v>44</v>
      </c>
      <c r="N359">
        <v>83</v>
      </c>
      <c r="O359">
        <v>39</v>
      </c>
      <c r="P359">
        <v>17</v>
      </c>
      <c r="Q359">
        <v>10</v>
      </c>
      <c r="R359">
        <v>17</v>
      </c>
      <c r="S359">
        <v>10</v>
      </c>
      <c r="T359" t="s">
        <v>869</v>
      </c>
      <c r="U359">
        <v>4</v>
      </c>
      <c r="V359">
        <v>307</v>
      </c>
      <c r="W359">
        <v>753</v>
      </c>
    </row>
    <row r="360" spans="1:23" x14ac:dyDescent="0.35">
      <c r="A360" t="s">
        <v>373</v>
      </c>
      <c r="B360" t="s">
        <v>374</v>
      </c>
      <c r="C360" s="2">
        <v>44958</v>
      </c>
      <c r="D360">
        <v>0</v>
      </c>
      <c r="E360">
        <v>0</v>
      </c>
      <c r="F360">
        <v>0</v>
      </c>
      <c r="G360">
        <v>0</v>
      </c>
      <c r="H360">
        <v>0</v>
      </c>
      <c r="I360">
        <v>0</v>
      </c>
      <c r="T360" t="s">
        <v>870</v>
      </c>
      <c r="U360">
        <v>0</v>
      </c>
      <c r="V360">
        <v>0</v>
      </c>
      <c r="W360">
        <v>0</v>
      </c>
    </row>
    <row r="361" spans="1:23" x14ac:dyDescent="0.35">
      <c r="A361" t="s">
        <v>373</v>
      </c>
      <c r="B361" t="s">
        <v>374</v>
      </c>
      <c r="C361" s="2">
        <v>44986</v>
      </c>
      <c r="D361">
        <v>405</v>
      </c>
      <c r="E361">
        <v>259</v>
      </c>
      <c r="F361">
        <v>47</v>
      </c>
      <c r="G361">
        <v>2</v>
      </c>
      <c r="H361">
        <v>13</v>
      </c>
      <c r="I361">
        <v>726</v>
      </c>
      <c r="J361">
        <v>9</v>
      </c>
      <c r="K361">
        <v>21</v>
      </c>
      <c r="L361">
        <v>32</v>
      </c>
      <c r="M361">
        <v>55</v>
      </c>
      <c r="N361">
        <v>93</v>
      </c>
      <c r="O361">
        <v>38</v>
      </c>
      <c r="P361">
        <v>23</v>
      </c>
      <c r="Q361">
        <v>11</v>
      </c>
      <c r="R361">
        <v>21</v>
      </c>
      <c r="S361">
        <v>12</v>
      </c>
      <c r="T361" t="s">
        <v>871</v>
      </c>
      <c r="U361">
        <v>15</v>
      </c>
      <c r="V361">
        <v>321</v>
      </c>
      <c r="W361">
        <v>711</v>
      </c>
    </row>
    <row r="362" spans="1:23" x14ac:dyDescent="0.35">
      <c r="A362" t="s">
        <v>160</v>
      </c>
      <c r="B362" t="s">
        <v>161</v>
      </c>
      <c r="C362" s="2">
        <v>44652</v>
      </c>
      <c r="D362">
        <v>561</v>
      </c>
      <c r="E362">
        <v>100</v>
      </c>
      <c r="F362">
        <v>12</v>
      </c>
      <c r="G362">
        <v>2</v>
      </c>
      <c r="H362">
        <v>1</v>
      </c>
      <c r="I362">
        <v>676</v>
      </c>
      <c r="J362">
        <v>8</v>
      </c>
      <c r="K362">
        <v>14</v>
      </c>
      <c r="L362">
        <v>16</v>
      </c>
      <c r="M362">
        <v>21</v>
      </c>
      <c r="N362">
        <v>44</v>
      </c>
      <c r="O362">
        <v>23</v>
      </c>
      <c r="P362">
        <v>5</v>
      </c>
      <c r="Q362">
        <v>2</v>
      </c>
      <c r="R362">
        <v>14</v>
      </c>
      <c r="S362">
        <v>6</v>
      </c>
      <c r="T362" t="s">
        <v>872</v>
      </c>
      <c r="U362">
        <v>3</v>
      </c>
      <c r="V362">
        <v>115</v>
      </c>
      <c r="W362">
        <v>673</v>
      </c>
    </row>
    <row r="363" spans="1:23" x14ac:dyDescent="0.35">
      <c r="A363" t="s">
        <v>160</v>
      </c>
      <c r="B363" t="s">
        <v>161</v>
      </c>
      <c r="C363" s="2">
        <v>44682</v>
      </c>
      <c r="D363">
        <v>645</v>
      </c>
      <c r="E363">
        <v>111</v>
      </c>
      <c r="F363">
        <v>9</v>
      </c>
      <c r="G363">
        <v>1</v>
      </c>
      <c r="H363">
        <v>0</v>
      </c>
      <c r="I363">
        <v>766</v>
      </c>
      <c r="J363">
        <v>9</v>
      </c>
      <c r="K363">
        <v>13</v>
      </c>
      <c r="L363">
        <v>16</v>
      </c>
      <c r="M363">
        <v>20</v>
      </c>
      <c r="N363">
        <v>40</v>
      </c>
      <c r="O363">
        <v>20</v>
      </c>
      <c r="P363">
        <v>4</v>
      </c>
      <c r="Q363">
        <v>3</v>
      </c>
      <c r="R363">
        <v>13</v>
      </c>
      <c r="S363">
        <v>4</v>
      </c>
      <c r="T363" t="s">
        <v>873</v>
      </c>
      <c r="U363">
        <v>1</v>
      </c>
      <c r="V363">
        <v>121</v>
      </c>
      <c r="W363">
        <v>765</v>
      </c>
    </row>
    <row r="364" spans="1:23" x14ac:dyDescent="0.35">
      <c r="A364" t="s">
        <v>160</v>
      </c>
      <c r="B364" t="s">
        <v>161</v>
      </c>
      <c r="C364" s="2">
        <v>44713</v>
      </c>
      <c r="D364">
        <v>544</v>
      </c>
      <c r="E364">
        <v>123</v>
      </c>
      <c r="F364">
        <v>24</v>
      </c>
      <c r="G364">
        <v>5</v>
      </c>
      <c r="H364">
        <v>1</v>
      </c>
      <c r="I364">
        <v>697</v>
      </c>
      <c r="J364">
        <v>8</v>
      </c>
      <c r="K364">
        <v>13</v>
      </c>
      <c r="L364">
        <v>16</v>
      </c>
      <c r="M364">
        <v>19</v>
      </c>
      <c r="N364">
        <v>55</v>
      </c>
      <c r="O364">
        <v>36</v>
      </c>
      <c r="P364">
        <v>3</v>
      </c>
      <c r="Q364">
        <v>3</v>
      </c>
      <c r="R364">
        <v>13</v>
      </c>
      <c r="S364">
        <v>5</v>
      </c>
      <c r="T364" t="s">
        <v>874</v>
      </c>
      <c r="U364">
        <v>6</v>
      </c>
      <c r="V364">
        <v>153</v>
      </c>
      <c r="W364">
        <v>691</v>
      </c>
    </row>
    <row r="365" spans="1:23" x14ac:dyDescent="0.35">
      <c r="A365" t="s">
        <v>160</v>
      </c>
      <c r="B365" t="s">
        <v>161</v>
      </c>
      <c r="C365" s="2">
        <v>44743</v>
      </c>
      <c r="D365">
        <v>317</v>
      </c>
      <c r="E365">
        <v>62</v>
      </c>
      <c r="F365">
        <v>20</v>
      </c>
      <c r="G365">
        <v>0</v>
      </c>
      <c r="H365">
        <v>1</v>
      </c>
      <c r="I365">
        <v>400</v>
      </c>
      <c r="J365">
        <v>9</v>
      </c>
      <c r="K365">
        <v>11</v>
      </c>
      <c r="L365">
        <v>15</v>
      </c>
      <c r="M365">
        <v>18</v>
      </c>
      <c r="N365">
        <v>44</v>
      </c>
      <c r="O365">
        <v>26</v>
      </c>
      <c r="P365">
        <v>3</v>
      </c>
      <c r="Q365">
        <v>4</v>
      </c>
      <c r="R365">
        <v>11</v>
      </c>
      <c r="S365">
        <v>2</v>
      </c>
      <c r="T365" t="s">
        <v>875</v>
      </c>
      <c r="U365">
        <v>1</v>
      </c>
      <c r="V365">
        <v>83</v>
      </c>
      <c r="W365">
        <v>399</v>
      </c>
    </row>
    <row r="366" spans="1:23" x14ac:dyDescent="0.35">
      <c r="A366" t="s">
        <v>160</v>
      </c>
      <c r="B366" t="s">
        <v>161</v>
      </c>
      <c r="C366" s="2">
        <v>44774</v>
      </c>
      <c r="D366">
        <v>640</v>
      </c>
      <c r="E366">
        <v>117</v>
      </c>
      <c r="F366">
        <v>11</v>
      </c>
      <c r="G366">
        <v>2</v>
      </c>
      <c r="H366">
        <v>1</v>
      </c>
      <c r="I366">
        <v>771</v>
      </c>
      <c r="J366">
        <v>12</v>
      </c>
      <c r="K366">
        <v>16</v>
      </c>
      <c r="L366">
        <v>20</v>
      </c>
      <c r="M366">
        <v>25</v>
      </c>
      <c r="N366">
        <v>37</v>
      </c>
      <c r="O366">
        <v>12</v>
      </c>
      <c r="P366">
        <v>5</v>
      </c>
      <c r="Q366">
        <v>4</v>
      </c>
      <c r="R366">
        <v>16</v>
      </c>
      <c r="S366">
        <v>4</v>
      </c>
      <c r="T366" t="s">
        <v>876</v>
      </c>
      <c r="U366">
        <v>3</v>
      </c>
      <c r="V366">
        <v>131</v>
      </c>
      <c r="W366">
        <v>768</v>
      </c>
    </row>
    <row r="367" spans="1:23" x14ac:dyDescent="0.35">
      <c r="A367" t="s">
        <v>160</v>
      </c>
      <c r="B367" t="s">
        <v>161</v>
      </c>
      <c r="C367" s="2">
        <v>44805</v>
      </c>
      <c r="D367">
        <v>597</v>
      </c>
      <c r="E367">
        <v>99</v>
      </c>
      <c r="F367">
        <v>18</v>
      </c>
      <c r="G367">
        <v>0</v>
      </c>
      <c r="H367">
        <v>1</v>
      </c>
      <c r="I367">
        <v>715</v>
      </c>
      <c r="J367">
        <v>11</v>
      </c>
      <c r="K367">
        <v>17</v>
      </c>
      <c r="L367">
        <v>23</v>
      </c>
      <c r="M367">
        <v>29</v>
      </c>
      <c r="N367">
        <v>62</v>
      </c>
      <c r="O367">
        <v>33</v>
      </c>
      <c r="P367">
        <v>6</v>
      </c>
      <c r="Q367">
        <v>6</v>
      </c>
      <c r="R367">
        <v>17</v>
      </c>
      <c r="S367">
        <v>6</v>
      </c>
      <c r="T367" t="s">
        <v>877</v>
      </c>
      <c r="U367">
        <v>1</v>
      </c>
      <c r="V367">
        <v>118</v>
      </c>
      <c r="W367">
        <v>714</v>
      </c>
    </row>
    <row r="368" spans="1:23" x14ac:dyDescent="0.35">
      <c r="A368" t="s">
        <v>160</v>
      </c>
      <c r="B368" t="s">
        <v>161</v>
      </c>
      <c r="C368" s="2">
        <v>44835</v>
      </c>
      <c r="D368">
        <v>989</v>
      </c>
      <c r="E368">
        <v>184</v>
      </c>
      <c r="F368">
        <v>27</v>
      </c>
      <c r="G368">
        <v>5</v>
      </c>
      <c r="H368">
        <v>1</v>
      </c>
      <c r="I368">
        <v>1206</v>
      </c>
      <c r="J368">
        <v>8</v>
      </c>
      <c r="K368">
        <v>12</v>
      </c>
      <c r="L368">
        <v>16</v>
      </c>
      <c r="M368">
        <v>19</v>
      </c>
      <c r="N368">
        <v>48</v>
      </c>
      <c r="O368">
        <v>29</v>
      </c>
      <c r="P368">
        <v>3</v>
      </c>
      <c r="Q368">
        <v>4</v>
      </c>
      <c r="R368">
        <v>12</v>
      </c>
      <c r="S368">
        <v>4</v>
      </c>
      <c r="T368" t="s">
        <v>878</v>
      </c>
      <c r="U368">
        <v>6</v>
      </c>
      <c r="V368">
        <v>217</v>
      </c>
      <c r="W368">
        <v>1200</v>
      </c>
    </row>
    <row r="369" spans="1:23" x14ac:dyDescent="0.35">
      <c r="A369" t="s">
        <v>160</v>
      </c>
      <c r="B369" t="s">
        <v>161</v>
      </c>
      <c r="C369" s="2">
        <v>44866</v>
      </c>
      <c r="D369">
        <v>532</v>
      </c>
      <c r="E369">
        <v>84</v>
      </c>
      <c r="F369">
        <v>12</v>
      </c>
      <c r="G369">
        <v>1</v>
      </c>
      <c r="H369">
        <v>1</v>
      </c>
      <c r="I369">
        <v>630</v>
      </c>
      <c r="J369">
        <v>9</v>
      </c>
      <c r="K369">
        <v>12</v>
      </c>
      <c r="L369">
        <v>14</v>
      </c>
      <c r="M369">
        <v>18</v>
      </c>
      <c r="N369">
        <v>23</v>
      </c>
      <c r="O369">
        <v>5</v>
      </c>
      <c r="P369">
        <v>4</v>
      </c>
      <c r="Q369">
        <v>2</v>
      </c>
      <c r="R369">
        <v>12</v>
      </c>
      <c r="S369">
        <v>3</v>
      </c>
      <c r="T369" t="s">
        <v>879</v>
      </c>
      <c r="U369">
        <v>2</v>
      </c>
      <c r="V369">
        <v>98</v>
      </c>
      <c r="W369">
        <v>628</v>
      </c>
    </row>
    <row r="370" spans="1:23" x14ac:dyDescent="0.35">
      <c r="A370" t="s">
        <v>160</v>
      </c>
      <c r="B370" t="s">
        <v>161</v>
      </c>
      <c r="C370" s="2">
        <v>44896</v>
      </c>
      <c r="D370">
        <v>354</v>
      </c>
      <c r="E370">
        <v>62</v>
      </c>
      <c r="F370">
        <v>5</v>
      </c>
      <c r="G370">
        <v>1</v>
      </c>
      <c r="H370">
        <v>1</v>
      </c>
      <c r="I370">
        <v>423</v>
      </c>
      <c r="J370">
        <v>11</v>
      </c>
      <c r="K370">
        <v>13</v>
      </c>
      <c r="L370">
        <v>17</v>
      </c>
      <c r="M370">
        <v>19</v>
      </c>
      <c r="N370">
        <v>55</v>
      </c>
      <c r="O370">
        <v>36</v>
      </c>
      <c r="P370">
        <v>2</v>
      </c>
      <c r="Q370">
        <v>4</v>
      </c>
      <c r="R370">
        <v>13</v>
      </c>
      <c r="S370">
        <v>2</v>
      </c>
      <c r="T370" t="s">
        <v>880</v>
      </c>
      <c r="U370">
        <v>2</v>
      </c>
      <c r="V370">
        <v>69</v>
      </c>
      <c r="W370">
        <v>421</v>
      </c>
    </row>
    <row r="371" spans="1:23" x14ac:dyDescent="0.35">
      <c r="A371" t="s">
        <v>160</v>
      </c>
      <c r="B371" t="s">
        <v>161</v>
      </c>
      <c r="C371" s="2">
        <v>44927</v>
      </c>
      <c r="D371">
        <v>623</v>
      </c>
      <c r="E371">
        <v>104</v>
      </c>
      <c r="F371">
        <v>13</v>
      </c>
      <c r="G371">
        <v>0</v>
      </c>
      <c r="H371">
        <v>2</v>
      </c>
      <c r="I371">
        <v>742</v>
      </c>
      <c r="J371">
        <v>10</v>
      </c>
      <c r="K371">
        <v>15</v>
      </c>
      <c r="L371">
        <v>19</v>
      </c>
      <c r="M371">
        <v>24</v>
      </c>
      <c r="N371">
        <v>51</v>
      </c>
      <c r="O371">
        <v>27</v>
      </c>
      <c r="P371">
        <v>5</v>
      </c>
      <c r="Q371">
        <v>4</v>
      </c>
      <c r="R371">
        <v>15</v>
      </c>
      <c r="S371">
        <v>5</v>
      </c>
      <c r="T371" t="s">
        <v>881</v>
      </c>
      <c r="U371">
        <v>2</v>
      </c>
      <c r="V371">
        <v>119</v>
      </c>
      <c r="W371">
        <v>740</v>
      </c>
    </row>
    <row r="372" spans="1:23" x14ac:dyDescent="0.35">
      <c r="A372" t="s">
        <v>160</v>
      </c>
      <c r="B372" t="s">
        <v>161</v>
      </c>
      <c r="C372" s="2">
        <v>44958</v>
      </c>
      <c r="D372">
        <v>1053</v>
      </c>
      <c r="E372">
        <v>166</v>
      </c>
      <c r="F372">
        <v>33</v>
      </c>
      <c r="G372">
        <v>3</v>
      </c>
      <c r="H372">
        <v>5</v>
      </c>
      <c r="I372">
        <v>1260</v>
      </c>
      <c r="J372">
        <v>9</v>
      </c>
      <c r="K372">
        <v>12</v>
      </c>
      <c r="L372">
        <v>16</v>
      </c>
      <c r="M372">
        <v>22</v>
      </c>
      <c r="N372">
        <v>37.5</v>
      </c>
      <c r="O372">
        <v>15.5</v>
      </c>
      <c r="P372">
        <v>6</v>
      </c>
      <c r="Q372">
        <v>4</v>
      </c>
      <c r="R372">
        <v>12</v>
      </c>
      <c r="S372">
        <v>3</v>
      </c>
      <c r="T372" t="s">
        <v>882</v>
      </c>
      <c r="U372">
        <v>8</v>
      </c>
      <c r="V372">
        <v>207</v>
      </c>
      <c r="W372">
        <v>1252</v>
      </c>
    </row>
    <row r="373" spans="1:23" x14ac:dyDescent="0.35">
      <c r="A373" t="s">
        <v>160</v>
      </c>
      <c r="B373" t="s">
        <v>161</v>
      </c>
      <c r="C373" s="2">
        <v>44986</v>
      </c>
      <c r="D373">
        <v>280</v>
      </c>
      <c r="E373">
        <v>63</v>
      </c>
      <c r="F373">
        <v>7</v>
      </c>
      <c r="G373">
        <v>1</v>
      </c>
      <c r="H373">
        <v>1</v>
      </c>
      <c r="I373">
        <v>352</v>
      </c>
      <c r="J373">
        <v>6</v>
      </c>
      <c r="K373">
        <v>8</v>
      </c>
      <c r="L373">
        <v>10</v>
      </c>
      <c r="M373">
        <v>13</v>
      </c>
      <c r="N373">
        <v>22</v>
      </c>
      <c r="O373">
        <v>9</v>
      </c>
      <c r="P373">
        <v>3</v>
      </c>
      <c r="Q373">
        <v>2</v>
      </c>
      <c r="R373">
        <v>8</v>
      </c>
      <c r="S373">
        <v>2</v>
      </c>
      <c r="T373" t="s">
        <v>883</v>
      </c>
      <c r="U373">
        <v>2</v>
      </c>
      <c r="V373">
        <v>72</v>
      </c>
      <c r="W373">
        <v>350</v>
      </c>
    </row>
    <row r="374" spans="1:23" x14ac:dyDescent="0.35">
      <c r="A374" t="s">
        <v>190</v>
      </c>
      <c r="B374" t="s">
        <v>191</v>
      </c>
      <c r="C374" s="2">
        <v>44652</v>
      </c>
      <c r="D374">
        <v>388</v>
      </c>
      <c r="E374">
        <v>445</v>
      </c>
      <c r="F374">
        <v>106</v>
      </c>
      <c r="G374">
        <v>3</v>
      </c>
      <c r="H374">
        <v>13</v>
      </c>
      <c r="I374">
        <v>955</v>
      </c>
      <c r="J374">
        <v>5</v>
      </c>
      <c r="K374">
        <v>6</v>
      </c>
      <c r="L374">
        <v>7</v>
      </c>
      <c r="M374">
        <v>9</v>
      </c>
      <c r="N374">
        <v>16</v>
      </c>
      <c r="O374">
        <v>7</v>
      </c>
      <c r="P374">
        <v>2</v>
      </c>
      <c r="Q374">
        <v>1</v>
      </c>
      <c r="R374">
        <v>6</v>
      </c>
      <c r="S374">
        <v>1</v>
      </c>
      <c r="T374" t="s">
        <v>884</v>
      </c>
      <c r="U374">
        <v>16</v>
      </c>
      <c r="V374">
        <v>567</v>
      </c>
      <c r="W374">
        <v>939</v>
      </c>
    </row>
    <row r="375" spans="1:23" x14ac:dyDescent="0.35">
      <c r="A375" t="s">
        <v>190</v>
      </c>
      <c r="B375" t="s">
        <v>191</v>
      </c>
      <c r="C375" s="2">
        <v>44682</v>
      </c>
      <c r="D375">
        <v>527</v>
      </c>
      <c r="E375">
        <v>587</v>
      </c>
      <c r="F375">
        <v>92</v>
      </c>
      <c r="G375">
        <v>2</v>
      </c>
      <c r="H375">
        <v>11</v>
      </c>
      <c r="I375">
        <v>1219</v>
      </c>
      <c r="J375">
        <v>5</v>
      </c>
      <c r="K375">
        <v>6</v>
      </c>
      <c r="L375">
        <v>7</v>
      </c>
      <c r="M375">
        <v>9</v>
      </c>
      <c r="N375">
        <v>18</v>
      </c>
      <c r="O375">
        <v>9</v>
      </c>
      <c r="P375">
        <v>2</v>
      </c>
      <c r="Q375">
        <v>1</v>
      </c>
      <c r="R375">
        <v>6</v>
      </c>
      <c r="S375">
        <v>1</v>
      </c>
      <c r="T375" t="s">
        <v>885</v>
      </c>
      <c r="U375">
        <v>13</v>
      </c>
      <c r="V375">
        <v>692</v>
      </c>
      <c r="W375">
        <v>1206</v>
      </c>
    </row>
    <row r="376" spans="1:23" x14ac:dyDescent="0.35">
      <c r="A376" t="s">
        <v>190</v>
      </c>
      <c r="B376" t="s">
        <v>191</v>
      </c>
      <c r="C376" s="2">
        <v>44713</v>
      </c>
      <c r="D376">
        <v>467</v>
      </c>
      <c r="E376">
        <v>482</v>
      </c>
      <c r="F376">
        <v>82</v>
      </c>
      <c r="G376">
        <v>3</v>
      </c>
      <c r="H376">
        <v>7</v>
      </c>
      <c r="I376">
        <v>1041</v>
      </c>
      <c r="J376">
        <v>5</v>
      </c>
      <c r="K376">
        <v>6</v>
      </c>
      <c r="L376">
        <v>7</v>
      </c>
      <c r="M376">
        <v>9</v>
      </c>
      <c r="N376">
        <v>14</v>
      </c>
      <c r="O376">
        <v>5</v>
      </c>
      <c r="P376">
        <v>2</v>
      </c>
      <c r="Q376">
        <v>1</v>
      </c>
      <c r="R376">
        <v>6</v>
      </c>
      <c r="S376">
        <v>1</v>
      </c>
      <c r="T376" t="s">
        <v>886</v>
      </c>
      <c r="U376">
        <v>10</v>
      </c>
      <c r="V376">
        <v>574</v>
      </c>
      <c r="W376">
        <v>1031</v>
      </c>
    </row>
    <row r="377" spans="1:23" x14ac:dyDescent="0.35">
      <c r="A377" t="s">
        <v>190</v>
      </c>
      <c r="B377" t="s">
        <v>191</v>
      </c>
      <c r="C377" s="2">
        <v>44743</v>
      </c>
      <c r="D377">
        <v>441</v>
      </c>
      <c r="E377">
        <v>541</v>
      </c>
      <c r="F377">
        <v>122</v>
      </c>
      <c r="G377">
        <v>6</v>
      </c>
      <c r="H377">
        <v>7</v>
      </c>
      <c r="I377">
        <v>1117</v>
      </c>
      <c r="J377">
        <v>5</v>
      </c>
      <c r="K377">
        <v>6</v>
      </c>
      <c r="L377">
        <v>7</v>
      </c>
      <c r="M377">
        <v>9</v>
      </c>
      <c r="N377">
        <v>20</v>
      </c>
      <c r="O377">
        <v>11</v>
      </c>
      <c r="P377">
        <v>2</v>
      </c>
      <c r="Q377">
        <v>1</v>
      </c>
      <c r="R377">
        <v>6</v>
      </c>
      <c r="S377">
        <v>1</v>
      </c>
      <c r="T377" t="s">
        <v>887</v>
      </c>
      <c r="U377">
        <v>13</v>
      </c>
      <c r="V377">
        <v>676</v>
      </c>
      <c r="W377">
        <v>1104</v>
      </c>
    </row>
    <row r="378" spans="1:23" x14ac:dyDescent="0.35">
      <c r="A378" t="s">
        <v>190</v>
      </c>
      <c r="B378" t="s">
        <v>191</v>
      </c>
      <c r="C378" s="2">
        <v>44774</v>
      </c>
      <c r="D378">
        <v>351</v>
      </c>
      <c r="E378">
        <v>476</v>
      </c>
      <c r="F378">
        <v>94</v>
      </c>
      <c r="G378">
        <v>2</v>
      </c>
      <c r="H378">
        <v>4</v>
      </c>
      <c r="I378">
        <v>927</v>
      </c>
      <c r="J378">
        <v>5</v>
      </c>
      <c r="K378">
        <v>6</v>
      </c>
      <c r="L378">
        <v>7</v>
      </c>
      <c r="M378">
        <v>9</v>
      </c>
      <c r="N378">
        <v>15</v>
      </c>
      <c r="O378">
        <v>6</v>
      </c>
      <c r="P378">
        <v>2</v>
      </c>
      <c r="Q378">
        <v>1</v>
      </c>
      <c r="R378">
        <v>6</v>
      </c>
      <c r="S378">
        <v>1</v>
      </c>
      <c r="T378" t="s">
        <v>888</v>
      </c>
      <c r="U378">
        <v>6</v>
      </c>
      <c r="V378">
        <v>576</v>
      </c>
      <c r="W378">
        <v>921</v>
      </c>
    </row>
    <row r="379" spans="1:23" x14ac:dyDescent="0.35">
      <c r="A379" t="s">
        <v>190</v>
      </c>
      <c r="B379" t="s">
        <v>191</v>
      </c>
      <c r="C379" s="2">
        <v>44805</v>
      </c>
      <c r="D379">
        <v>495</v>
      </c>
      <c r="E379">
        <v>616</v>
      </c>
      <c r="F379">
        <v>102</v>
      </c>
      <c r="G379">
        <v>2</v>
      </c>
      <c r="H379">
        <v>7</v>
      </c>
      <c r="I379">
        <v>1222</v>
      </c>
      <c r="J379">
        <v>8</v>
      </c>
      <c r="K379">
        <v>14</v>
      </c>
      <c r="L379">
        <v>21</v>
      </c>
      <c r="M379">
        <v>27</v>
      </c>
      <c r="N379">
        <v>34</v>
      </c>
      <c r="O379">
        <v>7</v>
      </c>
      <c r="P379">
        <v>6</v>
      </c>
      <c r="Q379">
        <v>7</v>
      </c>
      <c r="R379">
        <v>14</v>
      </c>
      <c r="S379">
        <v>6</v>
      </c>
      <c r="T379" t="s">
        <v>889</v>
      </c>
      <c r="U379">
        <v>9</v>
      </c>
      <c r="V379">
        <v>727</v>
      </c>
      <c r="W379">
        <v>1213</v>
      </c>
    </row>
    <row r="380" spans="1:23" x14ac:dyDescent="0.35">
      <c r="A380" t="s">
        <v>190</v>
      </c>
      <c r="B380" t="s">
        <v>191</v>
      </c>
      <c r="C380" s="2">
        <v>44835</v>
      </c>
      <c r="D380">
        <v>457</v>
      </c>
      <c r="E380">
        <v>510</v>
      </c>
      <c r="F380">
        <v>54</v>
      </c>
      <c r="G380">
        <v>2</v>
      </c>
      <c r="H380">
        <v>6</v>
      </c>
      <c r="I380">
        <v>1029</v>
      </c>
      <c r="J380">
        <v>5</v>
      </c>
      <c r="K380">
        <v>6</v>
      </c>
      <c r="L380">
        <v>7</v>
      </c>
      <c r="M380">
        <v>9</v>
      </c>
      <c r="N380">
        <v>41</v>
      </c>
      <c r="O380">
        <v>32</v>
      </c>
      <c r="P380">
        <v>2</v>
      </c>
      <c r="Q380">
        <v>1</v>
      </c>
      <c r="R380">
        <v>6</v>
      </c>
      <c r="S380">
        <v>1</v>
      </c>
      <c r="T380" t="s">
        <v>890</v>
      </c>
      <c r="U380">
        <v>8</v>
      </c>
      <c r="V380">
        <v>572</v>
      </c>
      <c r="W380">
        <v>1021</v>
      </c>
    </row>
    <row r="381" spans="1:23" x14ac:dyDescent="0.35">
      <c r="A381" t="s">
        <v>190</v>
      </c>
      <c r="B381" t="s">
        <v>191</v>
      </c>
      <c r="C381" s="2">
        <v>44866</v>
      </c>
      <c r="D381">
        <v>1093</v>
      </c>
      <c r="E381">
        <v>1070</v>
      </c>
      <c r="F381">
        <v>164</v>
      </c>
      <c r="G381">
        <v>5</v>
      </c>
      <c r="H381">
        <v>11</v>
      </c>
      <c r="I381">
        <v>2343</v>
      </c>
      <c r="J381">
        <v>5</v>
      </c>
      <c r="K381">
        <v>7</v>
      </c>
      <c r="L381">
        <v>8</v>
      </c>
      <c r="M381">
        <v>11</v>
      </c>
      <c r="N381">
        <v>76</v>
      </c>
      <c r="O381">
        <v>65</v>
      </c>
      <c r="P381">
        <v>3</v>
      </c>
      <c r="Q381">
        <v>1</v>
      </c>
      <c r="R381">
        <v>7</v>
      </c>
      <c r="S381">
        <v>2</v>
      </c>
      <c r="T381" t="s">
        <v>891</v>
      </c>
      <c r="U381">
        <v>16</v>
      </c>
      <c r="V381">
        <v>1250</v>
      </c>
      <c r="W381">
        <v>2327</v>
      </c>
    </row>
    <row r="382" spans="1:23" x14ac:dyDescent="0.35">
      <c r="A382" t="s">
        <v>190</v>
      </c>
      <c r="B382" t="s">
        <v>191</v>
      </c>
      <c r="C382" s="2">
        <v>44896</v>
      </c>
      <c r="D382">
        <v>754</v>
      </c>
      <c r="E382">
        <v>756</v>
      </c>
      <c r="F382">
        <v>80</v>
      </c>
      <c r="G382">
        <v>7</v>
      </c>
      <c r="H382">
        <v>12</v>
      </c>
      <c r="I382">
        <v>1609</v>
      </c>
      <c r="J382">
        <v>5</v>
      </c>
      <c r="K382">
        <v>7</v>
      </c>
      <c r="L382">
        <v>9</v>
      </c>
      <c r="M382">
        <v>9</v>
      </c>
      <c r="N382">
        <v>32</v>
      </c>
      <c r="O382">
        <v>23</v>
      </c>
      <c r="P382">
        <v>0</v>
      </c>
      <c r="Q382">
        <v>2</v>
      </c>
      <c r="R382">
        <v>7</v>
      </c>
      <c r="S382">
        <v>2</v>
      </c>
      <c r="T382" t="s">
        <v>892</v>
      </c>
      <c r="U382">
        <v>19</v>
      </c>
      <c r="V382">
        <v>855</v>
      </c>
      <c r="W382">
        <v>1590</v>
      </c>
    </row>
    <row r="383" spans="1:23" x14ac:dyDescent="0.35">
      <c r="A383" t="s">
        <v>190</v>
      </c>
      <c r="B383" t="s">
        <v>191</v>
      </c>
      <c r="C383" s="2">
        <v>44927</v>
      </c>
      <c r="D383">
        <v>717</v>
      </c>
      <c r="E383">
        <v>706</v>
      </c>
      <c r="F383">
        <v>97</v>
      </c>
      <c r="G383">
        <v>3</v>
      </c>
      <c r="H383">
        <v>7</v>
      </c>
      <c r="I383">
        <v>1530</v>
      </c>
      <c r="J383">
        <v>5</v>
      </c>
      <c r="K383">
        <v>7</v>
      </c>
      <c r="L383">
        <v>9</v>
      </c>
      <c r="M383">
        <v>11</v>
      </c>
      <c r="N383">
        <v>25</v>
      </c>
      <c r="O383">
        <v>14</v>
      </c>
      <c r="P383">
        <v>2</v>
      </c>
      <c r="Q383">
        <v>2</v>
      </c>
      <c r="R383">
        <v>7</v>
      </c>
      <c r="S383">
        <v>2</v>
      </c>
      <c r="T383" t="s">
        <v>893</v>
      </c>
      <c r="U383">
        <v>10</v>
      </c>
      <c r="V383">
        <v>813</v>
      </c>
      <c r="W383">
        <v>1520</v>
      </c>
    </row>
    <row r="384" spans="1:23" x14ac:dyDescent="0.35">
      <c r="A384" t="s">
        <v>190</v>
      </c>
      <c r="B384" t="s">
        <v>191</v>
      </c>
      <c r="C384" s="2">
        <v>44958</v>
      </c>
      <c r="D384">
        <v>595</v>
      </c>
      <c r="E384">
        <v>523</v>
      </c>
      <c r="F384">
        <v>70</v>
      </c>
      <c r="G384">
        <v>0</v>
      </c>
      <c r="H384">
        <v>10</v>
      </c>
      <c r="I384">
        <v>1198</v>
      </c>
      <c r="J384">
        <v>5</v>
      </c>
      <c r="K384">
        <v>7</v>
      </c>
      <c r="L384">
        <v>8</v>
      </c>
      <c r="M384">
        <v>9</v>
      </c>
      <c r="N384">
        <v>20</v>
      </c>
      <c r="O384">
        <v>11</v>
      </c>
      <c r="P384">
        <v>1</v>
      </c>
      <c r="Q384">
        <v>1</v>
      </c>
      <c r="R384">
        <v>7</v>
      </c>
      <c r="S384">
        <v>2</v>
      </c>
      <c r="T384" t="s">
        <v>894</v>
      </c>
      <c r="U384">
        <v>10</v>
      </c>
      <c r="V384">
        <v>603</v>
      </c>
      <c r="W384">
        <v>1188</v>
      </c>
    </row>
    <row r="385" spans="1:23" x14ac:dyDescent="0.35">
      <c r="A385" t="s">
        <v>190</v>
      </c>
      <c r="B385" t="s">
        <v>191</v>
      </c>
      <c r="C385" s="2">
        <v>44986</v>
      </c>
      <c r="D385">
        <v>749</v>
      </c>
      <c r="E385">
        <v>732</v>
      </c>
      <c r="F385">
        <v>127</v>
      </c>
      <c r="G385">
        <v>3</v>
      </c>
      <c r="H385">
        <v>7</v>
      </c>
      <c r="I385">
        <v>1618</v>
      </c>
      <c r="J385">
        <v>5</v>
      </c>
      <c r="K385">
        <v>7</v>
      </c>
      <c r="L385">
        <v>8</v>
      </c>
      <c r="M385">
        <v>10</v>
      </c>
      <c r="N385">
        <v>18</v>
      </c>
      <c r="O385">
        <v>8</v>
      </c>
      <c r="P385">
        <v>2</v>
      </c>
      <c r="Q385">
        <v>1</v>
      </c>
      <c r="R385">
        <v>7</v>
      </c>
      <c r="S385">
        <v>2</v>
      </c>
      <c r="T385" t="s">
        <v>895</v>
      </c>
      <c r="U385">
        <v>10</v>
      </c>
      <c r="V385">
        <v>869</v>
      </c>
      <c r="W385">
        <v>1608</v>
      </c>
    </row>
    <row r="386" spans="1:23" x14ac:dyDescent="0.35">
      <c r="A386" t="s">
        <v>199</v>
      </c>
      <c r="B386" t="s">
        <v>200</v>
      </c>
      <c r="C386" s="2">
        <v>44652</v>
      </c>
      <c r="D386">
        <v>405</v>
      </c>
      <c r="E386">
        <v>87</v>
      </c>
      <c r="F386">
        <v>125</v>
      </c>
      <c r="G386">
        <v>9</v>
      </c>
      <c r="H386">
        <v>4</v>
      </c>
      <c r="I386">
        <v>630</v>
      </c>
      <c r="J386">
        <v>1</v>
      </c>
      <c r="K386">
        <v>2</v>
      </c>
      <c r="L386">
        <v>4</v>
      </c>
      <c r="M386">
        <v>5</v>
      </c>
      <c r="N386">
        <v>334</v>
      </c>
      <c r="O386">
        <v>329</v>
      </c>
      <c r="P386">
        <v>1</v>
      </c>
      <c r="Q386">
        <v>2</v>
      </c>
      <c r="R386">
        <v>2</v>
      </c>
      <c r="S386">
        <v>1</v>
      </c>
      <c r="T386" t="s">
        <v>896</v>
      </c>
      <c r="U386">
        <v>13</v>
      </c>
      <c r="V386">
        <v>225</v>
      </c>
      <c r="W386">
        <v>617</v>
      </c>
    </row>
    <row r="387" spans="1:23" x14ac:dyDescent="0.35">
      <c r="A387" t="s">
        <v>199</v>
      </c>
      <c r="B387" t="s">
        <v>200</v>
      </c>
      <c r="C387" s="2">
        <v>44682</v>
      </c>
      <c r="D387">
        <v>386</v>
      </c>
      <c r="E387">
        <v>57</v>
      </c>
      <c r="F387">
        <v>64</v>
      </c>
      <c r="G387">
        <v>8</v>
      </c>
      <c r="H387">
        <v>10</v>
      </c>
      <c r="I387">
        <v>525</v>
      </c>
      <c r="J387">
        <v>0</v>
      </c>
      <c r="K387">
        <v>2</v>
      </c>
      <c r="L387">
        <v>5</v>
      </c>
      <c r="M387">
        <v>14</v>
      </c>
      <c r="N387">
        <v>27</v>
      </c>
      <c r="O387">
        <v>13</v>
      </c>
      <c r="P387">
        <v>9</v>
      </c>
      <c r="Q387">
        <v>3</v>
      </c>
      <c r="R387">
        <v>2</v>
      </c>
      <c r="S387">
        <v>2</v>
      </c>
      <c r="T387" t="s">
        <v>897</v>
      </c>
      <c r="U387">
        <v>18</v>
      </c>
      <c r="V387">
        <v>139</v>
      </c>
      <c r="W387">
        <v>507</v>
      </c>
    </row>
    <row r="388" spans="1:23" x14ac:dyDescent="0.35">
      <c r="A388" t="s">
        <v>199</v>
      </c>
      <c r="B388" t="s">
        <v>200</v>
      </c>
      <c r="C388" s="2">
        <v>44713</v>
      </c>
      <c r="D388">
        <v>208</v>
      </c>
      <c r="E388">
        <v>44</v>
      </c>
      <c r="F388">
        <v>36</v>
      </c>
      <c r="G388">
        <v>0</v>
      </c>
      <c r="H388">
        <v>1</v>
      </c>
      <c r="I388">
        <v>289</v>
      </c>
      <c r="J388">
        <v>2</v>
      </c>
      <c r="K388">
        <v>4</v>
      </c>
      <c r="L388">
        <v>7</v>
      </c>
      <c r="M388">
        <v>11</v>
      </c>
      <c r="N388">
        <v>16</v>
      </c>
      <c r="O388">
        <v>5</v>
      </c>
      <c r="P388">
        <v>4</v>
      </c>
      <c r="Q388">
        <v>3</v>
      </c>
      <c r="R388">
        <v>4</v>
      </c>
      <c r="S388">
        <v>2</v>
      </c>
      <c r="T388" t="s">
        <v>898</v>
      </c>
      <c r="U388">
        <v>1</v>
      </c>
      <c r="V388">
        <v>81</v>
      </c>
      <c r="W388">
        <v>288</v>
      </c>
    </row>
    <row r="389" spans="1:23" x14ac:dyDescent="0.35">
      <c r="A389" t="s">
        <v>199</v>
      </c>
      <c r="B389" t="s">
        <v>200</v>
      </c>
      <c r="C389" s="2">
        <v>44743</v>
      </c>
      <c r="D389">
        <v>684</v>
      </c>
      <c r="E389">
        <v>150</v>
      </c>
      <c r="F389">
        <v>126</v>
      </c>
      <c r="G389">
        <v>11</v>
      </c>
      <c r="H389">
        <v>10</v>
      </c>
      <c r="I389">
        <v>981</v>
      </c>
      <c r="J389">
        <v>1</v>
      </c>
      <c r="K389">
        <v>4</v>
      </c>
      <c r="L389">
        <v>7</v>
      </c>
      <c r="M389">
        <v>11</v>
      </c>
      <c r="N389">
        <v>71</v>
      </c>
      <c r="O389">
        <v>60</v>
      </c>
      <c r="P389">
        <v>4</v>
      </c>
      <c r="Q389">
        <v>3</v>
      </c>
      <c r="R389">
        <v>4</v>
      </c>
      <c r="S389">
        <v>3</v>
      </c>
      <c r="T389" t="s">
        <v>899</v>
      </c>
      <c r="U389">
        <v>21</v>
      </c>
      <c r="V389">
        <v>297</v>
      </c>
      <c r="W389">
        <v>960</v>
      </c>
    </row>
    <row r="390" spans="1:23" x14ac:dyDescent="0.35">
      <c r="A390" t="s">
        <v>199</v>
      </c>
      <c r="B390" t="s">
        <v>200</v>
      </c>
      <c r="C390" s="2">
        <v>44774</v>
      </c>
      <c r="D390">
        <v>360</v>
      </c>
      <c r="E390">
        <v>75</v>
      </c>
      <c r="F390">
        <v>54</v>
      </c>
      <c r="G390">
        <v>4</v>
      </c>
      <c r="H390">
        <v>4</v>
      </c>
      <c r="I390">
        <v>497</v>
      </c>
      <c r="J390">
        <v>1</v>
      </c>
      <c r="K390">
        <v>4</v>
      </c>
      <c r="L390">
        <v>5</v>
      </c>
      <c r="M390">
        <v>10</v>
      </c>
      <c r="N390">
        <v>44</v>
      </c>
      <c r="O390">
        <v>34</v>
      </c>
      <c r="P390">
        <v>5</v>
      </c>
      <c r="Q390">
        <v>1</v>
      </c>
      <c r="R390">
        <v>4</v>
      </c>
      <c r="S390">
        <v>3</v>
      </c>
      <c r="T390" t="s">
        <v>900</v>
      </c>
      <c r="U390">
        <v>8</v>
      </c>
      <c r="V390">
        <v>137</v>
      </c>
      <c r="W390">
        <v>489</v>
      </c>
    </row>
    <row r="391" spans="1:23" x14ac:dyDescent="0.35">
      <c r="A391" t="s">
        <v>199</v>
      </c>
      <c r="B391" t="s">
        <v>200</v>
      </c>
      <c r="C391" s="2">
        <v>44805</v>
      </c>
      <c r="D391">
        <v>261</v>
      </c>
      <c r="E391">
        <v>70</v>
      </c>
      <c r="F391">
        <v>55</v>
      </c>
      <c r="G391">
        <v>9</v>
      </c>
      <c r="H391">
        <v>3</v>
      </c>
      <c r="I391">
        <v>398</v>
      </c>
      <c r="J391">
        <v>2</v>
      </c>
      <c r="K391">
        <v>5</v>
      </c>
      <c r="L391">
        <v>8</v>
      </c>
      <c r="M391">
        <v>10</v>
      </c>
      <c r="N391">
        <v>18</v>
      </c>
      <c r="O391">
        <v>8</v>
      </c>
      <c r="P391">
        <v>2</v>
      </c>
      <c r="Q391">
        <v>3</v>
      </c>
      <c r="R391">
        <v>5</v>
      </c>
      <c r="S391">
        <v>3</v>
      </c>
      <c r="T391" t="s">
        <v>901</v>
      </c>
      <c r="U391">
        <v>12</v>
      </c>
      <c r="V391">
        <v>137</v>
      </c>
      <c r="W391">
        <v>386</v>
      </c>
    </row>
    <row r="392" spans="1:23" x14ac:dyDescent="0.35">
      <c r="A392" t="s">
        <v>199</v>
      </c>
      <c r="B392" t="s">
        <v>200</v>
      </c>
      <c r="C392" s="2">
        <v>44835</v>
      </c>
      <c r="D392">
        <v>359</v>
      </c>
      <c r="E392">
        <v>60</v>
      </c>
      <c r="F392">
        <v>63</v>
      </c>
      <c r="G392">
        <v>7</v>
      </c>
      <c r="H392">
        <v>5</v>
      </c>
      <c r="I392">
        <v>494</v>
      </c>
      <c r="J392">
        <v>1</v>
      </c>
      <c r="K392">
        <v>5</v>
      </c>
      <c r="L392">
        <v>10</v>
      </c>
      <c r="M392">
        <v>17</v>
      </c>
      <c r="N392">
        <v>27</v>
      </c>
      <c r="O392">
        <v>10</v>
      </c>
      <c r="P392">
        <v>7</v>
      </c>
      <c r="Q392">
        <v>5</v>
      </c>
      <c r="R392">
        <v>5</v>
      </c>
      <c r="S392">
        <v>4</v>
      </c>
      <c r="T392" t="s">
        <v>902</v>
      </c>
      <c r="U392">
        <v>12</v>
      </c>
      <c r="V392">
        <v>135</v>
      </c>
      <c r="W392">
        <v>482</v>
      </c>
    </row>
    <row r="393" spans="1:23" x14ac:dyDescent="0.35">
      <c r="A393" t="s">
        <v>199</v>
      </c>
      <c r="B393" t="s">
        <v>200</v>
      </c>
      <c r="C393" s="2">
        <v>44866</v>
      </c>
      <c r="D393">
        <v>628</v>
      </c>
      <c r="E393">
        <v>129</v>
      </c>
      <c r="F393">
        <v>99</v>
      </c>
      <c r="G393">
        <v>8</v>
      </c>
      <c r="H393">
        <v>4</v>
      </c>
      <c r="I393">
        <v>868</v>
      </c>
      <c r="J393">
        <v>2</v>
      </c>
      <c r="K393">
        <v>5</v>
      </c>
      <c r="L393">
        <v>13</v>
      </c>
      <c r="M393">
        <v>21</v>
      </c>
      <c r="N393">
        <v>32</v>
      </c>
      <c r="O393">
        <v>11</v>
      </c>
      <c r="P393">
        <v>8</v>
      </c>
      <c r="Q393">
        <v>8</v>
      </c>
      <c r="R393">
        <v>5</v>
      </c>
      <c r="S393">
        <v>3</v>
      </c>
      <c r="T393" t="s">
        <v>903</v>
      </c>
      <c r="U393">
        <v>12</v>
      </c>
      <c r="V393">
        <v>240</v>
      </c>
      <c r="W393">
        <v>856</v>
      </c>
    </row>
    <row r="394" spans="1:23" x14ac:dyDescent="0.35">
      <c r="A394" t="s">
        <v>199</v>
      </c>
      <c r="B394" t="s">
        <v>200</v>
      </c>
      <c r="C394" s="2">
        <v>44896</v>
      </c>
      <c r="D394">
        <v>0</v>
      </c>
      <c r="E394">
        <v>0</v>
      </c>
      <c r="F394">
        <v>0</v>
      </c>
      <c r="G394">
        <v>0</v>
      </c>
      <c r="H394">
        <v>0</v>
      </c>
      <c r="I394">
        <v>0</v>
      </c>
      <c r="T394" t="s">
        <v>904</v>
      </c>
      <c r="U394">
        <v>0</v>
      </c>
      <c r="V394">
        <v>0</v>
      </c>
      <c r="W394">
        <v>0</v>
      </c>
    </row>
    <row r="395" spans="1:23" x14ac:dyDescent="0.35">
      <c r="A395" t="s">
        <v>199</v>
      </c>
      <c r="B395" t="s">
        <v>200</v>
      </c>
      <c r="C395" s="2">
        <v>44927</v>
      </c>
      <c r="D395">
        <v>740</v>
      </c>
      <c r="E395">
        <v>168</v>
      </c>
      <c r="F395">
        <v>62</v>
      </c>
      <c r="G395">
        <v>5</v>
      </c>
      <c r="H395">
        <v>9</v>
      </c>
      <c r="I395">
        <v>984</v>
      </c>
      <c r="J395">
        <v>3</v>
      </c>
      <c r="K395">
        <v>12</v>
      </c>
      <c r="L395">
        <v>23</v>
      </c>
      <c r="M395">
        <v>30</v>
      </c>
      <c r="N395">
        <v>39</v>
      </c>
      <c r="O395">
        <v>9</v>
      </c>
      <c r="P395">
        <v>7</v>
      </c>
      <c r="Q395">
        <v>11</v>
      </c>
      <c r="R395">
        <v>12</v>
      </c>
      <c r="S395">
        <v>9</v>
      </c>
      <c r="T395" t="s">
        <v>905</v>
      </c>
      <c r="U395">
        <v>14</v>
      </c>
      <c r="V395">
        <v>244</v>
      </c>
      <c r="W395">
        <v>970</v>
      </c>
    </row>
    <row r="396" spans="1:23" x14ac:dyDescent="0.35">
      <c r="A396" t="s">
        <v>199</v>
      </c>
      <c r="B396" t="s">
        <v>200</v>
      </c>
      <c r="C396" s="2">
        <v>44958</v>
      </c>
      <c r="D396">
        <v>277</v>
      </c>
      <c r="E396">
        <v>78</v>
      </c>
      <c r="F396">
        <v>36</v>
      </c>
      <c r="G396">
        <v>7</v>
      </c>
      <c r="H396">
        <v>3</v>
      </c>
      <c r="I396">
        <v>401</v>
      </c>
      <c r="J396">
        <v>1</v>
      </c>
      <c r="K396">
        <v>5</v>
      </c>
      <c r="L396">
        <v>10</v>
      </c>
      <c r="M396">
        <v>14</v>
      </c>
      <c r="N396">
        <v>24</v>
      </c>
      <c r="O396">
        <v>10</v>
      </c>
      <c r="P396">
        <v>4</v>
      </c>
      <c r="Q396">
        <v>5</v>
      </c>
      <c r="R396">
        <v>5</v>
      </c>
      <c r="S396">
        <v>4</v>
      </c>
      <c r="T396" t="s">
        <v>906</v>
      </c>
      <c r="U396">
        <v>10</v>
      </c>
      <c r="V396">
        <v>124</v>
      </c>
      <c r="W396">
        <v>391</v>
      </c>
    </row>
    <row r="397" spans="1:23" x14ac:dyDescent="0.35">
      <c r="A397" t="s">
        <v>199</v>
      </c>
      <c r="B397" t="s">
        <v>200</v>
      </c>
      <c r="C397" s="2">
        <v>44986</v>
      </c>
      <c r="D397">
        <v>731</v>
      </c>
      <c r="E397">
        <v>174</v>
      </c>
      <c r="F397">
        <v>110</v>
      </c>
      <c r="G397">
        <v>16</v>
      </c>
      <c r="H397">
        <v>11</v>
      </c>
      <c r="I397">
        <v>1042</v>
      </c>
      <c r="J397">
        <v>2</v>
      </c>
      <c r="K397">
        <v>5</v>
      </c>
      <c r="L397">
        <v>8</v>
      </c>
      <c r="M397">
        <v>10</v>
      </c>
      <c r="N397">
        <v>29</v>
      </c>
      <c r="O397">
        <v>19</v>
      </c>
      <c r="P397">
        <v>2</v>
      </c>
      <c r="Q397">
        <v>3</v>
      </c>
      <c r="R397">
        <v>5</v>
      </c>
      <c r="S397">
        <v>3</v>
      </c>
      <c r="T397" t="s">
        <v>907</v>
      </c>
      <c r="U397">
        <v>27</v>
      </c>
      <c r="V397">
        <v>311</v>
      </c>
      <c r="W397">
        <v>1015</v>
      </c>
    </row>
    <row r="398" spans="1:23" x14ac:dyDescent="0.35">
      <c r="A398" t="s">
        <v>390</v>
      </c>
      <c r="B398" t="s">
        <v>391</v>
      </c>
      <c r="C398" s="2">
        <v>44652</v>
      </c>
      <c r="D398">
        <v>704</v>
      </c>
      <c r="E398">
        <v>336</v>
      </c>
      <c r="F398">
        <v>8</v>
      </c>
      <c r="G398">
        <v>0</v>
      </c>
      <c r="H398">
        <v>2</v>
      </c>
      <c r="I398">
        <v>1050</v>
      </c>
      <c r="J398">
        <v>5</v>
      </c>
      <c r="K398">
        <v>13</v>
      </c>
      <c r="L398">
        <v>23</v>
      </c>
      <c r="M398">
        <v>38</v>
      </c>
      <c r="N398">
        <v>70</v>
      </c>
      <c r="O398">
        <v>32</v>
      </c>
      <c r="P398">
        <v>15</v>
      </c>
      <c r="Q398">
        <v>10</v>
      </c>
      <c r="R398">
        <v>13</v>
      </c>
      <c r="S398">
        <v>8</v>
      </c>
      <c r="T398" t="s">
        <v>908</v>
      </c>
      <c r="U398">
        <v>2</v>
      </c>
      <c r="V398">
        <v>346</v>
      </c>
      <c r="W398">
        <v>1048</v>
      </c>
    </row>
    <row r="399" spans="1:23" x14ac:dyDescent="0.35">
      <c r="A399" t="s">
        <v>390</v>
      </c>
      <c r="B399" t="s">
        <v>391</v>
      </c>
      <c r="C399" s="2">
        <v>44682</v>
      </c>
      <c r="D399">
        <v>1251</v>
      </c>
      <c r="E399">
        <v>767</v>
      </c>
      <c r="F399">
        <v>36</v>
      </c>
      <c r="G399">
        <v>5</v>
      </c>
      <c r="H399">
        <v>1</v>
      </c>
      <c r="I399">
        <v>2060</v>
      </c>
      <c r="J399">
        <v>7</v>
      </c>
      <c r="K399">
        <v>21</v>
      </c>
      <c r="L399">
        <v>40</v>
      </c>
      <c r="M399">
        <v>58</v>
      </c>
      <c r="N399">
        <v>128</v>
      </c>
      <c r="O399">
        <v>70</v>
      </c>
      <c r="P399">
        <v>18</v>
      </c>
      <c r="Q399">
        <v>19</v>
      </c>
      <c r="R399">
        <v>21</v>
      </c>
      <c r="S399">
        <v>14</v>
      </c>
      <c r="T399" t="s">
        <v>909</v>
      </c>
      <c r="U399">
        <v>6</v>
      </c>
      <c r="V399">
        <v>809</v>
      </c>
      <c r="W399">
        <v>2054</v>
      </c>
    </row>
    <row r="400" spans="1:23" x14ac:dyDescent="0.35">
      <c r="A400" t="s">
        <v>390</v>
      </c>
      <c r="B400" t="s">
        <v>391</v>
      </c>
      <c r="C400" s="2">
        <v>44713</v>
      </c>
      <c r="D400">
        <v>582</v>
      </c>
      <c r="E400">
        <v>238</v>
      </c>
      <c r="F400">
        <v>3</v>
      </c>
      <c r="G400">
        <v>0</v>
      </c>
      <c r="H400">
        <v>0</v>
      </c>
      <c r="I400">
        <v>823</v>
      </c>
      <c r="J400">
        <v>5</v>
      </c>
      <c r="K400">
        <v>10</v>
      </c>
      <c r="L400">
        <v>20</v>
      </c>
      <c r="M400">
        <v>30</v>
      </c>
      <c r="N400">
        <v>45</v>
      </c>
      <c r="O400">
        <v>15</v>
      </c>
      <c r="P400">
        <v>10</v>
      </c>
      <c r="Q400">
        <v>10</v>
      </c>
      <c r="R400">
        <v>10</v>
      </c>
      <c r="S400">
        <v>5</v>
      </c>
      <c r="T400" t="s">
        <v>910</v>
      </c>
      <c r="U400">
        <v>0</v>
      </c>
      <c r="V400">
        <v>241</v>
      </c>
      <c r="W400">
        <v>823</v>
      </c>
    </row>
    <row r="401" spans="1:23" x14ac:dyDescent="0.35">
      <c r="A401" t="s">
        <v>390</v>
      </c>
      <c r="B401" t="s">
        <v>391</v>
      </c>
      <c r="C401" s="2">
        <v>44743</v>
      </c>
      <c r="D401">
        <v>632</v>
      </c>
      <c r="E401">
        <v>201</v>
      </c>
      <c r="F401">
        <v>3</v>
      </c>
      <c r="G401">
        <v>0</v>
      </c>
      <c r="H401">
        <v>0</v>
      </c>
      <c r="I401">
        <v>836</v>
      </c>
      <c r="J401">
        <v>5</v>
      </c>
      <c r="K401">
        <v>8</v>
      </c>
      <c r="L401">
        <v>13</v>
      </c>
      <c r="M401">
        <v>25</v>
      </c>
      <c r="N401">
        <v>56</v>
      </c>
      <c r="O401">
        <v>31</v>
      </c>
      <c r="P401">
        <v>12</v>
      </c>
      <c r="Q401">
        <v>5</v>
      </c>
      <c r="R401">
        <v>8</v>
      </c>
      <c r="S401">
        <v>3</v>
      </c>
      <c r="T401" t="s">
        <v>911</v>
      </c>
      <c r="U401">
        <v>0</v>
      </c>
      <c r="V401">
        <v>204</v>
      </c>
      <c r="W401">
        <v>836</v>
      </c>
    </row>
    <row r="402" spans="1:23" x14ac:dyDescent="0.35">
      <c r="A402" t="s">
        <v>390</v>
      </c>
      <c r="B402" t="s">
        <v>391</v>
      </c>
      <c r="C402" s="2">
        <v>44774</v>
      </c>
      <c r="D402">
        <v>666</v>
      </c>
      <c r="E402">
        <v>296</v>
      </c>
      <c r="F402">
        <v>6</v>
      </c>
      <c r="G402">
        <v>0</v>
      </c>
      <c r="H402">
        <v>0</v>
      </c>
      <c r="I402">
        <v>968</v>
      </c>
      <c r="J402">
        <v>4</v>
      </c>
      <c r="K402">
        <v>10</v>
      </c>
      <c r="L402">
        <v>22</v>
      </c>
      <c r="M402">
        <v>41</v>
      </c>
      <c r="N402">
        <v>75</v>
      </c>
      <c r="O402">
        <v>34</v>
      </c>
      <c r="P402">
        <v>19</v>
      </c>
      <c r="Q402">
        <v>12</v>
      </c>
      <c r="R402">
        <v>10</v>
      </c>
      <c r="S402">
        <v>6</v>
      </c>
      <c r="T402" t="s">
        <v>912</v>
      </c>
      <c r="U402">
        <v>0</v>
      </c>
      <c r="V402">
        <v>302</v>
      </c>
      <c r="W402">
        <v>968</v>
      </c>
    </row>
    <row r="403" spans="1:23" x14ac:dyDescent="0.35">
      <c r="A403" t="s">
        <v>390</v>
      </c>
      <c r="B403" t="s">
        <v>391</v>
      </c>
      <c r="C403" s="2">
        <v>44805</v>
      </c>
      <c r="D403">
        <v>353</v>
      </c>
      <c r="E403">
        <v>151</v>
      </c>
      <c r="F403">
        <v>1</v>
      </c>
      <c r="G403">
        <v>1</v>
      </c>
      <c r="H403">
        <v>0</v>
      </c>
      <c r="I403">
        <v>506</v>
      </c>
      <c r="J403">
        <v>4</v>
      </c>
      <c r="K403">
        <v>7</v>
      </c>
      <c r="L403">
        <v>12</v>
      </c>
      <c r="M403">
        <v>17</v>
      </c>
      <c r="N403">
        <v>65</v>
      </c>
      <c r="O403">
        <v>48</v>
      </c>
      <c r="P403">
        <v>5</v>
      </c>
      <c r="Q403">
        <v>5</v>
      </c>
      <c r="R403">
        <v>7</v>
      </c>
      <c r="S403">
        <v>3</v>
      </c>
      <c r="T403" t="s">
        <v>913</v>
      </c>
      <c r="U403">
        <v>1</v>
      </c>
      <c r="V403">
        <v>153</v>
      </c>
      <c r="W403">
        <v>505</v>
      </c>
    </row>
    <row r="404" spans="1:23" x14ac:dyDescent="0.35">
      <c r="A404" t="s">
        <v>390</v>
      </c>
      <c r="B404" t="s">
        <v>391</v>
      </c>
      <c r="C404" s="2">
        <v>44835</v>
      </c>
      <c r="D404">
        <v>1310</v>
      </c>
      <c r="E404">
        <v>585</v>
      </c>
      <c r="F404">
        <v>10</v>
      </c>
      <c r="G404">
        <v>0</v>
      </c>
      <c r="H404">
        <v>0</v>
      </c>
      <c r="I404">
        <v>1905</v>
      </c>
      <c r="J404">
        <v>8</v>
      </c>
      <c r="K404">
        <v>22</v>
      </c>
      <c r="L404">
        <v>46</v>
      </c>
      <c r="M404">
        <v>88</v>
      </c>
      <c r="N404">
        <v>120</v>
      </c>
      <c r="O404">
        <v>32</v>
      </c>
      <c r="P404">
        <v>42</v>
      </c>
      <c r="Q404">
        <v>24</v>
      </c>
      <c r="R404">
        <v>22</v>
      </c>
      <c r="S404">
        <v>14</v>
      </c>
      <c r="T404" t="s">
        <v>914</v>
      </c>
      <c r="U404">
        <v>0</v>
      </c>
      <c r="V404">
        <v>595</v>
      </c>
      <c r="W404">
        <v>1905</v>
      </c>
    </row>
    <row r="405" spans="1:23" x14ac:dyDescent="0.35">
      <c r="A405" t="s">
        <v>390</v>
      </c>
      <c r="B405" t="s">
        <v>391</v>
      </c>
      <c r="C405" s="2">
        <v>44866</v>
      </c>
      <c r="D405">
        <v>64</v>
      </c>
      <c r="E405">
        <v>22</v>
      </c>
      <c r="F405">
        <v>2</v>
      </c>
      <c r="G405">
        <v>1</v>
      </c>
      <c r="H405">
        <v>0</v>
      </c>
      <c r="I405">
        <v>89</v>
      </c>
      <c r="J405">
        <v>7</v>
      </c>
      <c r="K405">
        <v>15</v>
      </c>
      <c r="L405">
        <v>26</v>
      </c>
      <c r="M405">
        <v>47</v>
      </c>
      <c r="N405">
        <v>147</v>
      </c>
      <c r="O405">
        <v>100</v>
      </c>
      <c r="P405">
        <v>21</v>
      </c>
      <c r="Q405">
        <v>11</v>
      </c>
      <c r="R405">
        <v>15</v>
      </c>
      <c r="S405">
        <v>8</v>
      </c>
      <c r="T405" t="s">
        <v>915</v>
      </c>
      <c r="U405">
        <v>1</v>
      </c>
      <c r="V405">
        <v>25</v>
      </c>
      <c r="W405">
        <v>88</v>
      </c>
    </row>
    <row r="406" spans="1:23" x14ac:dyDescent="0.35">
      <c r="A406" t="s">
        <v>390</v>
      </c>
      <c r="B406" t="s">
        <v>391</v>
      </c>
      <c r="C406" s="2">
        <v>44896</v>
      </c>
      <c r="D406">
        <v>196</v>
      </c>
      <c r="E406">
        <v>100</v>
      </c>
      <c r="F406">
        <v>4</v>
      </c>
      <c r="G406">
        <v>5</v>
      </c>
      <c r="H406">
        <v>0</v>
      </c>
      <c r="I406">
        <v>305</v>
      </c>
      <c r="J406">
        <v>8</v>
      </c>
      <c r="K406">
        <v>22</v>
      </c>
      <c r="L406">
        <v>36</v>
      </c>
      <c r="M406">
        <v>65</v>
      </c>
      <c r="N406">
        <v>105</v>
      </c>
      <c r="O406">
        <v>40</v>
      </c>
      <c r="P406">
        <v>29</v>
      </c>
      <c r="Q406">
        <v>14</v>
      </c>
      <c r="R406">
        <v>22</v>
      </c>
      <c r="S406">
        <v>14</v>
      </c>
      <c r="T406" t="s">
        <v>916</v>
      </c>
      <c r="U406">
        <v>5</v>
      </c>
      <c r="V406">
        <v>109</v>
      </c>
      <c r="W406">
        <v>300</v>
      </c>
    </row>
    <row r="407" spans="1:23" x14ac:dyDescent="0.35">
      <c r="A407" t="s">
        <v>390</v>
      </c>
      <c r="B407" t="s">
        <v>391</v>
      </c>
      <c r="C407" s="2">
        <v>44927</v>
      </c>
      <c r="D407">
        <v>23</v>
      </c>
      <c r="E407">
        <v>19</v>
      </c>
      <c r="F407">
        <v>2</v>
      </c>
      <c r="G407">
        <v>1</v>
      </c>
      <c r="H407">
        <v>0</v>
      </c>
      <c r="I407">
        <v>45</v>
      </c>
      <c r="J407">
        <v>10</v>
      </c>
      <c r="K407">
        <v>14</v>
      </c>
      <c r="L407">
        <v>17</v>
      </c>
      <c r="M407">
        <v>49</v>
      </c>
      <c r="N407">
        <v>160</v>
      </c>
      <c r="O407">
        <v>111</v>
      </c>
      <c r="P407">
        <v>32</v>
      </c>
      <c r="Q407">
        <v>3</v>
      </c>
      <c r="R407">
        <v>14</v>
      </c>
      <c r="S407">
        <v>4</v>
      </c>
      <c r="T407" t="s">
        <v>917</v>
      </c>
      <c r="U407">
        <v>1</v>
      </c>
      <c r="V407">
        <v>22</v>
      </c>
      <c r="W407">
        <v>44</v>
      </c>
    </row>
    <row r="408" spans="1:23" x14ac:dyDescent="0.35">
      <c r="A408" t="s">
        <v>390</v>
      </c>
      <c r="B408" t="s">
        <v>391</v>
      </c>
      <c r="C408" s="2">
        <v>44958</v>
      </c>
      <c r="D408">
        <v>88</v>
      </c>
      <c r="E408">
        <v>192</v>
      </c>
      <c r="F408">
        <v>10</v>
      </c>
      <c r="G408">
        <v>2</v>
      </c>
      <c r="H408">
        <v>1</v>
      </c>
      <c r="I408">
        <v>293</v>
      </c>
      <c r="J408">
        <v>10</v>
      </c>
      <c r="K408">
        <v>30</v>
      </c>
      <c r="L408">
        <v>174</v>
      </c>
      <c r="M408">
        <v>194</v>
      </c>
      <c r="N408">
        <v>210</v>
      </c>
      <c r="O408">
        <v>16</v>
      </c>
      <c r="P408">
        <v>20</v>
      </c>
      <c r="Q408">
        <v>144</v>
      </c>
      <c r="R408">
        <v>30</v>
      </c>
      <c r="S408">
        <v>20</v>
      </c>
      <c r="T408" t="s">
        <v>918</v>
      </c>
      <c r="U408">
        <v>3</v>
      </c>
      <c r="V408">
        <v>205</v>
      </c>
      <c r="W408">
        <v>290</v>
      </c>
    </row>
    <row r="409" spans="1:23" x14ac:dyDescent="0.35">
      <c r="A409" t="s">
        <v>390</v>
      </c>
      <c r="B409" t="s">
        <v>391</v>
      </c>
      <c r="C409" s="2">
        <v>44986</v>
      </c>
      <c r="D409">
        <v>6252</v>
      </c>
      <c r="E409">
        <v>3392</v>
      </c>
      <c r="F409">
        <v>97</v>
      </c>
      <c r="G409">
        <v>17</v>
      </c>
      <c r="H409">
        <v>5</v>
      </c>
      <c r="I409">
        <v>9763</v>
      </c>
      <c r="J409">
        <v>20</v>
      </c>
      <c r="K409">
        <v>46</v>
      </c>
      <c r="L409">
        <v>74</v>
      </c>
      <c r="M409">
        <v>105</v>
      </c>
      <c r="N409">
        <v>179</v>
      </c>
      <c r="O409">
        <v>74</v>
      </c>
      <c r="P409">
        <v>31</v>
      </c>
      <c r="Q409">
        <v>28</v>
      </c>
      <c r="R409">
        <v>46</v>
      </c>
      <c r="S409">
        <v>26</v>
      </c>
      <c r="T409" t="s">
        <v>919</v>
      </c>
      <c r="U409">
        <v>22</v>
      </c>
      <c r="V409">
        <v>3511</v>
      </c>
      <c r="W409">
        <v>9741</v>
      </c>
    </row>
    <row r="410" spans="1:23" x14ac:dyDescent="0.35">
      <c r="A410" t="s">
        <v>425</v>
      </c>
      <c r="B410" t="s">
        <v>426</v>
      </c>
      <c r="C410" s="2">
        <v>44652</v>
      </c>
      <c r="D410">
        <v>196</v>
      </c>
      <c r="E410">
        <v>542</v>
      </c>
      <c r="F410">
        <v>36</v>
      </c>
      <c r="G410">
        <v>0</v>
      </c>
      <c r="H410">
        <v>0</v>
      </c>
      <c r="I410">
        <v>774</v>
      </c>
      <c r="J410">
        <v>5</v>
      </c>
      <c r="K410">
        <v>14</v>
      </c>
      <c r="L410">
        <v>22</v>
      </c>
      <c r="M410">
        <v>29</v>
      </c>
      <c r="N410">
        <v>44</v>
      </c>
      <c r="O410">
        <v>15</v>
      </c>
      <c r="P410">
        <v>7</v>
      </c>
      <c r="Q410">
        <v>8</v>
      </c>
      <c r="R410">
        <v>14</v>
      </c>
      <c r="S410">
        <v>9</v>
      </c>
      <c r="T410" t="s">
        <v>920</v>
      </c>
      <c r="U410">
        <v>0</v>
      </c>
      <c r="V410">
        <v>578</v>
      </c>
      <c r="W410">
        <v>774</v>
      </c>
    </row>
    <row r="411" spans="1:23" x14ac:dyDescent="0.35">
      <c r="A411" t="s">
        <v>425</v>
      </c>
      <c r="B411" t="s">
        <v>426</v>
      </c>
      <c r="C411" s="2">
        <v>44682</v>
      </c>
      <c r="D411">
        <v>146</v>
      </c>
      <c r="E411">
        <v>405</v>
      </c>
      <c r="F411">
        <v>19</v>
      </c>
      <c r="G411">
        <v>0</v>
      </c>
      <c r="H411">
        <v>4</v>
      </c>
      <c r="I411">
        <v>574</v>
      </c>
      <c r="J411">
        <v>4</v>
      </c>
      <c r="K411">
        <v>8</v>
      </c>
      <c r="L411">
        <v>13</v>
      </c>
      <c r="M411">
        <v>23</v>
      </c>
      <c r="N411">
        <v>83</v>
      </c>
      <c r="O411">
        <v>60</v>
      </c>
      <c r="P411">
        <v>10</v>
      </c>
      <c r="Q411">
        <v>5</v>
      </c>
      <c r="R411">
        <v>8</v>
      </c>
      <c r="S411">
        <v>4</v>
      </c>
      <c r="T411" t="s">
        <v>921</v>
      </c>
      <c r="U411">
        <v>4</v>
      </c>
      <c r="V411">
        <v>428</v>
      </c>
      <c r="W411">
        <v>570</v>
      </c>
    </row>
    <row r="412" spans="1:23" x14ac:dyDescent="0.35">
      <c r="A412" t="s">
        <v>425</v>
      </c>
      <c r="B412" t="s">
        <v>426</v>
      </c>
      <c r="C412" s="2">
        <v>44713</v>
      </c>
      <c r="D412">
        <v>88</v>
      </c>
      <c r="E412">
        <v>191</v>
      </c>
      <c r="F412">
        <v>7</v>
      </c>
      <c r="G412">
        <v>0</v>
      </c>
      <c r="H412">
        <v>0</v>
      </c>
      <c r="I412">
        <v>286</v>
      </c>
      <c r="J412">
        <v>4</v>
      </c>
      <c r="K412">
        <v>9</v>
      </c>
      <c r="L412">
        <v>13</v>
      </c>
      <c r="M412">
        <v>19</v>
      </c>
      <c r="N412">
        <v>60</v>
      </c>
      <c r="O412">
        <v>41</v>
      </c>
      <c r="P412">
        <v>6</v>
      </c>
      <c r="Q412">
        <v>4</v>
      </c>
      <c r="R412">
        <v>9</v>
      </c>
      <c r="S412">
        <v>5</v>
      </c>
      <c r="T412" t="s">
        <v>922</v>
      </c>
      <c r="U412">
        <v>0</v>
      </c>
      <c r="V412">
        <v>198</v>
      </c>
      <c r="W412">
        <v>286</v>
      </c>
    </row>
    <row r="413" spans="1:23" x14ac:dyDescent="0.35">
      <c r="A413" t="s">
        <v>425</v>
      </c>
      <c r="B413" t="s">
        <v>426</v>
      </c>
      <c r="C413" s="2">
        <v>44743</v>
      </c>
      <c r="D413">
        <v>250</v>
      </c>
      <c r="E413">
        <v>689</v>
      </c>
      <c r="F413">
        <v>42</v>
      </c>
      <c r="G413">
        <v>0</v>
      </c>
      <c r="H413">
        <v>5</v>
      </c>
      <c r="I413">
        <v>986</v>
      </c>
      <c r="J413">
        <v>3</v>
      </c>
      <c r="K413">
        <v>8</v>
      </c>
      <c r="L413">
        <v>17</v>
      </c>
      <c r="M413">
        <v>26</v>
      </c>
      <c r="N413">
        <v>78</v>
      </c>
      <c r="O413">
        <v>52</v>
      </c>
      <c r="P413">
        <v>9</v>
      </c>
      <c r="Q413">
        <v>9</v>
      </c>
      <c r="R413">
        <v>8</v>
      </c>
      <c r="S413">
        <v>5</v>
      </c>
      <c r="T413" t="s">
        <v>923</v>
      </c>
      <c r="U413">
        <v>5</v>
      </c>
      <c r="V413">
        <v>736</v>
      </c>
      <c r="W413">
        <v>981</v>
      </c>
    </row>
    <row r="414" spans="1:23" x14ac:dyDescent="0.35">
      <c r="A414" t="s">
        <v>425</v>
      </c>
      <c r="B414" t="s">
        <v>426</v>
      </c>
      <c r="C414" s="2">
        <v>44774</v>
      </c>
      <c r="D414">
        <v>89</v>
      </c>
      <c r="E414">
        <v>333</v>
      </c>
      <c r="F414">
        <v>14</v>
      </c>
      <c r="G414">
        <v>0</v>
      </c>
      <c r="H414">
        <v>0</v>
      </c>
      <c r="I414">
        <v>436</v>
      </c>
      <c r="J414">
        <v>3</v>
      </c>
      <c r="K414">
        <v>9</v>
      </c>
      <c r="L414">
        <v>12.5</v>
      </c>
      <c r="M414">
        <v>22.5</v>
      </c>
      <c r="N414">
        <v>52</v>
      </c>
      <c r="O414">
        <v>29.5</v>
      </c>
      <c r="P414">
        <v>10</v>
      </c>
      <c r="Q414">
        <v>3.5</v>
      </c>
      <c r="R414">
        <v>9</v>
      </c>
      <c r="S414">
        <v>6</v>
      </c>
      <c r="T414" t="s">
        <v>924</v>
      </c>
      <c r="U414">
        <v>0</v>
      </c>
      <c r="V414">
        <v>347</v>
      </c>
      <c r="W414">
        <v>436</v>
      </c>
    </row>
    <row r="415" spans="1:23" x14ac:dyDescent="0.35">
      <c r="A415" t="s">
        <v>425</v>
      </c>
      <c r="B415" t="s">
        <v>426</v>
      </c>
      <c r="C415" s="2">
        <v>44805</v>
      </c>
      <c r="D415">
        <v>130</v>
      </c>
      <c r="E415">
        <v>360</v>
      </c>
      <c r="F415">
        <v>35</v>
      </c>
      <c r="G415">
        <v>0</v>
      </c>
      <c r="H415">
        <v>0</v>
      </c>
      <c r="I415">
        <v>525</v>
      </c>
      <c r="J415">
        <v>6</v>
      </c>
      <c r="K415">
        <v>11</v>
      </c>
      <c r="L415">
        <v>19</v>
      </c>
      <c r="M415">
        <v>25</v>
      </c>
      <c r="N415">
        <v>65</v>
      </c>
      <c r="O415">
        <v>40</v>
      </c>
      <c r="P415">
        <v>6</v>
      </c>
      <c r="Q415">
        <v>8</v>
      </c>
      <c r="R415">
        <v>11</v>
      </c>
      <c r="S415">
        <v>5</v>
      </c>
      <c r="T415" t="s">
        <v>925</v>
      </c>
      <c r="U415">
        <v>0</v>
      </c>
      <c r="V415">
        <v>395</v>
      </c>
      <c r="W415">
        <v>525</v>
      </c>
    </row>
    <row r="416" spans="1:23" x14ac:dyDescent="0.35">
      <c r="A416" t="s">
        <v>425</v>
      </c>
      <c r="B416" t="s">
        <v>426</v>
      </c>
      <c r="C416" s="2">
        <v>44835</v>
      </c>
      <c r="D416">
        <v>133</v>
      </c>
      <c r="E416">
        <v>377</v>
      </c>
      <c r="F416">
        <v>34</v>
      </c>
      <c r="G416">
        <v>1</v>
      </c>
      <c r="H416">
        <v>1</v>
      </c>
      <c r="I416">
        <v>546</v>
      </c>
      <c r="J416">
        <v>2</v>
      </c>
      <c r="K416">
        <v>8</v>
      </c>
      <c r="L416">
        <v>14</v>
      </c>
      <c r="M416">
        <v>22</v>
      </c>
      <c r="N416">
        <v>73</v>
      </c>
      <c r="O416">
        <v>51</v>
      </c>
      <c r="P416">
        <v>8</v>
      </c>
      <c r="Q416">
        <v>6</v>
      </c>
      <c r="R416">
        <v>8</v>
      </c>
      <c r="S416">
        <v>6</v>
      </c>
      <c r="T416" t="s">
        <v>926</v>
      </c>
      <c r="U416">
        <v>2</v>
      </c>
      <c r="V416">
        <v>413</v>
      </c>
      <c r="W416">
        <v>544</v>
      </c>
    </row>
    <row r="417" spans="1:23" x14ac:dyDescent="0.35">
      <c r="A417" t="s">
        <v>425</v>
      </c>
      <c r="B417" t="s">
        <v>426</v>
      </c>
      <c r="C417" s="2">
        <v>44866</v>
      </c>
      <c r="D417">
        <v>259</v>
      </c>
      <c r="E417">
        <v>549</v>
      </c>
      <c r="F417">
        <v>62</v>
      </c>
      <c r="G417">
        <v>0</v>
      </c>
      <c r="H417">
        <v>0</v>
      </c>
      <c r="I417">
        <v>870</v>
      </c>
      <c r="J417">
        <v>3</v>
      </c>
      <c r="K417">
        <v>9</v>
      </c>
      <c r="L417">
        <v>15</v>
      </c>
      <c r="M417">
        <v>25</v>
      </c>
      <c r="N417">
        <v>91</v>
      </c>
      <c r="O417">
        <v>66</v>
      </c>
      <c r="P417">
        <v>10</v>
      </c>
      <c r="Q417">
        <v>6</v>
      </c>
      <c r="R417">
        <v>9</v>
      </c>
      <c r="S417">
        <v>6</v>
      </c>
      <c r="T417" t="s">
        <v>927</v>
      </c>
      <c r="U417">
        <v>0</v>
      </c>
      <c r="V417">
        <v>611</v>
      </c>
      <c r="W417">
        <v>870</v>
      </c>
    </row>
    <row r="418" spans="1:23" x14ac:dyDescent="0.35">
      <c r="A418" t="s">
        <v>425</v>
      </c>
      <c r="B418" t="s">
        <v>426</v>
      </c>
      <c r="C418" s="2">
        <v>44896</v>
      </c>
      <c r="D418">
        <v>150</v>
      </c>
      <c r="E418">
        <v>359</v>
      </c>
      <c r="F418">
        <v>24</v>
      </c>
      <c r="G418">
        <v>0</v>
      </c>
      <c r="H418">
        <v>0</v>
      </c>
      <c r="I418">
        <v>533</v>
      </c>
      <c r="J418">
        <v>3</v>
      </c>
      <c r="K418">
        <v>8</v>
      </c>
      <c r="L418">
        <v>12</v>
      </c>
      <c r="M418">
        <v>18</v>
      </c>
      <c r="N418">
        <v>68</v>
      </c>
      <c r="O418">
        <v>50</v>
      </c>
      <c r="P418">
        <v>6</v>
      </c>
      <c r="Q418">
        <v>4</v>
      </c>
      <c r="R418">
        <v>8</v>
      </c>
      <c r="S418">
        <v>5</v>
      </c>
      <c r="T418" t="s">
        <v>928</v>
      </c>
      <c r="U418">
        <v>0</v>
      </c>
      <c r="V418">
        <v>383</v>
      </c>
      <c r="W418">
        <v>533</v>
      </c>
    </row>
    <row r="419" spans="1:23" x14ac:dyDescent="0.35">
      <c r="A419" t="s">
        <v>425</v>
      </c>
      <c r="B419" t="s">
        <v>426</v>
      </c>
      <c r="C419" s="2">
        <v>44927</v>
      </c>
      <c r="D419">
        <v>106</v>
      </c>
      <c r="E419">
        <v>293</v>
      </c>
      <c r="F419">
        <v>11</v>
      </c>
      <c r="G419">
        <v>0</v>
      </c>
      <c r="H419">
        <v>0</v>
      </c>
      <c r="I419">
        <v>410</v>
      </c>
      <c r="J419">
        <v>2</v>
      </c>
      <c r="K419">
        <v>8</v>
      </c>
      <c r="L419">
        <v>15</v>
      </c>
      <c r="M419">
        <v>33</v>
      </c>
      <c r="N419">
        <v>80</v>
      </c>
      <c r="O419">
        <v>47</v>
      </c>
      <c r="P419">
        <v>18</v>
      </c>
      <c r="Q419">
        <v>7</v>
      </c>
      <c r="R419">
        <v>8</v>
      </c>
      <c r="S419">
        <v>6</v>
      </c>
      <c r="T419" t="s">
        <v>929</v>
      </c>
      <c r="U419">
        <v>0</v>
      </c>
      <c r="V419">
        <v>304</v>
      </c>
      <c r="W419">
        <v>410</v>
      </c>
    </row>
    <row r="420" spans="1:23" x14ac:dyDescent="0.35">
      <c r="A420" t="s">
        <v>425</v>
      </c>
      <c r="B420" t="s">
        <v>426</v>
      </c>
      <c r="C420" s="2">
        <v>44958</v>
      </c>
      <c r="D420">
        <v>359</v>
      </c>
      <c r="E420">
        <v>764</v>
      </c>
      <c r="F420">
        <v>54</v>
      </c>
      <c r="G420">
        <v>0</v>
      </c>
      <c r="H420">
        <v>0</v>
      </c>
      <c r="I420">
        <v>1177</v>
      </c>
      <c r="J420">
        <v>4</v>
      </c>
      <c r="K420">
        <v>11</v>
      </c>
      <c r="L420">
        <v>16</v>
      </c>
      <c r="M420">
        <v>26</v>
      </c>
      <c r="N420">
        <v>105</v>
      </c>
      <c r="O420">
        <v>79</v>
      </c>
      <c r="P420">
        <v>10</v>
      </c>
      <c r="Q420">
        <v>5</v>
      </c>
      <c r="R420">
        <v>11</v>
      </c>
      <c r="S420">
        <v>7</v>
      </c>
      <c r="T420" t="s">
        <v>930</v>
      </c>
      <c r="U420">
        <v>0</v>
      </c>
      <c r="V420">
        <v>818</v>
      </c>
      <c r="W420">
        <v>1177</v>
      </c>
    </row>
    <row r="421" spans="1:23" x14ac:dyDescent="0.35">
      <c r="A421" t="s">
        <v>425</v>
      </c>
      <c r="B421" t="s">
        <v>426</v>
      </c>
      <c r="C421" s="2">
        <v>44986</v>
      </c>
      <c r="D421">
        <v>167</v>
      </c>
      <c r="E421">
        <v>367</v>
      </c>
      <c r="F421">
        <v>31</v>
      </c>
      <c r="G421">
        <v>0</v>
      </c>
      <c r="H421">
        <v>0</v>
      </c>
      <c r="I421">
        <v>565</v>
      </c>
      <c r="J421">
        <v>2</v>
      </c>
      <c r="K421">
        <v>6</v>
      </c>
      <c r="L421">
        <v>10</v>
      </c>
      <c r="M421">
        <v>19</v>
      </c>
      <c r="N421">
        <v>61</v>
      </c>
      <c r="O421">
        <v>42</v>
      </c>
      <c r="P421">
        <v>9</v>
      </c>
      <c r="Q421">
        <v>4</v>
      </c>
      <c r="R421">
        <v>6</v>
      </c>
      <c r="S421">
        <v>4</v>
      </c>
      <c r="T421" t="s">
        <v>931</v>
      </c>
      <c r="U421">
        <v>0</v>
      </c>
      <c r="V421">
        <v>398</v>
      </c>
      <c r="W421">
        <v>565</v>
      </c>
    </row>
    <row r="422" spans="1:23" x14ac:dyDescent="0.35">
      <c r="A422" t="s">
        <v>188</v>
      </c>
      <c r="B422" t="s">
        <v>462</v>
      </c>
      <c r="C422" s="2">
        <v>44652</v>
      </c>
      <c r="D422">
        <v>10</v>
      </c>
      <c r="E422">
        <v>1</v>
      </c>
      <c r="F422">
        <v>0</v>
      </c>
      <c r="G422">
        <v>0</v>
      </c>
      <c r="H422">
        <v>0</v>
      </c>
      <c r="I422">
        <v>11</v>
      </c>
      <c r="J422">
        <v>0</v>
      </c>
      <c r="K422">
        <v>1</v>
      </c>
      <c r="L422">
        <v>5</v>
      </c>
      <c r="M422">
        <v>18</v>
      </c>
      <c r="N422">
        <v>8677</v>
      </c>
      <c r="O422">
        <v>8659</v>
      </c>
      <c r="P422">
        <v>13</v>
      </c>
      <c r="Q422">
        <v>4</v>
      </c>
      <c r="R422">
        <v>1</v>
      </c>
      <c r="S422">
        <v>1</v>
      </c>
      <c r="T422" t="s">
        <v>932</v>
      </c>
      <c r="U422">
        <v>0</v>
      </c>
      <c r="V422">
        <v>1</v>
      </c>
      <c r="W422">
        <v>11</v>
      </c>
    </row>
    <row r="423" spans="1:23" x14ac:dyDescent="0.35">
      <c r="A423" t="s">
        <v>188</v>
      </c>
      <c r="B423" t="s">
        <v>462</v>
      </c>
      <c r="C423" s="2">
        <v>44682</v>
      </c>
      <c r="D423">
        <v>767</v>
      </c>
      <c r="E423">
        <v>80</v>
      </c>
      <c r="F423">
        <v>19</v>
      </c>
      <c r="G423">
        <v>0</v>
      </c>
      <c r="H423">
        <v>21</v>
      </c>
      <c r="I423">
        <v>887</v>
      </c>
      <c r="J423">
        <v>3</v>
      </c>
      <c r="K423">
        <v>10</v>
      </c>
      <c r="L423">
        <v>26</v>
      </c>
      <c r="M423">
        <v>67</v>
      </c>
      <c r="N423">
        <v>110</v>
      </c>
      <c r="O423">
        <v>43</v>
      </c>
      <c r="P423">
        <v>41</v>
      </c>
      <c r="Q423">
        <v>16</v>
      </c>
      <c r="R423">
        <v>10</v>
      </c>
      <c r="S423">
        <v>7</v>
      </c>
      <c r="T423" t="s">
        <v>933</v>
      </c>
      <c r="U423">
        <v>21</v>
      </c>
      <c r="V423">
        <v>120</v>
      </c>
      <c r="W423">
        <v>866</v>
      </c>
    </row>
    <row r="424" spans="1:23" x14ac:dyDescent="0.35">
      <c r="A424" t="s">
        <v>188</v>
      </c>
      <c r="B424" t="s">
        <v>462</v>
      </c>
      <c r="C424" s="2">
        <v>44713</v>
      </c>
      <c r="D424">
        <v>231</v>
      </c>
      <c r="E424">
        <v>26</v>
      </c>
      <c r="F424">
        <v>11</v>
      </c>
      <c r="G424">
        <v>1</v>
      </c>
      <c r="H424">
        <v>2</v>
      </c>
      <c r="I424">
        <v>271</v>
      </c>
      <c r="J424">
        <v>2</v>
      </c>
      <c r="K424">
        <v>5</v>
      </c>
      <c r="L424">
        <v>8</v>
      </c>
      <c r="M424">
        <v>14</v>
      </c>
      <c r="N424">
        <v>70</v>
      </c>
      <c r="O424">
        <v>56</v>
      </c>
      <c r="P424">
        <v>6</v>
      </c>
      <c r="Q424">
        <v>3</v>
      </c>
      <c r="R424">
        <v>5</v>
      </c>
      <c r="S424">
        <v>3</v>
      </c>
      <c r="T424" t="s">
        <v>934</v>
      </c>
      <c r="U424">
        <v>3</v>
      </c>
      <c r="V424">
        <v>40</v>
      </c>
      <c r="W424">
        <v>268</v>
      </c>
    </row>
    <row r="425" spans="1:23" x14ac:dyDescent="0.35">
      <c r="A425" t="s">
        <v>188</v>
      </c>
      <c r="B425" t="s">
        <v>462</v>
      </c>
      <c r="C425" s="2">
        <v>44743</v>
      </c>
      <c r="D425">
        <v>695</v>
      </c>
      <c r="E425">
        <v>283</v>
      </c>
      <c r="F425">
        <v>35</v>
      </c>
      <c r="G425">
        <v>2</v>
      </c>
      <c r="H425">
        <v>1</v>
      </c>
      <c r="I425">
        <v>1016</v>
      </c>
      <c r="J425">
        <v>13</v>
      </c>
      <c r="K425">
        <v>28</v>
      </c>
      <c r="L425">
        <v>54</v>
      </c>
      <c r="M425">
        <v>78</v>
      </c>
      <c r="N425">
        <v>95</v>
      </c>
      <c r="O425">
        <v>17</v>
      </c>
      <c r="P425">
        <v>24</v>
      </c>
      <c r="Q425">
        <v>26</v>
      </c>
      <c r="R425">
        <v>28</v>
      </c>
      <c r="S425">
        <v>15</v>
      </c>
      <c r="T425" t="s">
        <v>935</v>
      </c>
      <c r="U425">
        <v>3</v>
      </c>
      <c r="V425">
        <v>321</v>
      </c>
      <c r="W425">
        <v>1013</v>
      </c>
    </row>
    <row r="426" spans="1:23" x14ac:dyDescent="0.35">
      <c r="A426" t="s">
        <v>188</v>
      </c>
      <c r="B426" t="s">
        <v>462</v>
      </c>
      <c r="C426" s="2">
        <v>44774</v>
      </c>
      <c r="D426">
        <v>482</v>
      </c>
      <c r="E426">
        <v>61</v>
      </c>
      <c r="F426">
        <v>49</v>
      </c>
      <c r="G426">
        <v>4</v>
      </c>
      <c r="H426">
        <v>8</v>
      </c>
      <c r="I426">
        <v>604</v>
      </c>
      <c r="J426">
        <v>2</v>
      </c>
      <c r="K426">
        <v>7</v>
      </c>
      <c r="L426">
        <v>16</v>
      </c>
      <c r="M426">
        <v>114</v>
      </c>
      <c r="N426">
        <v>158</v>
      </c>
      <c r="O426">
        <v>44</v>
      </c>
      <c r="P426">
        <v>98</v>
      </c>
      <c r="Q426">
        <v>9</v>
      </c>
      <c r="R426">
        <v>7</v>
      </c>
      <c r="S426">
        <v>5</v>
      </c>
      <c r="T426" t="s">
        <v>936</v>
      </c>
      <c r="U426">
        <v>12</v>
      </c>
      <c r="V426">
        <v>122</v>
      </c>
      <c r="W426">
        <v>592</v>
      </c>
    </row>
    <row r="427" spans="1:23" x14ac:dyDescent="0.35">
      <c r="A427" t="s">
        <v>188</v>
      </c>
      <c r="B427" t="s">
        <v>462</v>
      </c>
      <c r="C427" s="2">
        <v>44805</v>
      </c>
      <c r="D427">
        <v>0</v>
      </c>
      <c r="E427">
        <v>0</v>
      </c>
      <c r="F427">
        <v>0</v>
      </c>
      <c r="G427">
        <v>0</v>
      </c>
      <c r="H427">
        <v>0</v>
      </c>
      <c r="I427">
        <v>0</v>
      </c>
      <c r="T427" t="s">
        <v>937</v>
      </c>
      <c r="U427">
        <v>0</v>
      </c>
      <c r="V427">
        <v>0</v>
      </c>
      <c r="W427">
        <v>0</v>
      </c>
    </row>
    <row r="428" spans="1:23" x14ac:dyDescent="0.35">
      <c r="A428" t="s">
        <v>188</v>
      </c>
      <c r="B428" t="s">
        <v>462</v>
      </c>
      <c r="C428" s="2">
        <v>44835</v>
      </c>
      <c r="D428">
        <v>409</v>
      </c>
      <c r="E428">
        <v>48</v>
      </c>
      <c r="F428">
        <v>2</v>
      </c>
      <c r="G428">
        <v>0</v>
      </c>
      <c r="H428">
        <v>4</v>
      </c>
      <c r="I428">
        <v>463</v>
      </c>
      <c r="J428">
        <v>4</v>
      </c>
      <c r="K428">
        <v>10</v>
      </c>
      <c r="L428">
        <v>21</v>
      </c>
      <c r="M428">
        <v>34</v>
      </c>
      <c r="N428">
        <v>50</v>
      </c>
      <c r="O428">
        <v>16</v>
      </c>
      <c r="P428">
        <v>13</v>
      </c>
      <c r="Q428">
        <v>11</v>
      </c>
      <c r="R428">
        <v>10</v>
      </c>
      <c r="S428">
        <v>6</v>
      </c>
      <c r="T428" t="s">
        <v>938</v>
      </c>
      <c r="U428">
        <v>4</v>
      </c>
      <c r="V428">
        <v>54</v>
      </c>
      <c r="W428">
        <v>459</v>
      </c>
    </row>
    <row r="429" spans="1:23" x14ac:dyDescent="0.35">
      <c r="A429" t="s">
        <v>188</v>
      </c>
      <c r="B429" t="s">
        <v>462</v>
      </c>
      <c r="C429" s="2">
        <v>44866</v>
      </c>
      <c r="D429">
        <v>135</v>
      </c>
      <c r="E429">
        <v>21</v>
      </c>
      <c r="F429">
        <v>1</v>
      </c>
      <c r="G429">
        <v>1</v>
      </c>
      <c r="H429">
        <v>0</v>
      </c>
      <c r="I429">
        <v>158</v>
      </c>
      <c r="J429">
        <v>2</v>
      </c>
      <c r="K429">
        <v>5</v>
      </c>
      <c r="L429">
        <v>7</v>
      </c>
      <c r="M429">
        <v>10</v>
      </c>
      <c r="N429">
        <v>33</v>
      </c>
      <c r="O429">
        <v>23</v>
      </c>
      <c r="P429">
        <v>3</v>
      </c>
      <c r="Q429">
        <v>2</v>
      </c>
      <c r="R429">
        <v>5</v>
      </c>
      <c r="S429">
        <v>3</v>
      </c>
      <c r="T429" t="s">
        <v>939</v>
      </c>
      <c r="U429">
        <v>1</v>
      </c>
      <c r="V429">
        <v>23</v>
      </c>
      <c r="W429">
        <v>157</v>
      </c>
    </row>
    <row r="430" spans="1:23" x14ac:dyDescent="0.35">
      <c r="A430" t="s">
        <v>188</v>
      </c>
      <c r="B430" t="s">
        <v>462</v>
      </c>
      <c r="C430" s="2">
        <v>44896</v>
      </c>
      <c r="D430">
        <v>166</v>
      </c>
      <c r="E430">
        <v>35</v>
      </c>
      <c r="F430">
        <v>16</v>
      </c>
      <c r="G430">
        <v>6</v>
      </c>
      <c r="H430">
        <v>6</v>
      </c>
      <c r="I430">
        <v>229</v>
      </c>
      <c r="J430">
        <v>2</v>
      </c>
      <c r="K430">
        <v>3</v>
      </c>
      <c r="L430">
        <v>9</v>
      </c>
      <c r="M430">
        <v>40</v>
      </c>
      <c r="N430">
        <v>239</v>
      </c>
      <c r="O430">
        <v>199</v>
      </c>
      <c r="P430">
        <v>31</v>
      </c>
      <c r="Q430">
        <v>6</v>
      </c>
      <c r="R430">
        <v>3</v>
      </c>
      <c r="S430">
        <v>1</v>
      </c>
      <c r="T430" t="s">
        <v>940</v>
      </c>
      <c r="U430">
        <v>12</v>
      </c>
      <c r="V430">
        <v>63</v>
      </c>
      <c r="W430">
        <v>217</v>
      </c>
    </row>
    <row r="431" spans="1:23" x14ac:dyDescent="0.35">
      <c r="A431" t="s">
        <v>188</v>
      </c>
      <c r="B431" t="s">
        <v>462</v>
      </c>
      <c r="C431" s="2">
        <v>44927</v>
      </c>
      <c r="D431">
        <v>340</v>
      </c>
      <c r="E431">
        <v>45</v>
      </c>
      <c r="F431">
        <v>8</v>
      </c>
      <c r="G431">
        <v>0</v>
      </c>
      <c r="H431">
        <v>0</v>
      </c>
      <c r="I431">
        <v>393</v>
      </c>
      <c r="J431">
        <v>2</v>
      </c>
      <c r="K431">
        <v>6</v>
      </c>
      <c r="L431">
        <v>11</v>
      </c>
      <c r="M431">
        <v>15</v>
      </c>
      <c r="N431">
        <v>31</v>
      </c>
      <c r="O431">
        <v>16</v>
      </c>
      <c r="P431">
        <v>4</v>
      </c>
      <c r="Q431">
        <v>5</v>
      </c>
      <c r="R431">
        <v>6</v>
      </c>
      <c r="S431">
        <v>4</v>
      </c>
      <c r="T431" t="s">
        <v>941</v>
      </c>
      <c r="U431">
        <v>0</v>
      </c>
      <c r="V431">
        <v>53</v>
      </c>
      <c r="W431">
        <v>393</v>
      </c>
    </row>
    <row r="432" spans="1:23" x14ac:dyDescent="0.35">
      <c r="A432" t="s">
        <v>188</v>
      </c>
      <c r="B432" t="s">
        <v>462</v>
      </c>
      <c r="C432" s="2">
        <v>44958</v>
      </c>
      <c r="D432">
        <v>265</v>
      </c>
      <c r="E432">
        <v>16</v>
      </c>
      <c r="F432">
        <v>2</v>
      </c>
      <c r="G432">
        <v>1</v>
      </c>
      <c r="H432">
        <v>1</v>
      </c>
      <c r="I432">
        <v>285</v>
      </c>
      <c r="J432">
        <v>1</v>
      </c>
      <c r="K432">
        <v>3</v>
      </c>
      <c r="L432">
        <v>6</v>
      </c>
      <c r="M432">
        <v>8</v>
      </c>
      <c r="N432">
        <v>32</v>
      </c>
      <c r="O432">
        <v>24</v>
      </c>
      <c r="P432">
        <v>2</v>
      </c>
      <c r="Q432">
        <v>3</v>
      </c>
      <c r="R432">
        <v>3</v>
      </c>
      <c r="S432">
        <v>2</v>
      </c>
      <c r="T432" t="s">
        <v>942</v>
      </c>
      <c r="U432">
        <v>2</v>
      </c>
      <c r="V432">
        <v>20</v>
      </c>
      <c r="W432">
        <v>283</v>
      </c>
    </row>
    <row r="433" spans="1:23" x14ac:dyDescent="0.35">
      <c r="A433" t="s">
        <v>188</v>
      </c>
      <c r="B433" t="s">
        <v>462</v>
      </c>
      <c r="C433" s="2">
        <v>44986</v>
      </c>
      <c r="D433">
        <v>376</v>
      </c>
      <c r="E433">
        <v>46</v>
      </c>
      <c r="F433">
        <v>4</v>
      </c>
      <c r="G433">
        <v>0</v>
      </c>
      <c r="H433">
        <v>0</v>
      </c>
      <c r="I433">
        <v>426</v>
      </c>
      <c r="J433">
        <v>3</v>
      </c>
      <c r="K433">
        <v>5</v>
      </c>
      <c r="L433">
        <v>7</v>
      </c>
      <c r="M433">
        <v>13</v>
      </c>
      <c r="N433">
        <v>41</v>
      </c>
      <c r="O433">
        <v>28</v>
      </c>
      <c r="P433">
        <v>6</v>
      </c>
      <c r="Q433">
        <v>2</v>
      </c>
      <c r="R433">
        <v>5</v>
      </c>
      <c r="S433">
        <v>2</v>
      </c>
      <c r="T433" t="s">
        <v>943</v>
      </c>
      <c r="U433">
        <v>0</v>
      </c>
      <c r="V433">
        <v>50</v>
      </c>
      <c r="W433">
        <v>426</v>
      </c>
    </row>
    <row r="434" spans="1:23" x14ac:dyDescent="0.35">
      <c r="A434" t="s">
        <v>463</v>
      </c>
      <c r="B434" t="s">
        <v>464</v>
      </c>
      <c r="C434" s="2">
        <v>44652</v>
      </c>
      <c r="D434">
        <v>62</v>
      </c>
      <c r="E434">
        <v>26</v>
      </c>
      <c r="F434">
        <v>0</v>
      </c>
      <c r="G434">
        <v>0</v>
      </c>
      <c r="H434">
        <v>0</v>
      </c>
      <c r="I434">
        <v>88</v>
      </c>
      <c r="J434">
        <v>8</v>
      </c>
      <c r="K434">
        <v>15</v>
      </c>
      <c r="L434">
        <v>21</v>
      </c>
      <c r="M434">
        <v>31.5</v>
      </c>
      <c r="N434">
        <v>100</v>
      </c>
      <c r="O434">
        <v>68.5</v>
      </c>
      <c r="P434">
        <v>10.5</v>
      </c>
      <c r="Q434">
        <v>6</v>
      </c>
      <c r="R434">
        <v>15</v>
      </c>
      <c r="S434">
        <v>7</v>
      </c>
      <c r="T434" t="s">
        <v>944</v>
      </c>
      <c r="U434">
        <v>0</v>
      </c>
      <c r="V434">
        <v>26</v>
      </c>
      <c r="W434">
        <v>88</v>
      </c>
    </row>
    <row r="435" spans="1:23" x14ac:dyDescent="0.35">
      <c r="A435" t="s">
        <v>463</v>
      </c>
      <c r="B435" t="s">
        <v>464</v>
      </c>
      <c r="C435" s="2">
        <v>44682</v>
      </c>
      <c r="D435">
        <v>58</v>
      </c>
      <c r="E435">
        <v>24</v>
      </c>
      <c r="F435">
        <v>0</v>
      </c>
      <c r="G435">
        <v>0</v>
      </c>
      <c r="H435">
        <v>0</v>
      </c>
      <c r="I435">
        <v>82</v>
      </c>
      <c r="J435">
        <v>6</v>
      </c>
      <c r="K435">
        <v>11</v>
      </c>
      <c r="L435">
        <v>18</v>
      </c>
      <c r="M435">
        <v>31</v>
      </c>
      <c r="N435">
        <v>54</v>
      </c>
      <c r="O435">
        <v>23</v>
      </c>
      <c r="P435">
        <v>13</v>
      </c>
      <c r="Q435">
        <v>7</v>
      </c>
      <c r="R435">
        <v>11</v>
      </c>
      <c r="S435">
        <v>5</v>
      </c>
      <c r="T435" t="s">
        <v>945</v>
      </c>
      <c r="U435">
        <v>0</v>
      </c>
      <c r="V435">
        <v>24</v>
      </c>
      <c r="W435">
        <v>82</v>
      </c>
    </row>
    <row r="436" spans="1:23" x14ac:dyDescent="0.35">
      <c r="A436" t="s">
        <v>463</v>
      </c>
      <c r="B436" t="s">
        <v>464</v>
      </c>
      <c r="C436" s="2">
        <v>44713</v>
      </c>
      <c r="D436">
        <v>82</v>
      </c>
      <c r="E436">
        <v>36</v>
      </c>
      <c r="F436">
        <v>0</v>
      </c>
      <c r="G436">
        <v>0</v>
      </c>
      <c r="H436">
        <v>0</v>
      </c>
      <c r="I436">
        <v>118</v>
      </c>
      <c r="J436">
        <v>6</v>
      </c>
      <c r="K436">
        <v>15</v>
      </c>
      <c r="L436">
        <v>25</v>
      </c>
      <c r="M436">
        <v>41</v>
      </c>
      <c r="N436">
        <v>134</v>
      </c>
      <c r="O436">
        <v>93</v>
      </c>
      <c r="P436">
        <v>16</v>
      </c>
      <c r="Q436">
        <v>10</v>
      </c>
      <c r="R436">
        <v>15</v>
      </c>
      <c r="S436">
        <v>9</v>
      </c>
      <c r="T436" t="s">
        <v>946</v>
      </c>
      <c r="U436">
        <v>0</v>
      </c>
      <c r="V436">
        <v>36</v>
      </c>
      <c r="W436">
        <v>118</v>
      </c>
    </row>
    <row r="437" spans="1:23" x14ac:dyDescent="0.35">
      <c r="A437" t="s">
        <v>463</v>
      </c>
      <c r="B437" t="s">
        <v>464</v>
      </c>
      <c r="C437" s="2">
        <v>44743</v>
      </c>
      <c r="D437">
        <v>32</v>
      </c>
      <c r="E437">
        <v>36</v>
      </c>
      <c r="F437">
        <v>0</v>
      </c>
      <c r="G437">
        <v>0</v>
      </c>
      <c r="H437">
        <v>0</v>
      </c>
      <c r="I437">
        <v>68</v>
      </c>
      <c r="J437">
        <v>4</v>
      </c>
      <c r="K437">
        <v>12</v>
      </c>
      <c r="L437">
        <v>17</v>
      </c>
      <c r="M437">
        <v>22</v>
      </c>
      <c r="N437">
        <v>42</v>
      </c>
      <c r="O437">
        <v>20</v>
      </c>
      <c r="P437">
        <v>5</v>
      </c>
      <c r="Q437">
        <v>5</v>
      </c>
      <c r="R437">
        <v>12</v>
      </c>
      <c r="S437">
        <v>8</v>
      </c>
      <c r="T437" t="s">
        <v>947</v>
      </c>
      <c r="U437">
        <v>0</v>
      </c>
      <c r="V437">
        <v>36</v>
      </c>
      <c r="W437">
        <v>68</v>
      </c>
    </row>
    <row r="438" spans="1:23" x14ac:dyDescent="0.35">
      <c r="A438" t="s">
        <v>463</v>
      </c>
      <c r="B438" t="s">
        <v>464</v>
      </c>
      <c r="C438" s="2">
        <v>44774</v>
      </c>
      <c r="D438">
        <v>45</v>
      </c>
      <c r="E438">
        <v>32</v>
      </c>
      <c r="F438">
        <v>0</v>
      </c>
      <c r="G438">
        <v>0</v>
      </c>
      <c r="H438">
        <v>0</v>
      </c>
      <c r="I438">
        <v>77</v>
      </c>
      <c r="J438">
        <v>8</v>
      </c>
      <c r="K438">
        <v>20</v>
      </c>
      <c r="L438">
        <v>27</v>
      </c>
      <c r="M438">
        <v>33</v>
      </c>
      <c r="N438">
        <v>53</v>
      </c>
      <c r="O438">
        <v>20</v>
      </c>
      <c r="P438">
        <v>6</v>
      </c>
      <c r="Q438">
        <v>7</v>
      </c>
      <c r="R438">
        <v>20</v>
      </c>
      <c r="S438">
        <v>12</v>
      </c>
      <c r="T438" t="s">
        <v>948</v>
      </c>
      <c r="U438">
        <v>0</v>
      </c>
      <c r="V438">
        <v>32</v>
      </c>
      <c r="W438">
        <v>77</v>
      </c>
    </row>
    <row r="439" spans="1:23" x14ac:dyDescent="0.35">
      <c r="A439" t="s">
        <v>463</v>
      </c>
      <c r="B439" t="s">
        <v>464</v>
      </c>
      <c r="C439" s="2">
        <v>44805</v>
      </c>
      <c r="D439">
        <v>44</v>
      </c>
      <c r="E439">
        <v>30</v>
      </c>
      <c r="F439">
        <v>0</v>
      </c>
      <c r="G439">
        <v>0</v>
      </c>
      <c r="H439">
        <v>0</v>
      </c>
      <c r="I439">
        <v>74</v>
      </c>
      <c r="J439">
        <v>11</v>
      </c>
      <c r="K439">
        <v>18</v>
      </c>
      <c r="L439">
        <v>22</v>
      </c>
      <c r="M439">
        <v>29</v>
      </c>
      <c r="N439">
        <v>42</v>
      </c>
      <c r="O439">
        <v>13</v>
      </c>
      <c r="P439">
        <v>7</v>
      </c>
      <c r="Q439">
        <v>4</v>
      </c>
      <c r="R439">
        <v>18</v>
      </c>
      <c r="S439">
        <v>7</v>
      </c>
      <c r="T439" t="s">
        <v>949</v>
      </c>
      <c r="U439">
        <v>0</v>
      </c>
      <c r="V439">
        <v>30</v>
      </c>
      <c r="W439">
        <v>74</v>
      </c>
    </row>
    <row r="440" spans="1:23" x14ac:dyDescent="0.35">
      <c r="A440" t="s">
        <v>463</v>
      </c>
      <c r="B440" t="s">
        <v>464</v>
      </c>
      <c r="C440" s="2">
        <v>44835</v>
      </c>
      <c r="D440">
        <v>83</v>
      </c>
      <c r="E440">
        <v>60</v>
      </c>
      <c r="F440">
        <v>1</v>
      </c>
      <c r="G440">
        <v>0</v>
      </c>
      <c r="H440">
        <v>0</v>
      </c>
      <c r="I440">
        <v>144</v>
      </c>
      <c r="J440">
        <v>6</v>
      </c>
      <c r="K440">
        <v>14</v>
      </c>
      <c r="L440">
        <v>23.5</v>
      </c>
      <c r="M440">
        <v>30.5</v>
      </c>
      <c r="N440">
        <v>58</v>
      </c>
      <c r="O440">
        <v>27.5</v>
      </c>
      <c r="P440">
        <v>7</v>
      </c>
      <c r="Q440">
        <v>9.5</v>
      </c>
      <c r="R440">
        <v>14</v>
      </c>
      <c r="S440">
        <v>8</v>
      </c>
      <c r="T440" t="s">
        <v>950</v>
      </c>
      <c r="U440">
        <v>0</v>
      </c>
      <c r="V440">
        <v>61</v>
      </c>
      <c r="W440">
        <v>144</v>
      </c>
    </row>
    <row r="441" spans="1:23" x14ac:dyDescent="0.35">
      <c r="A441" t="s">
        <v>463</v>
      </c>
      <c r="B441" t="s">
        <v>464</v>
      </c>
      <c r="C441" s="2">
        <v>44866</v>
      </c>
      <c r="D441">
        <v>78</v>
      </c>
      <c r="E441">
        <v>42</v>
      </c>
      <c r="F441">
        <v>0</v>
      </c>
      <c r="G441">
        <v>0</v>
      </c>
      <c r="H441">
        <v>0</v>
      </c>
      <c r="I441">
        <v>120</v>
      </c>
      <c r="J441">
        <v>5</v>
      </c>
      <c r="K441">
        <v>16.5</v>
      </c>
      <c r="L441">
        <v>23</v>
      </c>
      <c r="M441">
        <v>34</v>
      </c>
      <c r="N441">
        <v>77.5</v>
      </c>
      <c r="O441">
        <v>43.5</v>
      </c>
      <c r="P441">
        <v>11</v>
      </c>
      <c r="Q441">
        <v>6.5</v>
      </c>
      <c r="R441">
        <v>16.5</v>
      </c>
      <c r="S441">
        <v>11.5</v>
      </c>
      <c r="T441" t="s">
        <v>951</v>
      </c>
      <c r="U441">
        <v>0</v>
      </c>
      <c r="V441">
        <v>42</v>
      </c>
      <c r="W441">
        <v>120</v>
      </c>
    </row>
    <row r="442" spans="1:23" x14ac:dyDescent="0.35">
      <c r="A442" t="s">
        <v>463</v>
      </c>
      <c r="B442" t="s">
        <v>464</v>
      </c>
      <c r="C442" s="2">
        <v>44896</v>
      </c>
      <c r="D442">
        <v>58</v>
      </c>
      <c r="E442">
        <v>34</v>
      </c>
      <c r="F442">
        <v>0</v>
      </c>
      <c r="G442">
        <v>0</v>
      </c>
      <c r="H442">
        <v>1</v>
      </c>
      <c r="I442">
        <v>93</v>
      </c>
      <c r="J442">
        <v>7</v>
      </c>
      <c r="K442">
        <v>16</v>
      </c>
      <c r="L442">
        <v>23</v>
      </c>
      <c r="M442">
        <v>29</v>
      </c>
      <c r="N442">
        <v>55</v>
      </c>
      <c r="O442">
        <v>26</v>
      </c>
      <c r="P442">
        <v>6</v>
      </c>
      <c r="Q442">
        <v>7</v>
      </c>
      <c r="R442">
        <v>16</v>
      </c>
      <c r="S442">
        <v>9</v>
      </c>
      <c r="T442" t="s">
        <v>952</v>
      </c>
      <c r="U442">
        <v>1</v>
      </c>
      <c r="V442">
        <v>35</v>
      </c>
      <c r="W442">
        <v>92</v>
      </c>
    </row>
    <row r="443" spans="1:23" x14ac:dyDescent="0.35">
      <c r="A443" t="s">
        <v>463</v>
      </c>
      <c r="B443" t="s">
        <v>464</v>
      </c>
      <c r="C443" s="2">
        <v>44927</v>
      </c>
      <c r="D443">
        <v>52</v>
      </c>
      <c r="E443">
        <v>30</v>
      </c>
      <c r="F443">
        <v>0</v>
      </c>
      <c r="G443">
        <v>0</v>
      </c>
      <c r="H443">
        <v>0</v>
      </c>
      <c r="I443">
        <v>82</v>
      </c>
      <c r="J443">
        <v>4</v>
      </c>
      <c r="K443">
        <v>14</v>
      </c>
      <c r="L443">
        <v>23.5</v>
      </c>
      <c r="M443">
        <v>37</v>
      </c>
      <c r="N443">
        <v>97</v>
      </c>
      <c r="O443">
        <v>60</v>
      </c>
      <c r="P443">
        <v>13.5</v>
      </c>
      <c r="Q443">
        <v>9.5</v>
      </c>
      <c r="R443">
        <v>14</v>
      </c>
      <c r="S443">
        <v>10</v>
      </c>
      <c r="T443" t="s">
        <v>953</v>
      </c>
      <c r="U443">
        <v>0</v>
      </c>
      <c r="V443">
        <v>30</v>
      </c>
      <c r="W443">
        <v>82</v>
      </c>
    </row>
    <row r="444" spans="1:23" x14ac:dyDescent="0.35">
      <c r="A444" t="s">
        <v>463</v>
      </c>
      <c r="B444" t="s">
        <v>464</v>
      </c>
      <c r="C444" s="2">
        <v>44958</v>
      </c>
      <c r="D444">
        <v>37</v>
      </c>
      <c r="E444">
        <v>14</v>
      </c>
      <c r="F444">
        <v>0</v>
      </c>
      <c r="G444">
        <v>0</v>
      </c>
      <c r="H444">
        <v>0</v>
      </c>
      <c r="I444">
        <v>51</v>
      </c>
      <c r="J444">
        <v>7</v>
      </c>
      <c r="K444">
        <v>13</v>
      </c>
      <c r="L444">
        <v>19</v>
      </c>
      <c r="M444">
        <v>28</v>
      </c>
      <c r="N444">
        <v>114</v>
      </c>
      <c r="O444">
        <v>86</v>
      </c>
      <c r="P444">
        <v>9</v>
      </c>
      <c r="Q444">
        <v>6</v>
      </c>
      <c r="R444">
        <v>13</v>
      </c>
      <c r="S444">
        <v>6</v>
      </c>
      <c r="T444" t="s">
        <v>954</v>
      </c>
      <c r="U444">
        <v>0</v>
      </c>
      <c r="V444">
        <v>14</v>
      </c>
      <c r="W444">
        <v>51</v>
      </c>
    </row>
    <row r="445" spans="1:23" x14ac:dyDescent="0.35">
      <c r="A445" t="s">
        <v>463</v>
      </c>
      <c r="B445" t="s">
        <v>464</v>
      </c>
      <c r="C445" s="2">
        <v>44986</v>
      </c>
      <c r="D445">
        <v>54</v>
      </c>
      <c r="E445">
        <v>38</v>
      </c>
      <c r="F445">
        <v>0</v>
      </c>
      <c r="G445">
        <v>0</v>
      </c>
      <c r="H445">
        <v>0</v>
      </c>
      <c r="I445">
        <v>92</v>
      </c>
      <c r="J445">
        <v>7</v>
      </c>
      <c r="K445">
        <v>16.5</v>
      </c>
      <c r="L445">
        <v>27</v>
      </c>
      <c r="M445">
        <v>52.5</v>
      </c>
      <c r="N445">
        <v>181</v>
      </c>
      <c r="O445">
        <v>128.5</v>
      </c>
      <c r="P445">
        <v>25.5</v>
      </c>
      <c r="Q445">
        <v>10.5</v>
      </c>
      <c r="R445">
        <v>16.5</v>
      </c>
      <c r="S445">
        <v>9.5</v>
      </c>
      <c r="T445" t="s">
        <v>955</v>
      </c>
      <c r="U445">
        <v>0</v>
      </c>
      <c r="V445">
        <v>38</v>
      </c>
      <c r="W445">
        <v>92</v>
      </c>
    </row>
    <row r="446" spans="1:23" x14ac:dyDescent="0.35">
      <c r="A446" t="s">
        <v>365</v>
      </c>
      <c r="B446" t="s">
        <v>465</v>
      </c>
      <c r="C446" s="2">
        <v>44652</v>
      </c>
      <c r="D446">
        <v>949</v>
      </c>
      <c r="E446">
        <v>565</v>
      </c>
      <c r="F446">
        <v>110</v>
      </c>
      <c r="G446">
        <v>14</v>
      </c>
      <c r="H446">
        <v>11</v>
      </c>
      <c r="I446">
        <v>1649</v>
      </c>
      <c r="J446">
        <v>1</v>
      </c>
      <c r="K446">
        <v>2</v>
      </c>
      <c r="L446">
        <v>4</v>
      </c>
      <c r="M446">
        <v>7</v>
      </c>
      <c r="N446">
        <v>12</v>
      </c>
      <c r="O446">
        <v>5</v>
      </c>
      <c r="P446">
        <v>3</v>
      </c>
      <c r="Q446">
        <v>2</v>
      </c>
      <c r="R446">
        <v>2</v>
      </c>
      <c r="S446">
        <v>1</v>
      </c>
      <c r="T446" t="s">
        <v>956</v>
      </c>
      <c r="U446">
        <v>25</v>
      </c>
      <c r="V446">
        <v>700</v>
      </c>
      <c r="W446">
        <v>1624</v>
      </c>
    </row>
    <row r="447" spans="1:23" x14ac:dyDescent="0.35">
      <c r="A447" t="s">
        <v>365</v>
      </c>
      <c r="B447" t="s">
        <v>465</v>
      </c>
      <c r="C447" s="2">
        <v>44682</v>
      </c>
      <c r="D447">
        <v>1010</v>
      </c>
      <c r="E447">
        <v>625</v>
      </c>
      <c r="F447">
        <v>152</v>
      </c>
      <c r="G447">
        <v>9</v>
      </c>
      <c r="H447">
        <v>2</v>
      </c>
      <c r="I447">
        <v>1798</v>
      </c>
      <c r="J447">
        <v>1</v>
      </c>
      <c r="K447">
        <v>2</v>
      </c>
      <c r="L447">
        <v>4</v>
      </c>
      <c r="M447">
        <v>6</v>
      </c>
      <c r="N447">
        <v>12</v>
      </c>
      <c r="O447">
        <v>6</v>
      </c>
      <c r="P447">
        <v>2</v>
      </c>
      <c r="Q447">
        <v>2</v>
      </c>
      <c r="R447">
        <v>2</v>
      </c>
      <c r="S447">
        <v>1</v>
      </c>
      <c r="T447" t="s">
        <v>957</v>
      </c>
      <c r="U447">
        <v>11</v>
      </c>
      <c r="V447">
        <v>788</v>
      </c>
      <c r="W447">
        <v>1787</v>
      </c>
    </row>
    <row r="448" spans="1:23" x14ac:dyDescent="0.35">
      <c r="A448" t="s">
        <v>365</v>
      </c>
      <c r="B448" t="s">
        <v>465</v>
      </c>
      <c r="C448" s="2">
        <v>44713</v>
      </c>
      <c r="D448">
        <v>1137</v>
      </c>
      <c r="E448">
        <v>557</v>
      </c>
      <c r="F448">
        <v>125</v>
      </c>
      <c r="G448">
        <v>4</v>
      </c>
      <c r="H448">
        <v>5</v>
      </c>
      <c r="I448">
        <v>1828</v>
      </c>
      <c r="J448">
        <v>1</v>
      </c>
      <c r="K448">
        <v>2</v>
      </c>
      <c r="L448">
        <v>4</v>
      </c>
      <c r="M448">
        <v>6</v>
      </c>
      <c r="N448">
        <v>12</v>
      </c>
      <c r="O448">
        <v>6</v>
      </c>
      <c r="P448">
        <v>2</v>
      </c>
      <c r="Q448">
        <v>2</v>
      </c>
      <c r="R448">
        <v>2</v>
      </c>
      <c r="S448">
        <v>1</v>
      </c>
      <c r="T448" t="s">
        <v>958</v>
      </c>
      <c r="U448">
        <v>9</v>
      </c>
      <c r="V448">
        <v>691</v>
      </c>
      <c r="W448">
        <v>1819</v>
      </c>
    </row>
    <row r="449" spans="1:23" x14ac:dyDescent="0.35">
      <c r="A449" t="s">
        <v>365</v>
      </c>
      <c r="B449" t="s">
        <v>465</v>
      </c>
      <c r="C449" s="2">
        <v>44743</v>
      </c>
      <c r="D449">
        <v>1034</v>
      </c>
      <c r="E449">
        <v>570</v>
      </c>
      <c r="F449">
        <v>115</v>
      </c>
      <c r="G449">
        <v>6</v>
      </c>
      <c r="H449">
        <v>4</v>
      </c>
      <c r="I449">
        <v>1729</v>
      </c>
      <c r="J449">
        <v>1</v>
      </c>
      <c r="K449">
        <v>2</v>
      </c>
      <c r="L449">
        <v>4</v>
      </c>
      <c r="M449">
        <v>7</v>
      </c>
      <c r="N449">
        <v>12</v>
      </c>
      <c r="O449">
        <v>5</v>
      </c>
      <c r="P449">
        <v>3</v>
      </c>
      <c r="Q449">
        <v>2</v>
      </c>
      <c r="R449">
        <v>2</v>
      </c>
      <c r="S449">
        <v>1</v>
      </c>
      <c r="T449" t="s">
        <v>959</v>
      </c>
      <c r="U449">
        <v>10</v>
      </c>
      <c r="V449">
        <v>695</v>
      </c>
      <c r="W449">
        <v>1719</v>
      </c>
    </row>
    <row r="450" spans="1:23" x14ac:dyDescent="0.35">
      <c r="A450" t="s">
        <v>365</v>
      </c>
      <c r="B450" t="s">
        <v>465</v>
      </c>
      <c r="C450" s="2">
        <v>44774</v>
      </c>
      <c r="D450">
        <v>1378</v>
      </c>
      <c r="E450">
        <v>725</v>
      </c>
      <c r="F450">
        <v>165</v>
      </c>
      <c r="G450">
        <v>5</v>
      </c>
      <c r="H450">
        <v>9</v>
      </c>
      <c r="I450">
        <v>2282</v>
      </c>
      <c r="J450">
        <v>1</v>
      </c>
      <c r="K450">
        <v>2</v>
      </c>
      <c r="L450">
        <v>4</v>
      </c>
      <c r="M450">
        <v>7</v>
      </c>
      <c r="N450">
        <v>11</v>
      </c>
      <c r="O450">
        <v>4</v>
      </c>
      <c r="P450">
        <v>3</v>
      </c>
      <c r="Q450">
        <v>2</v>
      </c>
      <c r="R450">
        <v>2</v>
      </c>
      <c r="S450">
        <v>1</v>
      </c>
      <c r="T450" t="s">
        <v>960</v>
      </c>
      <c r="U450">
        <v>14</v>
      </c>
      <c r="V450">
        <v>904</v>
      </c>
      <c r="W450">
        <v>2268</v>
      </c>
    </row>
    <row r="451" spans="1:23" x14ac:dyDescent="0.35">
      <c r="A451" t="s">
        <v>365</v>
      </c>
      <c r="B451" t="s">
        <v>465</v>
      </c>
      <c r="C451" s="2">
        <v>44805</v>
      </c>
      <c r="D451">
        <v>509</v>
      </c>
      <c r="E451">
        <v>236</v>
      </c>
      <c r="F451">
        <v>64</v>
      </c>
      <c r="G451">
        <v>2</v>
      </c>
      <c r="H451">
        <v>1</v>
      </c>
      <c r="I451">
        <v>812</v>
      </c>
      <c r="J451">
        <v>1</v>
      </c>
      <c r="K451">
        <v>2</v>
      </c>
      <c r="L451">
        <v>4</v>
      </c>
      <c r="M451">
        <v>6</v>
      </c>
      <c r="N451">
        <v>11</v>
      </c>
      <c r="O451">
        <v>5</v>
      </c>
      <c r="P451">
        <v>2</v>
      </c>
      <c r="Q451">
        <v>2</v>
      </c>
      <c r="R451">
        <v>2</v>
      </c>
      <c r="S451">
        <v>1</v>
      </c>
      <c r="T451" t="s">
        <v>961</v>
      </c>
      <c r="U451">
        <v>3</v>
      </c>
      <c r="V451">
        <v>303</v>
      </c>
      <c r="W451">
        <v>809</v>
      </c>
    </row>
    <row r="452" spans="1:23" x14ac:dyDescent="0.35">
      <c r="A452" t="s">
        <v>365</v>
      </c>
      <c r="B452" t="s">
        <v>465</v>
      </c>
      <c r="C452" s="2">
        <v>44835</v>
      </c>
      <c r="D452">
        <v>0</v>
      </c>
      <c r="E452">
        <v>0</v>
      </c>
      <c r="F452">
        <v>0</v>
      </c>
      <c r="G452">
        <v>0</v>
      </c>
      <c r="H452">
        <v>0</v>
      </c>
      <c r="I452">
        <v>0</v>
      </c>
      <c r="T452" t="s">
        <v>962</v>
      </c>
      <c r="U452">
        <v>0</v>
      </c>
      <c r="V452">
        <v>0</v>
      </c>
      <c r="W452">
        <v>0</v>
      </c>
    </row>
    <row r="453" spans="1:23" x14ac:dyDescent="0.35">
      <c r="A453" t="s">
        <v>365</v>
      </c>
      <c r="B453" t="s">
        <v>465</v>
      </c>
      <c r="C453" s="2">
        <v>44866</v>
      </c>
      <c r="D453">
        <v>0</v>
      </c>
      <c r="E453">
        <v>0</v>
      </c>
      <c r="F453">
        <v>0</v>
      </c>
      <c r="G453">
        <v>0</v>
      </c>
      <c r="H453">
        <v>3</v>
      </c>
      <c r="I453">
        <v>3</v>
      </c>
      <c r="J453">
        <v>49</v>
      </c>
      <c r="K453">
        <v>49</v>
      </c>
      <c r="L453">
        <v>51</v>
      </c>
      <c r="M453">
        <v>51</v>
      </c>
      <c r="N453">
        <v>51</v>
      </c>
      <c r="O453">
        <v>0</v>
      </c>
      <c r="P453">
        <v>0</v>
      </c>
      <c r="Q453">
        <v>2</v>
      </c>
      <c r="R453">
        <v>49</v>
      </c>
      <c r="S453">
        <v>0</v>
      </c>
      <c r="T453" t="s">
        <v>963</v>
      </c>
      <c r="U453">
        <v>3</v>
      </c>
      <c r="V453">
        <v>3</v>
      </c>
      <c r="W453">
        <v>0</v>
      </c>
    </row>
    <row r="454" spans="1:23" x14ac:dyDescent="0.35">
      <c r="A454" t="s">
        <v>365</v>
      </c>
      <c r="B454" t="s">
        <v>465</v>
      </c>
      <c r="C454" s="2">
        <v>44896</v>
      </c>
      <c r="D454">
        <v>0</v>
      </c>
      <c r="E454">
        <v>0</v>
      </c>
      <c r="F454">
        <v>0</v>
      </c>
      <c r="G454">
        <v>0</v>
      </c>
      <c r="H454">
        <v>0</v>
      </c>
      <c r="I454">
        <v>0</v>
      </c>
      <c r="T454" t="s">
        <v>964</v>
      </c>
      <c r="U454">
        <v>0</v>
      </c>
      <c r="V454">
        <v>0</v>
      </c>
      <c r="W454">
        <v>0</v>
      </c>
    </row>
    <row r="455" spans="1:23" x14ac:dyDescent="0.35">
      <c r="A455" t="s">
        <v>365</v>
      </c>
      <c r="B455" t="s">
        <v>465</v>
      </c>
      <c r="C455" s="2">
        <v>44927</v>
      </c>
      <c r="D455">
        <v>0</v>
      </c>
      <c r="E455">
        <v>0</v>
      </c>
      <c r="F455">
        <v>0</v>
      </c>
      <c r="G455">
        <v>0</v>
      </c>
      <c r="H455">
        <v>0</v>
      </c>
      <c r="I455">
        <v>0</v>
      </c>
      <c r="T455" t="s">
        <v>965</v>
      </c>
      <c r="U455">
        <v>0</v>
      </c>
      <c r="V455">
        <v>0</v>
      </c>
      <c r="W455">
        <v>0</v>
      </c>
    </row>
    <row r="456" spans="1:23" x14ac:dyDescent="0.35">
      <c r="A456" t="s">
        <v>365</v>
      </c>
      <c r="B456" t="s">
        <v>465</v>
      </c>
      <c r="C456" s="2">
        <v>44958</v>
      </c>
      <c r="D456">
        <v>0</v>
      </c>
      <c r="E456">
        <v>0</v>
      </c>
      <c r="F456">
        <v>0</v>
      </c>
      <c r="G456">
        <v>0</v>
      </c>
      <c r="H456">
        <v>0</v>
      </c>
      <c r="I456">
        <v>0</v>
      </c>
      <c r="T456" t="s">
        <v>966</v>
      </c>
      <c r="U456">
        <v>0</v>
      </c>
      <c r="V456">
        <v>0</v>
      </c>
      <c r="W456">
        <v>0</v>
      </c>
    </row>
    <row r="457" spans="1:23" x14ac:dyDescent="0.35">
      <c r="A457" t="s">
        <v>365</v>
      </c>
      <c r="B457" t="s">
        <v>465</v>
      </c>
      <c r="C457" s="2">
        <v>44986</v>
      </c>
      <c r="D457">
        <v>0</v>
      </c>
      <c r="E457">
        <v>0</v>
      </c>
      <c r="F457">
        <v>0</v>
      </c>
      <c r="G457">
        <v>0</v>
      </c>
      <c r="H457">
        <v>0</v>
      </c>
      <c r="I457">
        <v>0</v>
      </c>
      <c r="T457" t="s">
        <v>967</v>
      </c>
      <c r="U457">
        <v>0</v>
      </c>
      <c r="V457">
        <v>0</v>
      </c>
      <c r="W457">
        <v>0</v>
      </c>
    </row>
    <row r="458" spans="1:23" x14ac:dyDescent="0.35">
      <c r="A458" t="s">
        <v>232</v>
      </c>
      <c r="B458" t="s">
        <v>233</v>
      </c>
      <c r="C458" s="2">
        <v>44652</v>
      </c>
      <c r="D458">
        <v>2223</v>
      </c>
      <c r="E458">
        <v>447</v>
      </c>
      <c r="F458">
        <v>15</v>
      </c>
      <c r="G458">
        <v>1</v>
      </c>
      <c r="H458">
        <v>0</v>
      </c>
      <c r="I458">
        <v>2686</v>
      </c>
      <c r="J458">
        <v>16</v>
      </c>
      <c r="K458">
        <v>37</v>
      </c>
      <c r="L458">
        <v>56</v>
      </c>
      <c r="M458">
        <v>95</v>
      </c>
      <c r="N458">
        <v>130</v>
      </c>
      <c r="O458">
        <v>35</v>
      </c>
      <c r="P458">
        <v>39</v>
      </c>
      <c r="Q458">
        <v>19</v>
      </c>
      <c r="R458">
        <v>37</v>
      </c>
      <c r="S458">
        <v>21</v>
      </c>
      <c r="T458" t="s">
        <v>968</v>
      </c>
      <c r="U458">
        <v>1</v>
      </c>
      <c r="V458">
        <v>463</v>
      </c>
      <c r="W458">
        <v>2685</v>
      </c>
    </row>
    <row r="459" spans="1:23" x14ac:dyDescent="0.35">
      <c r="A459" t="s">
        <v>232</v>
      </c>
      <c r="B459" t="s">
        <v>233</v>
      </c>
      <c r="C459" s="2">
        <v>44682</v>
      </c>
      <c r="D459">
        <v>21</v>
      </c>
      <c r="E459">
        <v>5</v>
      </c>
      <c r="F459">
        <v>1</v>
      </c>
      <c r="G459">
        <v>0</v>
      </c>
      <c r="H459">
        <v>0</v>
      </c>
      <c r="I459">
        <v>27</v>
      </c>
      <c r="J459">
        <v>5</v>
      </c>
      <c r="K459">
        <v>5</v>
      </c>
      <c r="L459">
        <v>6</v>
      </c>
      <c r="M459">
        <v>13</v>
      </c>
      <c r="N459">
        <v>83</v>
      </c>
      <c r="O459">
        <v>70</v>
      </c>
      <c r="P459">
        <v>7</v>
      </c>
      <c r="Q459">
        <v>1</v>
      </c>
      <c r="R459">
        <v>5</v>
      </c>
      <c r="S459">
        <v>0</v>
      </c>
      <c r="T459" t="s">
        <v>969</v>
      </c>
      <c r="U459">
        <v>0</v>
      </c>
      <c r="V459">
        <v>6</v>
      </c>
      <c r="W459">
        <v>27</v>
      </c>
    </row>
    <row r="460" spans="1:23" x14ac:dyDescent="0.35">
      <c r="A460" t="s">
        <v>232</v>
      </c>
      <c r="B460" t="s">
        <v>233</v>
      </c>
      <c r="C460" s="2">
        <v>44713</v>
      </c>
      <c r="D460">
        <v>353</v>
      </c>
      <c r="E460">
        <v>46</v>
      </c>
      <c r="F460">
        <v>23</v>
      </c>
      <c r="G460">
        <v>1</v>
      </c>
      <c r="H460">
        <v>0</v>
      </c>
      <c r="I460">
        <v>423</v>
      </c>
      <c r="J460">
        <v>10</v>
      </c>
      <c r="K460">
        <v>23</v>
      </c>
      <c r="L460">
        <v>38</v>
      </c>
      <c r="M460">
        <v>63</v>
      </c>
      <c r="N460">
        <v>158</v>
      </c>
      <c r="O460">
        <v>95</v>
      </c>
      <c r="P460">
        <v>25</v>
      </c>
      <c r="Q460">
        <v>15</v>
      </c>
      <c r="R460">
        <v>23</v>
      </c>
      <c r="S460">
        <v>13</v>
      </c>
      <c r="T460" t="s">
        <v>970</v>
      </c>
      <c r="U460">
        <v>1</v>
      </c>
      <c r="V460">
        <v>70</v>
      </c>
      <c r="W460">
        <v>422</v>
      </c>
    </row>
    <row r="461" spans="1:23" x14ac:dyDescent="0.35">
      <c r="A461" t="s">
        <v>232</v>
      </c>
      <c r="B461" t="s">
        <v>233</v>
      </c>
      <c r="C461" s="2">
        <v>44743</v>
      </c>
      <c r="D461">
        <v>0</v>
      </c>
      <c r="E461">
        <v>0</v>
      </c>
      <c r="F461">
        <v>0</v>
      </c>
      <c r="G461">
        <v>0</v>
      </c>
      <c r="H461">
        <v>0</v>
      </c>
      <c r="I461">
        <v>0</v>
      </c>
      <c r="T461" t="s">
        <v>971</v>
      </c>
      <c r="U461">
        <v>0</v>
      </c>
      <c r="V461">
        <v>0</v>
      </c>
      <c r="W461">
        <v>0</v>
      </c>
    </row>
    <row r="462" spans="1:23" x14ac:dyDescent="0.35">
      <c r="A462" t="s">
        <v>232</v>
      </c>
      <c r="B462" t="s">
        <v>233</v>
      </c>
      <c r="C462" s="2">
        <v>44774</v>
      </c>
      <c r="D462">
        <v>211</v>
      </c>
      <c r="E462">
        <v>15</v>
      </c>
      <c r="F462">
        <v>1</v>
      </c>
      <c r="G462">
        <v>0</v>
      </c>
      <c r="H462">
        <v>0</v>
      </c>
      <c r="I462">
        <v>227</v>
      </c>
      <c r="J462">
        <v>8</v>
      </c>
      <c r="K462">
        <v>22</v>
      </c>
      <c r="L462">
        <v>56</v>
      </c>
      <c r="M462">
        <v>96</v>
      </c>
      <c r="N462">
        <v>365</v>
      </c>
      <c r="O462">
        <v>269</v>
      </c>
      <c r="P462">
        <v>40</v>
      </c>
      <c r="Q462">
        <v>34</v>
      </c>
      <c r="R462">
        <v>22</v>
      </c>
      <c r="S462">
        <v>14</v>
      </c>
      <c r="T462" t="s">
        <v>972</v>
      </c>
      <c r="U462">
        <v>0</v>
      </c>
      <c r="V462">
        <v>16</v>
      </c>
      <c r="W462">
        <v>227</v>
      </c>
    </row>
    <row r="463" spans="1:23" x14ac:dyDescent="0.35">
      <c r="A463" t="s">
        <v>232</v>
      </c>
      <c r="B463" t="s">
        <v>233</v>
      </c>
      <c r="C463" s="2">
        <v>44805</v>
      </c>
      <c r="D463">
        <v>1524</v>
      </c>
      <c r="E463">
        <v>216</v>
      </c>
      <c r="F463">
        <v>69</v>
      </c>
      <c r="G463">
        <v>2</v>
      </c>
      <c r="H463">
        <v>0</v>
      </c>
      <c r="I463">
        <v>1811</v>
      </c>
      <c r="J463">
        <v>13</v>
      </c>
      <c r="K463">
        <v>38</v>
      </c>
      <c r="L463">
        <v>69</v>
      </c>
      <c r="M463">
        <v>100</v>
      </c>
      <c r="N463">
        <v>160</v>
      </c>
      <c r="O463">
        <v>60</v>
      </c>
      <c r="P463">
        <v>31</v>
      </c>
      <c r="Q463">
        <v>31</v>
      </c>
      <c r="R463">
        <v>38</v>
      </c>
      <c r="S463">
        <v>25</v>
      </c>
      <c r="T463" t="s">
        <v>973</v>
      </c>
      <c r="U463">
        <v>2</v>
      </c>
      <c r="V463">
        <v>287</v>
      </c>
      <c r="W463">
        <v>1809</v>
      </c>
    </row>
    <row r="464" spans="1:23" x14ac:dyDescent="0.35">
      <c r="A464" t="s">
        <v>232</v>
      </c>
      <c r="B464" t="s">
        <v>233</v>
      </c>
      <c r="C464" s="2">
        <v>44835</v>
      </c>
      <c r="D464">
        <v>1379</v>
      </c>
      <c r="E464">
        <v>120</v>
      </c>
      <c r="F464">
        <v>29</v>
      </c>
      <c r="G464">
        <v>5</v>
      </c>
      <c r="H464">
        <v>0</v>
      </c>
      <c r="I464">
        <v>1533</v>
      </c>
      <c r="J464">
        <v>67</v>
      </c>
      <c r="K464">
        <v>78</v>
      </c>
      <c r="L464">
        <v>98</v>
      </c>
      <c r="M464">
        <v>123</v>
      </c>
      <c r="N464">
        <v>186</v>
      </c>
      <c r="O464">
        <v>63</v>
      </c>
      <c r="P464">
        <v>25</v>
      </c>
      <c r="Q464">
        <v>20</v>
      </c>
      <c r="R464">
        <v>78</v>
      </c>
      <c r="S464">
        <v>11</v>
      </c>
      <c r="T464" t="s">
        <v>974</v>
      </c>
      <c r="U464">
        <v>5</v>
      </c>
      <c r="V464">
        <v>154</v>
      </c>
      <c r="W464">
        <v>1528</v>
      </c>
    </row>
    <row r="465" spans="1:23" x14ac:dyDescent="0.35">
      <c r="A465" t="s">
        <v>232</v>
      </c>
      <c r="B465" t="s">
        <v>233</v>
      </c>
      <c r="C465" s="2">
        <v>44866</v>
      </c>
      <c r="D465">
        <v>3353</v>
      </c>
      <c r="E465">
        <v>383</v>
      </c>
      <c r="F465">
        <v>97</v>
      </c>
      <c r="G465">
        <v>10</v>
      </c>
      <c r="H465">
        <v>0</v>
      </c>
      <c r="I465">
        <v>3843</v>
      </c>
      <c r="J465">
        <v>12</v>
      </c>
      <c r="K465">
        <v>31</v>
      </c>
      <c r="L465">
        <v>49</v>
      </c>
      <c r="M465">
        <v>74</v>
      </c>
      <c r="N465">
        <v>149</v>
      </c>
      <c r="O465">
        <v>75</v>
      </c>
      <c r="P465">
        <v>25</v>
      </c>
      <c r="Q465">
        <v>18</v>
      </c>
      <c r="R465">
        <v>31</v>
      </c>
      <c r="S465">
        <v>19</v>
      </c>
      <c r="T465" t="s">
        <v>975</v>
      </c>
      <c r="U465">
        <v>10</v>
      </c>
      <c r="V465">
        <v>490</v>
      </c>
      <c r="W465">
        <v>3833</v>
      </c>
    </row>
    <row r="466" spans="1:23" x14ac:dyDescent="0.35">
      <c r="A466" t="s">
        <v>232</v>
      </c>
      <c r="B466" t="s">
        <v>233</v>
      </c>
      <c r="C466" s="2">
        <v>44896</v>
      </c>
      <c r="D466">
        <v>0</v>
      </c>
      <c r="E466">
        <v>0</v>
      </c>
      <c r="F466">
        <v>0</v>
      </c>
      <c r="G466">
        <v>0</v>
      </c>
      <c r="H466">
        <v>0</v>
      </c>
      <c r="I466">
        <v>0</v>
      </c>
      <c r="T466" t="s">
        <v>976</v>
      </c>
      <c r="U466">
        <v>0</v>
      </c>
      <c r="V466">
        <v>0</v>
      </c>
      <c r="W466">
        <v>0</v>
      </c>
    </row>
    <row r="467" spans="1:23" x14ac:dyDescent="0.35">
      <c r="A467" t="s">
        <v>232</v>
      </c>
      <c r="B467" t="s">
        <v>233</v>
      </c>
      <c r="C467" s="2">
        <v>44927</v>
      </c>
      <c r="D467">
        <v>790</v>
      </c>
      <c r="E467">
        <v>80</v>
      </c>
      <c r="F467">
        <v>5</v>
      </c>
      <c r="G467">
        <v>0</v>
      </c>
      <c r="H467">
        <v>0</v>
      </c>
      <c r="I467">
        <v>875</v>
      </c>
      <c r="J467">
        <v>6</v>
      </c>
      <c r="K467">
        <v>14</v>
      </c>
      <c r="L467">
        <v>22</v>
      </c>
      <c r="M467">
        <v>32</v>
      </c>
      <c r="N467">
        <v>45</v>
      </c>
      <c r="O467">
        <v>13</v>
      </c>
      <c r="P467">
        <v>10</v>
      </c>
      <c r="Q467">
        <v>8</v>
      </c>
      <c r="R467">
        <v>14</v>
      </c>
      <c r="S467">
        <v>8</v>
      </c>
      <c r="T467" t="s">
        <v>977</v>
      </c>
      <c r="U467">
        <v>0</v>
      </c>
      <c r="V467">
        <v>85</v>
      </c>
      <c r="W467">
        <v>875</v>
      </c>
    </row>
    <row r="468" spans="1:23" x14ac:dyDescent="0.35">
      <c r="A468" t="s">
        <v>232</v>
      </c>
      <c r="B468" t="s">
        <v>233</v>
      </c>
      <c r="C468" s="2">
        <v>44958</v>
      </c>
      <c r="D468">
        <v>409</v>
      </c>
      <c r="E468">
        <v>53</v>
      </c>
      <c r="F468">
        <v>4</v>
      </c>
      <c r="G468">
        <v>0</v>
      </c>
      <c r="H468">
        <v>0</v>
      </c>
      <c r="I468">
        <v>466</v>
      </c>
      <c r="J468">
        <v>6</v>
      </c>
      <c r="K468">
        <v>20</v>
      </c>
      <c r="L468">
        <v>31</v>
      </c>
      <c r="M468">
        <v>60</v>
      </c>
      <c r="N468">
        <v>92</v>
      </c>
      <c r="O468">
        <v>32</v>
      </c>
      <c r="P468">
        <v>29</v>
      </c>
      <c r="Q468">
        <v>11</v>
      </c>
      <c r="R468">
        <v>20</v>
      </c>
      <c r="S468">
        <v>14</v>
      </c>
      <c r="T468" t="s">
        <v>978</v>
      </c>
      <c r="U468">
        <v>0</v>
      </c>
      <c r="V468">
        <v>57</v>
      </c>
      <c r="W468">
        <v>466</v>
      </c>
    </row>
    <row r="469" spans="1:23" x14ac:dyDescent="0.35">
      <c r="A469" t="s">
        <v>232</v>
      </c>
      <c r="B469" t="s">
        <v>233</v>
      </c>
      <c r="C469" s="2">
        <v>44986</v>
      </c>
      <c r="D469">
        <v>1319</v>
      </c>
      <c r="E469">
        <v>240</v>
      </c>
      <c r="F469">
        <v>20</v>
      </c>
      <c r="G469">
        <v>1</v>
      </c>
      <c r="H469">
        <v>0</v>
      </c>
      <c r="I469">
        <v>1580</v>
      </c>
      <c r="J469">
        <v>8.5</v>
      </c>
      <c r="K469">
        <v>25.5</v>
      </c>
      <c r="L469">
        <v>46</v>
      </c>
      <c r="M469">
        <v>68</v>
      </c>
      <c r="N469">
        <v>98.5</v>
      </c>
      <c r="O469">
        <v>30.5</v>
      </c>
      <c r="P469">
        <v>22</v>
      </c>
      <c r="Q469">
        <v>20.5</v>
      </c>
      <c r="R469">
        <v>25.5</v>
      </c>
      <c r="S469">
        <v>17</v>
      </c>
      <c r="T469" t="s">
        <v>979</v>
      </c>
      <c r="U469">
        <v>1</v>
      </c>
      <c r="V469">
        <v>261</v>
      </c>
      <c r="W469">
        <v>1579</v>
      </c>
    </row>
    <row r="470" spans="1:23" x14ac:dyDescent="0.35">
      <c r="A470" t="s">
        <v>416</v>
      </c>
      <c r="B470" t="s">
        <v>466</v>
      </c>
      <c r="C470" s="2">
        <v>44652</v>
      </c>
      <c r="D470">
        <v>168</v>
      </c>
      <c r="E470">
        <v>206</v>
      </c>
      <c r="F470">
        <v>6</v>
      </c>
      <c r="G470">
        <v>0</v>
      </c>
      <c r="H470">
        <v>0</v>
      </c>
      <c r="I470">
        <v>380</v>
      </c>
      <c r="J470">
        <v>5</v>
      </c>
      <c r="K470">
        <v>8</v>
      </c>
      <c r="L470">
        <v>12</v>
      </c>
      <c r="M470">
        <v>14</v>
      </c>
      <c r="N470">
        <v>29</v>
      </c>
      <c r="O470">
        <v>15</v>
      </c>
      <c r="P470">
        <v>2</v>
      </c>
      <c r="Q470">
        <v>4</v>
      </c>
      <c r="R470">
        <v>8</v>
      </c>
      <c r="S470">
        <v>3</v>
      </c>
      <c r="T470" t="s">
        <v>980</v>
      </c>
      <c r="U470">
        <v>0</v>
      </c>
      <c r="V470">
        <v>212</v>
      </c>
      <c r="W470">
        <v>380</v>
      </c>
    </row>
    <row r="471" spans="1:23" x14ac:dyDescent="0.35">
      <c r="A471" t="s">
        <v>416</v>
      </c>
      <c r="B471" t="s">
        <v>466</v>
      </c>
      <c r="C471" s="2">
        <v>44682</v>
      </c>
      <c r="D471">
        <v>281</v>
      </c>
      <c r="E471">
        <v>433</v>
      </c>
      <c r="F471">
        <v>0</v>
      </c>
      <c r="G471">
        <v>0</v>
      </c>
      <c r="H471">
        <v>0</v>
      </c>
      <c r="I471">
        <v>714</v>
      </c>
      <c r="J471">
        <v>4</v>
      </c>
      <c r="K471">
        <v>6</v>
      </c>
      <c r="L471">
        <v>8.5</v>
      </c>
      <c r="M471">
        <v>12</v>
      </c>
      <c r="N471">
        <v>31</v>
      </c>
      <c r="O471">
        <v>19</v>
      </c>
      <c r="P471">
        <v>3.5</v>
      </c>
      <c r="Q471">
        <v>2.5</v>
      </c>
      <c r="R471">
        <v>6</v>
      </c>
      <c r="S471">
        <v>2</v>
      </c>
      <c r="T471" t="s">
        <v>981</v>
      </c>
      <c r="U471">
        <v>0</v>
      </c>
      <c r="V471">
        <v>433</v>
      </c>
      <c r="W471">
        <v>714</v>
      </c>
    </row>
    <row r="472" spans="1:23" x14ac:dyDescent="0.35">
      <c r="A472" t="s">
        <v>416</v>
      </c>
      <c r="B472" t="s">
        <v>466</v>
      </c>
      <c r="C472" s="2">
        <v>44713</v>
      </c>
      <c r="D472">
        <v>246</v>
      </c>
      <c r="E472">
        <v>300</v>
      </c>
      <c r="F472">
        <v>7</v>
      </c>
      <c r="G472">
        <v>1</v>
      </c>
      <c r="H472">
        <v>0</v>
      </c>
      <c r="I472">
        <v>554</v>
      </c>
      <c r="J472">
        <v>4</v>
      </c>
      <c r="K472">
        <v>6</v>
      </c>
      <c r="L472">
        <v>8</v>
      </c>
      <c r="M472">
        <v>10</v>
      </c>
      <c r="N472">
        <v>21</v>
      </c>
      <c r="O472">
        <v>11</v>
      </c>
      <c r="P472">
        <v>2</v>
      </c>
      <c r="Q472">
        <v>2</v>
      </c>
      <c r="R472">
        <v>6</v>
      </c>
      <c r="S472">
        <v>2</v>
      </c>
      <c r="T472" t="s">
        <v>982</v>
      </c>
      <c r="U472">
        <v>1</v>
      </c>
      <c r="V472">
        <v>308</v>
      </c>
      <c r="W472">
        <v>553</v>
      </c>
    </row>
    <row r="473" spans="1:23" x14ac:dyDescent="0.35">
      <c r="A473" t="s">
        <v>416</v>
      </c>
      <c r="B473" t="s">
        <v>466</v>
      </c>
      <c r="C473" s="2">
        <v>44743</v>
      </c>
      <c r="D473">
        <v>251</v>
      </c>
      <c r="E473">
        <v>328</v>
      </c>
      <c r="F473">
        <v>1</v>
      </c>
      <c r="G473">
        <v>0</v>
      </c>
      <c r="H473">
        <v>0</v>
      </c>
      <c r="I473">
        <v>580</v>
      </c>
      <c r="J473">
        <v>5</v>
      </c>
      <c r="K473">
        <v>6</v>
      </c>
      <c r="L473">
        <v>7</v>
      </c>
      <c r="M473">
        <v>10</v>
      </c>
      <c r="N473">
        <v>23</v>
      </c>
      <c r="O473">
        <v>13</v>
      </c>
      <c r="P473">
        <v>3</v>
      </c>
      <c r="Q473">
        <v>1</v>
      </c>
      <c r="R473">
        <v>6</v>
      </c>
      <c r="S473">
        <v>1</v>
      </c>
      <c r="T473" t="s">
        <v>983</v>
      </c>
      <c r="U473">
        <v>0</v>
      </c>
      <c r="V473">
        <v>329</v>
      </c>
      <c r="W473">
        <v>580</v>
      </c>
    </row>
    <row r="474" spans="1:23" x14ac:dyDescent="0.35">
      <c r="A474" t="s">
        <v>416</v>
      </c>
      <c r="B474" t="s">
        <v>466</v>
      </c>
      <c r="C474" s="2">
        <v>44774</v>
      </c>
      <c r="D474">
        <v>163</v>
      </c>
      <c r="E474">
        <v>217</v>
      </c>
      <c r="F474">
        <v>3</v>
      </c>
      <c r="G474">
        <v>0</v>
      </c>
      <c r="H474">
        <v>0</v>
      </c>
      <c r="I474">
        <v>383</v>
      </c>
      <c r="J474">
        <v>3</v>
      </c>
      <c r="K474">
        <v>9</v>
      </c>
      <c r="L474">
        <v>16</v>
      </c>
      <c r="M474">
        <v>18</v>
      </c>
      <c r="N474">
        <v>28</v>
      </c>
      <c r="O474">
        <v>10</v>
      </c>
      <c r="P474">
        <v>2</v>
      </c>
      <c r="Q474">
        <v>7</v>
      </c>
      <c r="R474">
        <v>9</v>
      </c>
      <c r="S474">
        <v>6</v>
      </c>
      <c r="T474" t="s">
        <v>984</v>
      </c>
      <c r="U474">
        <v>0</v>
      </c>
      <c r="V474">
        <v>220</v>
      </c>
      <c r="W474">
        <v>383</v>
      </c>
    </row>
    <row r="475" spans="1:23" x14ac:dyDescent="0.35">
      <c r="A475" t="s">
        <v>416</v>
      </c>
      <c r="B475" t="s">
        <v>466</v>
      </c>
      <c r="C475" s="2">
        <v>44805</v>
      </c>
      <c r="D475">
        <v>229</v>
      </c>
      <c r="E475">
        <v>318</v>
      </c>
      <c r="F475">
        <v>3</v>
      </c>
      <c r="G475">
        <v>0</v>
      </c>
      <c r="H475">
        <v>0</v>
      </c>
      <c r="I475">
        <v>550</v>
      </c>
      <c r="J475">
        <v>7</v>
      </c>
      <c r="K475">
        <v>20</v>
      </c>
      <c r="L475">
        <v>21</v>
      </c>
      <c r="M475">
        <v>22</v>
      </c>
      <c r="N475">
        <v>25</v>
      </c>
      <c r="O475">
        <v>3</v>
      </c>
      <c r="P475">
        <v>1</v>
      </c>
      <c r="Q475">
        <v>1</v>
      </c>
      <c r="R475">
        <v>20</v>
      </c>
      <c r="S475">
        <v>13</v>
      </c>
      <c r="T475" t="s">
        <v>985</v>
      </c>
      <c r="U475">
        <v>0</v>
      </c>
      <c r="V475">
        <v>321</v>
      </c>
      <c r="W475">
        <v>550</v>
      </c>
    </row>
    <row r="476" spans="1:23" x14ac:dyDescent="0.35">
      <c r="A476" t="s">
        <v>416</v>
      </c>
      <c r="B476" t="s">
        <v>466</v>
      </c>
      <c r="C476" s="2">
        <v>44835</v>
      </c>
      <c r="D476">
        <v>337</v>
      </c>
      <c r="E476">
        <v>418</v>
      </c>
      <c r="F476">
        <v>2</v>
      </c>
      <c r="G476">
        <v>0</v>
      </c>
      <c r="H476">
        <v>0</v>
      </c>
      <c r="I476">
        <v>757</v>
      </c>
      <c r="J476">
        <v>5</v>
      </c>
      <c r="K476">
        <v>16</v>
      </c>
      <c r="L476">
        <v>17</v>
      </c>
      <c r="M476">
        <v>21</v>
      </c>
      <c r="N476">
        <v>24</v>
      </c>
      <c r="O476">
        <v>3</v>
      </c>
      <c r="P476">
        <v>4</v>
      </c>
      <c r="Q476">
        <v>1</v>
      </c>
      <c r="R476">
        <v>16</v>
      </c>
      <c r="S476">
        <v>11</v>
      </c>
      <c r="T476" t="s">
        <v>986</v>
      </c>
      <c r="U476">
        <v>0</v>
      </c>
      <c r="V476">
        <v>420</v>
      </c>
      <c r="W476">
        <v>757</v>
      </c>
    </row>
    <row r="477" spans="1:23" x14ac:dyDescent="0.35">
      <c r="A477" t="s">
        <v>416</v>
      </c>
      <c r="B477" t="s">
        <v>466</v>
      </c>
      <c r="C477" s="2">
        <v>44866</v>
      </c>
      <c r="D477">
        <v>310</v>
      </c>
      <c r="E477">
        <v>457</v>
      </c>
      <c r="F477">
        <v>3</v>
      </c>
      <c r="G477">
        <v>0</v>
      </c>
      <c r="H477">
        <v>0</v>
      </c>
      <c r="I477">
        <v>770</v>
      </c>
      <c r="J477">
        <v>3</v>
      </c>
      <c r="K477">
        <v>7</v>
      </c>
      <c r="L477">
        <v>11</v>
      </c>
      <c r="M477">
        <v>13</v>
      </c>
      <c r="N477">
        <v>17</v>
      </c>
      <c r="O477">
        <v>4</v>
      </c>
      <c r="P477">
        <v>2</v>
      </c>
      <c r="Q477">
        <v>4</v>
      </c>
      <c r="R477">
        <v>7</v>
      </c>
      <c r="S477">
        <v>4</v>
      </c>
      <c r="T477" t="s">
        <v>987</v>
      </c>
      <c r="U477">
        <v>0</v>
      </c>
      <c r="V477">
        <v>460</v>
      </c>
      <c r="W477">
        <v>770</v>
      </c>
    </row>
    <row r="478" spans="1:23" x14ac:dyDescent="0.35">
      <c r="A478" t="s">
        <v>416</v>
      </c>
      <c r="B478" t="s">
        <v>466</v>
      </c>
      <c r="C478" s="2">
        <v>44896</v>
      </c>
      <c r="D478">
        <v>161</v>
      </c>
      <c r="E478">
        <v>244</v>
      </c>
      <c r="F478">
        <v>3</v>
      </c>
      <c r="G478">
        <v>0</v>
      </c>
      <c r="H478">
        <v>0</v>
      </c>
      <c r="I478">
        <v>408</v>
      </c>
      <c r="J478">
        <v>2</v>
      </c>
      <c r="K478">
        <v>4</v>
      </c>
      <c r="L478">
        <v>6</v>
      </c>
      <c r="M478">
        <v>11</v>
      </c>
      <c r="N478">
        <v>26</v>
      </c>
      <c r="O478">
        <v>15</v>
      </c>
      <c r="P478">
        <v>5</v>
      </c>
      <c r="Q478">
        <v>2</v>
      </c>
      <c r="R478">
        <v>4</v>
      </c>
      <c r="S478">
        <v>2</v>
      </c>
      <c r="T478" t="s">
        <v>988</v>
      </c>
      <c r="U478">
        <v>0</v>
      </c>
      <c r="V478">
        <v>247</v>
      </c>
      <c r="W478">
        <v>408</v>
      </c>
    </row>
    <row r="479" spans="1:23" x14ac:dyDescent="0.35">
      <c r="A479" t="s">
        <v>416</v>
      </c>
      <c r="B479" t="s">
        <v>466</v>
      </c>
      <c r="C479" s="2">
        <v>44927</v>
      </c>
      <c r="D479">
        <v>241</v>
      </c>
      <c r="E479">
        <v>358</v>
      </c>
      <c r="F479">
        <v>4</v>
      </c>
      <c r="G479">
        <v>0</v>
      </c>
      <c r="H479">
        <v>0</v>
      </c>
      <c r="I479">
        <v>603</v>
      </c>
      <c r="J479">
        <v>4</v>
      </c>
      <c r="K479">
        <v>7</v>
      </c>
      <c r="L479">
        <v>10</v>
      </c>
      <c r="M479">
        <v>13</v>
      </c>
      <c r="N479">
        <v>28</v>
      </c>
      <c r="O479">
        <v>15</v>
      </c>
      <c r="P479">
        <v>3</v>
      </c>
      <c r="Q479">
        <v>3</v>
      </c>
      <c r="R479">
        <v>7</v>
      </c>
      <c r="S479">
        <v>3</v>
      </c>
      <c r="T479" t="s">
        <v>989</v>
      </c>
      <c r="U479">
        <v>0</v>
      </c>
      <c r="V479">
        <v>362</v>
      </c>
      <c r="W479">
        <v>603</v>
      </c>
    </row>
    <row r="480" spans="1:23" x14ac:dyDescent="0.35">
      <c r="A480" t="s">
        <v>416</v>
      </c>
      <c r="B480" t="s">
        <v>466</v>
      </c>
      <c r="C480" s="2">
        <v>44958</v>
      </c>
      <c r="D480">
        <v>187</v>
      </c>
      <c r="E480">
        <v>323</v>
      </c>
      <c r="F480">
        <v>2</v>
      </c>
      <c r="G480">
        <v>1</v>
      </c>
      <c r="H480">
        <v>0</v>
      </c>
      <c r="I480">
        <v>513</v>
      </c>
      <c r="J480">
        <v>2</v>
      </c>
      <c r="K480">
        <v>4</v>
      </c>
      <c r="L480">
        <v>7</v>
      </c>
      <c r="M480">
        <v>12</v>
      </c>
      <c r="N480">
        <v>28</v>
      </c>
      <c r="O480">
        <v>16</v>
      </c>
      <c r="P480">
        <v>5</v>
      </c>
      <c r="Q480">
        <v>3</v>
      </c>
      <c r="R480">
        <v>4</v>
      </c>
      <c r="S480">
        <v>2</v>
      </c>
      <c r="T480" t="s">
        <v>990</v>
      </c>
      <c r="U480">
        <v>1</v>
      </c>
      <c r="V480">
        <v>326</v>
      </c>
      <c r="W480">
        <v>512</v>
      </c>
    </row>
    <row r="481" spans="1:23" x14ac:dyDescent="0.35">
      <c r="A481" t="s">
        <v>416</v>
      </c>
      <c r="B481" t="s">
        <v>466</v>
      </c>
      <c r="C481" s="2">
        <v>44986</v>
      </c>
      <c r="D481">
        <v>279</v>
      </c>
      <c r="E481">
        <v>396</v>
      </c>
      <c r="F481">
        <v>2</v>
      </c>
      <c r="G481">
        <v>0</v>
      </c>
      <c r="H481">
        <v>0</v>
      </c>
      <c r="I481">
        <v>677</v>
      </c>
      <c r="J481">
        <v>2</v>
      </c>
      <c r="K481">
        <v>5</v>
      </c>
      <c r="L481">
        <v>8</v>
      </c>
      <c r="M481">
        <v>12</v>
      </c>
      <c r="N481">
        <v>28</v>
      </c>
      <c r="O481">
        <v>16</v>
      </c>
      <c r="P481">
        <v>4</v>
      </c>
      <c r="Q481">
        <v>3</v>
      </c>
      <c r="R481">
        <v>5</v>
      </c>
      <c r="S481">
        <v>3</v>
      </c>
      <c r="T481" t="s">
        <v>991</v>
      </c>
      <c r="U481">
        <v>0</v>
      </c>
      <c r="V481">
        <v>398</v>
      </c>
      <c r="W481">
        <v>677</v>
      </c>
    </row>
    <row r="482" spans="1:23" x14ac:dyDescent="0.35">
      <c r="A482" t="s">
        <v>386</v>
      </c>
      <c r="B482" t="s">
        <v>387</v>
      </c>
      <c r="C482" s="2">
        <v>44652</v>
      </c>
      <c r="D482">
        <v>306</v>
      </c>
      <c r="E482">
        <v>110</v>
      </c>
      <c r="F482">
        <v>23</v>
      </c>
      <c r="G482">
        <v>1</v>
      </c>
      <c r="H482">
        <v>0</v>
      </c>
      <c r="I482">
        <v>440</v>
      </c>
      <c r="J482">
        <v>15</v>
      </c>
      <c r="K482">
        <v>19</v>
      </c>
      <c r="L482">
        <v>21</v>
      </c>
      <c r="M482">
        <v>26</v>
      </c>
      <c r="N482">
        <v>41.5</v>
      </c>
      <c r="O482">
        <v>15.5</v>
      </c>
      <c r="P482">
        <v>5</v>
      </c>
      <c r="Q482">
        <v>2</v>
      </c>
      <c r="R482">
        <v>19</v>
      </c>
      <c r="S482">
        <v>4</v>
      </c>
      <c r="T482" t="s">
        <v>992</v>
      </c>
      <c r="U482">
        <v>1</v>
      </c>
      <c r="V482">
        <v>134</v>
      </c>
      <c r="W482">
        <v>439</v>
      </c>
    </row>
    <row r="483" spans="1:23" x14ac:dyDescent="0.35">
      <c r="A483" t="s">
        <v>386</v>
      </c>
      <c r="B483" t="s">
        <v>387</v>
      </c>
      <c r="C483" s="2">
        <v>44682</v>
      </c>
      <c r="D483">
        <v>362</v>
      </c>
      <c r="E483">
        <v>129</v>
      </c>
      <c r="F483">
        <v>24</v>
      </c>
      <c r="G483">
        <v>2</v>
      </c>
      <c r="H483">
        <v>1</v>
      </c>
      <c r="I483">
        <v>518</v>
      </c>
      <c r="J483">
        <v>11</v>
      </c>
      <c r="K483">
        <v>18</v>
      </c>
      <c r="L483">
        <v>25</v>
      </c>
      <c r="M483">
        <v>48</v>
      </c>
      <c r="N483">
        <v>105</v>
      </c>
      <c r="O483">
        <v>57</v>
      </c>
      <c r="P483">
        <v>23</v>
      </c>
      <c r="Q483">
        <v>7</v>
      </c>
      <c r="R483">
        <v>18</v>
      </c>
      <c r="S483">
        <v>7</v>
      </c>
      <c r="T483" t="s">
        <v>993</v>
      </c>
      <c r="U483">
        <v>3</v>
      </c>
      <c r="V483">
        <v>156</v>
      </c>
      <c r="W483">
        <v>515</v>
      </c>
    </row>
    <row r="484" spans="1:23" x14ac:dyDescent="0.35">
      <c r="A484" t="s">
        <v>386</v>
      </c>
      <c r="B484" t="s">
        <v>387</v>
      </c>
      <c r="C484" s="2">
        <v>44713</v>
      </c>
      <c r="D484">
        <v>148</v>
      </c>
      <c r="E484">
        <v>50</v>
      </c>
      <c r="F484">
        <v>15</v>
      </c>
      <c r="G484">
        <v>1</v>
      </c>
      <c r="H484">
        <v>3</v>
      </c>
      <c r="I484">
        <v>217</v>
      </c>
      <c r="J484">
        <v>9</v>
      </c>
      <c r="K484">
        <v>13</v>
      </c>
      <c r="L484">
        <v>16</v>
      </c>
      <c r="M484">
        <v>25</v>
      </c>
      <c r="N484">
        <v>52</v>
      </c>
      <c r="O484">
        <v>27</v>
      </c>
      <c r="P484">
        <v>9</v>
      </c>
      <c r="Q484">
        <v>3</v>
      </c>
      <c r="R484">
        <v>13</v>
      </c>
      <c r="S484">
        <v>4</v>
      </c>
      <c r="T484" t="s">
        <v>994</v>
      </c>
      <c r="U484">
        <v>4</v>
      </c>
      <c r="V484">
        <v>69</v>
      </c>
      <c r="W484">
        <v>213</v>
      </c>
    </row>
    <row r="485" spans="1:23" x14ac:dyDescent="0.35">
      <c r="A485" t="s">
        <v>386</v>
      </c>
      <c r="B485" t="s">
        <v>387</v>
      </c>
      <c r="C485" s="2">
        <v>44743</v>
      </c>
      <c r="D485">
        <v>135</v>
      </c>
      <c r="E485">
        <v>32</v>
      </c>
      <c r="F485">
        <v>9</v>
      </c>
      <c r="G485">
        <v>1</v>
      </c>
      <c r="H485">
        <v>0</v>
      </c>
      <c r="I485">
        <v>177</v>
      </c>
      <c r="J485">
        <v>11</v>
      </c>
      <c r="K485">
        <v>30</v>
      </c>
      <c r="L485">
        <v>36</v>
      </c>
      <c r="M485">
        <v>42</v>
      </c>
      <c r="N485">
        <v>61</v>
      </c>
      <c r="O485">
        <v>19</v>
      </c>
      <c r="P485">
        <v>6</v>
      </c>
      <c r="Q485">
        <v>6</v>
      </c>
      <c r="R485">
        <v>30</v>
      </c>
      <c r="S485">
        <v>19</v>
      </c>
      <c r="T485" t="s">
        <v>995</v>
      </c>
      <c r="U485">
        <v>1</v>
      </c>
      <c r="V485">
        <v>42</v>
      </c>
      <c r="W485">
        <v>176</v>
      </c>
    </row>
    <row r="486" spans="1:23" x14ac:dyDescent="0.35">
      <c r="A486" t="s">
        <v>386</v>
      </c>
      <c r="B486" t="s">
        <v>387</v>
      </c>
      <c r="C486" s="2">
        <v>44774</v>
      </c>
      <c r="D486">
        <v>227</v>
      </c>
      <c r="E486">
        <v>58</v>
      </c>
      <c r="F486">
        <v>13</v>
      </c>
      <c r="G486">
        <v>1</v>
      </c>
      <c r="H486">
        <v>0</v>
      </c>
      <c r="I486">
        <v>299</v>
      </c>
      <c r="J486">
        <v>11</v>
      </c>
      <c r="K486">
        <v>33</v>
      </c>
      <c r="L486">
        <v>42</v>
      </c>
      <c r="M486">
        <v>47</v>
      </c>
      <c r="N486">
        <v>52</v>
      </c>
      <c r="O486">
        <v>5</v>
      </c>
      <c r="P486">
        <v>5</v>
      </c>
      <c r="Q486">
        <v>9</v>
      </c>
      <c r="R486">
        <v>33</v>
      </c>
      <c r="S486">
        <v>22</v>
      </c>
      <c r="T486" t="s">
        <v>996</v>
      </c>
      <c r="U486">
        <v>1</v>
      </c>
      <c r="V486">
        <v>72</v>
      </c>
      <c r="W486">
        <v>298</v>
      </c>
    </row>
    <row r="487" spans="1:23" x14ac:dyDescent="0.35">
      <c r="A487" t="s">
        <v>386</v>
      </c>
      <c r="B487" t="s">
        <v>387</v>
      </c>
      <c r="C487" s="2">
        <v>44805</v>
      </c>
      <c r="D487">
        <v>265</v>
      </c>
      <c r="E487">
        <v>118</v>
      </c>
      <c r="F487">
        <v>36</v>
      </c>
      <c r="G487">
        <v>2</v>
      </c>
      <c r="H487">
        <v>0</v>
      </c>
      <c r="I487">
        <v>421</v>
      </c>
      <c r="J487">
        <v>33</v>
      </c>
      <c r="K487">
        <v>41</v>
      </c>
      <c r="L487">
        <v>45</v>
      </c>
      <c r="M487">
        <v>50</v>
      </c>
      <c r="N487">
        <v>58</v>
      </c>
      <c r="O487">
        <v>8</v>
      </c>
      <c r="P487">
        <v>5</v>
      </c>
      <c r="Q487">
        <v>4</v>
      </c>
      <c r="R487">
        <v>41</v>
      </c>
      <c r="S487">
        <v>8</v>
      </c>
      <c r="T487" t="s">
        <v>997</v>
      </c>
      <c r="U487">
        <v>2</v>
      </c>
      <c r="V487">
        <v>156</v>
      </c>
      <c r="W487">
        <v>419</v>
      </c>
    </row>
    <row r="488" spans="1:23" x14ac:dyDescent="0.35">
      <c r="A488" t="s">
        <v>386</v>
      </c>
      <c r="B488" t="s">
        <v>387</v>
      </c>
      <c r="C488" s="2">
        <v>44835</v>
      </c>
      <c r="D488">
        <v>401</v>
      </c>
      <c r="E488">
        <v>152</v>
      </c>
      <c r="F488">
        <v>15</v>
      </c>
      <c r="G488">
        <v>4</v>
      </c>
      <c r="H488">
        <v>0</v>
      </c>
      <c r="I488">
        <v>572</v>
      </c>
      <c r="J488">
        <v>24</v>
      </c>
      <c r="K488">
        <v>32</v>
      </c>
      <c r="L488">
        <v>37</v>
      </c>
      <c r="M488">
        <v>47</v>
      </c>
      <c r="N488">
        <v>107</v>
      </c>
      <c r="O488">
        <v>60</v>
      </c>
      <c r="P488">
        <v>10</v>
      </c>
      <c r="Q488">
        <v>5</v>
      </c>
      <c r="R488">
        <v>32</v>
      </c>
      <c r="S488">
        <v>8</v>
      </c>
      <c r="T488" t="s">
        <v>998</v>
      </c>
      <c r="U488">
        <v>4</v>
      </c>
      <c r="V488">
        <v>171</v>
      </c>
      <c r="W488">
        <v>568</v>
      </c>
    </row>
    <row r="489" spans="1:23" x14ac:dyDescent="0.35">
      <c r="A489" t="s">
        <v>386</v>
      </c>
      <c r="B489" t="s">
        <v>387</v>
      </c>
      <c r="C489" s="2">
        <v>44866</v>
      </c>
      <c r="D489">
        <v>439</v>
      </c>
      <c r="E489">
        <v>129</v>
      </c>
      <c r="F489">
        <v>11</v>
      </c>
      <c r="G489">
        <v>0</v>
      </c>
      <c r="H489">
        <v>0</v>
      </c>
      <c r="I489">
        <v>579</v>
      </c>
      <c r="J489">
        <v>15</v>
      </c>
      <c r="K489">
        <v>22</v>
      </c>
      <c r="L489">
        <v>28</v>
      </c>
      <c r="M489">
        <v>34</v>
      </c>
      <c r="N489">
        <v>53</v>
      </c>
      <c r="O489">
        <v>19</v>
      </c>
      <c r="P489">
        <v>6</v>
      </c>
      <c r="Q489">
        <v>6</v>
      </c>
      <c r="R489">
        <v>22</v>
      </c>
      <c r="S489">
        <v>7</v>
      </c>
      <c r="T489" t="s">
        <v>999</v>
      </c>
      <c r="U489">
        <v>0</v>
      </c>
      <c r="V489">
        <v>140</v>
      </c>
      <c r="W489">
        <v>579</v>
      </c>
    </row>
    <row r="490" spans="1:23" x14ac:dyDescent="0.35">
      <c r="A490" t="s">
        <v>386</v>
      </c>
      <c r="B490" t="s">
        <v>387</v>
      </c>
      <c r="C490" s="2">
        <v>44896</v>
      </c>
      <c r="D490">
        <v>378</v>
      </c>
      <c r="E490">
        <v>139</v>
      </c>
      <c r="F490">
        <v>14</v>
      </c>
      <c r="G490">
        <v>5</v>
      </c>
      <c r="H490">
        <v>0</v>
      </c>
      <c r="I490">
        <v>536</v>
      </c>
      <c r="J490">
        <v>5</v>
      </c>
      <c r="K490">
        <v>11</v>
      </c>
      <c r="L490">
        <v>15</v>
      </c>
      <c r="M490">
        <v>20</v>
      </c>
      <c r="N490">
        <v>51</v>
      </c>
      <c r="O490">
        <v>31</v>
      </c>
      <c r="P490">
        <v>5</v>
      </c>
      <c r="Q490">
        <v>4</v>
      </c>
      <c r="R490">
        <v>11</v>
      </c>
      <c r="S490">
        <v>6</v>
      </c>
      <c r="T490" t="s">
        <v>1000</v>
      </c>
      <c r="U490">
        <v>5</v>
      </c>
      <c r="V490">
        <v>158</v>
      </c>
      <c r="W490">
        <v>531</v>
      </c>
    </row>
    <row r="491" spans="1:23" x14ac:dyDescent="0.35">
      <c r="A491" t="s">
        <v>386</v>
      </c>
      <c r="B491" t="s">
        <v>387</v>
      </c>
      <c r="C491" s="2">
        <v>44927</v>
      </c>
      <c r="D491">
        <v>364</v>
      </c>
      <c r="E491">
        <v>97</v>
      </c>
      <c r="F491">
        <v>7</v>
      </c>
      <c r="G491">
        <v>6</v>
      </c>
      <c r="H491">
        <v>0</v>
      </c>
      <c r="I491">
        <v>474</v>
      </c>
      <c r="J491">
        <v>8</v>
      </c>
      <c r="K491">
        <v>13</v>
      </c>
      <c r="L491">
        <v>16</v>
      </c>
      <c r="M491">
        <v>25</v>
      </c>
      <c r="N491">
        <v>74</v>
      </c>
      <c r="O491">
        <v>49</v>
      </c>
      <c r="P491">
        <v>9</v>
      </c>
      <c r="Q491">
        <v>3</v>
      </c>
      <c r="R491">
        <v>13</v>
      </c>
      <c r="S491">
        <v>5</v>
      </c>
      <c r="T491" t="s">
        <v>1001</v>
      </c>
      <c r="U491">
        <v>6</v>
      </c>
      <c r="V491">
        <v>110</v>
      </c>
      <c r="W491">
        <v>468</v>
      </c>
    </row>
    <row r="492" spans="1:23" x14ac:dyDescent="0.35">
      <c r="A492" t="s">
        <v>386</v>
      </c>
      <c r="B492" t="s">
        <v>387</v>
      </c>
      <c r="C492" s="2">
        <v>44958</v>
      </c>
      <c r="D492">
        <v>254</v>
      </c>
      <c r="E492">
        <v>93</v>
      </c>
      <c r="F492">
        <v>10</v>
      </c>
      <c r="G492">
        <v>3</v>
      </c>
      <c r="H492">
        <v>0</v>
      </c>
      <c r="I492">
        <v>360</v>
      </c>
      <c r="J492">
        <v>5</v>
      </c>
      <c r="K492">
        <v>10</v>
      </c>
      <c r="L492">
        <v>15</v>
      </c>
      <c r="M492">
        <v>22</v>
      </c>
      <c r="N492">
        <v>35</v>
      </c>
      <c r="O492">
        <v>13</v>
      </c>
      <c r="P492">
        <v>7</v>
      </c>
      <c r="Q492">
        <v>5</v>
      </c>
      <c r="R492">
        <v>10</v>
      </c>
      <c r="S492">
        <v>5</v>
      </c>
      <c r="T492" t="s">
        <v>1002</v>
      </c>
      <c r="U492">
        <v>3</v>
      </c>
      <c r="V492">
        <v>106</v>
      </c>
      <c r="W492">
        <v>357</v>
      </c>
    </row>
    <row r="493" spans="1:23" x14ac:dyDescent="0.35">
      <c r="A493" t="s">
        <v>386</v>
      </c>
      <c r="B493" t="s">
        <v>387</v>
      </c>
      <c r="C493" s="2">
        <v>44986</v>
      </c>
      <c r="D493">
        <v>349</v>
      </c>
      <c r="E493">
        <v>131</v>
      </c>
      <c r="F493">
        <v>16</v>
      </c>
      <c r="G493">
        <v>1</v>
      </c>
      <c r="H493">
        <v>0</v>
      </c>
      <c r="I493">
        <v>497</v>
      </c>
      <c r="J493">
        <v>9</v>
      </c>
      <c r="K493">
        <v>16</v>
      </c>
      <c r="L493">
        <v>20</v>
      </c>
      <c r="M493">
        <v>34</v>
      </c>
      <c r="N493">
        <v>77</v>
      </c>
      <c r="O493">
        <v>43</v>
      </c>
      <c r="P493">
        <v>14</v>
      </c>
      <c r="Q493">
        <v>4</v>
      </c>
      <c r="R493">
        <v>16</v>
      </c>
      <c r="S493">
        <v>7</v>
      </c>
      <c r="T493" t="s">
        <v>1003</v>
      </c>
      <c r="U493">
        <v>1</v>
      </c>
      <c r="V493">
        <v>148</v>
      </c>
      <c r="W493">
        <v>496</v>
      </c>
    </row>
    <row r="494" spans="1:23" x14ac:dyDescent="0.35">
      <c r="A494" t="s">
        <v>352</v>
      </c>
      <c r="B494" t="s">
        <v>353</v>
      </c>
      <c r="C494" s="2">
        <v>44652</v>
      </c>
      <c r="D494">
        <v>351</v>
      </c>
      <c r="E494">
        <v>273</v>
      </c>
      <c r="F494">
        <v>8</v>
      </c>
      <c r="G494">
        <v>0</v>
      </c>
      <c r="H494">
        <v>12</v>
      </c>
      <c r="I494">
        <v>644</v>
      </c>
      <c r="J494">
        <v>4</v>
      </c>
      <c r="K494">
        <v>8</v>
      </c>
      <c r="L494">
        <v>14</v>
      </c>
      <c r="M494">
        <v>20</v>
      </c>
      <c r="N494">
        <v>56</v>
      </c>
      <c r="O494">
        <v>36</v>
      </c>
      <c r="P494">
        <v>6</v>
      </c>
      <c r="Q494">
        <v>6</v>
      </c>
      <c r="R494">
        <v>8</v>
      </c>
      <c r="S494">
        <v>4</v>
      </c>
      <c r="T494" t="s">
        <v>1004</v>
      </c>
      <c r="U494">
        <v>12</v>
      </c>
      <c r="V494">
        <v>293</v>
      </c>
      <c r="W494">
        <v>632</v>
      </c>
    </row>
    <row r="495" spans="1:23" x14ac:dyDescent="0.35">
      <c r="A495" t="s">
        <v>352</v>
      </c>
      <c r="B495" t="s">
        <v>353</v>
      </c>
      <c r="C495" s="2">
        <v>44682</v>
      </c>
      <c r="D495">
        <v>309</v>
      </c>
      <c r="E495">
        <v>190</v>
      </c>
      <c r="F495">
        <v>3</v>
      </c>
      <c r="G495">
        <v>2</v>
      </c>
      <c r="H495">
        <v>5</v>
      </c>
      <c r="I495">
        <v>509</v>
      </c>
      <c r="J495">
        <v>3</v>
      </c>
      <c r="K495">
        <v>5</v>
      </c>
      <c r="L495">
        <v>9</v>
      </c>
      <c r="M495">
        <v>14</v>
      </c>
      <c r="N495">
        <v>26</v>
      </c>
      <c r="O495">
        <v>12</v>
      </c>
      <c r="P495">
        <v>5</v>
      </c>
      <c r="Q495">
        <v>4</v>
      </c>
      <c r="R495">
        <v>5</v>
      </c>
      <c r="S495">
        <v>2</v>
      </c>
      <c r="T495" t="s">
        <v>1005</v>
      </c>
      <c r="U495">
        <v>7</v>
      </c>
      <c r="V495">
        <v>200</v>
      </c>
      <c r="W495">
        <v>502</v>
      </c>
    </row>
    <row r="496" spans="1:23" x14ac:dyDescent="0.35">
      <c r="A496" t="s">
        <v>352</v>
      </c>
      <c r="B496" t="s">
        <v>353</v>
      </c>
      <c r="C496" s="2">
        <v>44713</v>
      </c>
      <c r="D496">
        <v>135</v>
      </c>
      <c r="E496">
        <v>69</v>
      </c>
      <c r="F496">
        <v>4</v>
      </c>
      <c r="G496">
        <v>0</v>
      </c>
      <c r="H496">
        <v>2</v>
      </c>
      <c r="I496">
        <v>210</v>
      </c>
      <c r="J496">
        <v>4</v>
      </c>
      <c r="K496">
        <v>8</v>
      </c>
      <c r="L496">
        <v>10</v>
      </c>
      <c r="M496">
        <v>15</v>
      </c>
      <c r="N496">
        <v>35</v>
      </c>
      <c r="O496">
        <v>20</v>
      </c>
      <c r="P496">
        <v>5</v>
      </c>
      <c r="Q496">
        <v>2</v>
      </c>
      <c r="R496">
        <v>8</v>
      </c>
      <c r="S496">
        <v>4</v>
      </c>
      <c r="T496" t="s">
        <v>1006</v>
      </c>
      <c r="U496">
        <v>2</v>
      </c>
      <c r="V496">
        <v>75</v>
      </c>
      <c r="W496">
        <v>208</v>
      </c>
    </row>
    <row r="497" spans="1:23" x14ac:dyDescent="0.35">
      <c r="A497" t="s">
        <v>352</v>
      </c>
      <c r="B497" t="s">
        <v>353</v>
      </c>
      <c r="C497" s="2">
        <v>44743</v>
      </c>
      <c r="D497">
        <v>0</v>
      </c>
      <c r="E497">
        <v>0</v>
      </c>
      <c r="F497">
        <v>0</v>
      </c>
      <c r="G497">
        <v>0</v>
      </c>
      <c r="H497">
        <v>0</v>
      </c>
      <c r="I497">
        <v>0</v>
      </c>
      <c r="T497" t="s">
        <v>1007</v>
      </c>
      <c r="U497">
        <v>0</v>
      </c>
      <c r="V497">
        <v>0</v>
      </c>
      <c r="W497">
        <v>0</v>
      </c>
    </row>
    <row r="498" spans="1:23" x14ac:dyDescent="0.35">
      <c r="A498" t="s">
        <v>352</v>
      </c>
      <c r="B498" t="s">
        <v>353</v>
      </c>
      <c r="C498" s="2">
        <v>44774</v>
      </c>
      <c r="D498">
        <v>0</v>
      </c>
      <c r="E498">
        <v>0</v>
      </c>
      <c r="F498">
        <v>0</v>
      </c>
      <c r="G498">
        <v>0</v>
      </c>
      <c r="H498">
        <v>0</v>
      </c>
      <c r="I498">
        <v>0</v>
      </c>
      <c r="T498" t="s">
        <v>1008</v>
      </c>
      <c r="U498">
        <v>0</v>
      </c>
      <c r="V498">
        <v>0</v>
      </c>
      <c r="W498">
        <v>0</v>
      </c>
    </row>
    <row r="499" spans="1:23" x14ac:dyDescent="0.35">
      <c r="A499" t="s">
        <v>352</v>
      </c>
      <c r="B499" t="s">
        <v>353</v>
      </c>
      <c r="C499" s="2">
        <v>44805</v>
      </c>
      <c r="D499">
        <v>0</v>
      </c>
      <c r="E499">
        <v>0</v>
      </c>
      <c r="F499">
        <v>0</v>
      </c>
      <c r="G499">
        <v>0</v>
      </c>
      <c r="H499">
        <v>0</v>
      </c>
      <c r="I499">
        <v>0</v>
      </c>
      <c r="T499" t="s">
        <v>1009</v>
      </c>
      <c r="U499">
        <v>0</v>
      </c>
      <c r="V499">
        <v>0</v>
      </c>
      <c r="W499">
        <v>0</v>
      </c>
    </row>
    <row r="500" spans="1:23" x14ac:dyDescent="0.35">
      <c r="A500" t="s">
        <v>352</v>
      </c>
      <c r="B500" t="s">
        <v>353</v>
      </c>
      <c r="C500" s="2">
        <v>44835</v>
      </c>
      <c r="D500">
        <v>407</v>
      </c>
      <c r="E500">
        <v>539</v>
      </c>
      <c r="F500">
        <v>38</v>
      </c>
      <c r="G500">
        <v>6</v>
      </c>
      <c r="H500">
        <v>4</v>
      </c>
      <c r="I500">
        <v>994</v>
      </c>
      <c r="J500">
        <v>16</v>
      </c>
      <c r="K500">
        <v>33</v>
      </c>
      <c r="L500">
        <v>52</v>
      </c>
      <c r="M500">
        <v>82</v>
      </c>
      <c r="N500">
        <v>107</v>
      </c>
      <c r="O500">
        <v>25</v>
      </c>
      <c r="P500">
        <v>30</v>
      </c>
      <c r="Q500">
        <v>19</v>
      </c>
      <c r="R500">
        <v>33</v>
      </c>
      <c r="S500">
        <v>17</v>
      </c>
      <c r="T500" t="s">
        <v>1010</v>
      </c>
      <c r="U500">
        <v>10</v>
      </c>
      <c r="V500">
        <v>587</v>
      </c>
      <c r="W500">
        <v>984</v>
      </c>
    </row>
    <row r="501" spans="1:23" x14ac:dyDescent="0.35">
      <c r="A501" t="s">
        <v>352</v>
      </c>
      <c r="B501" t="s">
        <v>353</v>
      </c>
      <c r="C501" s="2">
        <v>44866</v>
      </c>
      <c r="D501">
        <v>522</v>
      </c>
      <c r="E501">
        <v>305</v>
      </c>
      <c r="F501">
        <v>27</v>
      </c>
      <c r="G501">
        <v>6</v>
      </c>
      <c r="H501">
        <v>26</v>
      </c>
      <c r="I501">
        <v>886</v>
      </c>
      <c r="J501">
        <v>8</v>
      </c>
      <c r="K501">
        <v>24</v>
      </c>
      <c r="L501">
        <v>44</v>
      </c>
      <c r="M501">
        <v>92</v>
      </c>
      <c r="N501">
        <v>117</v>
      </c>
      <c r="O501">
        <v>25</v>
      </c>
      <c r="P501">
        <v>48</v>
      </c>
      <c r="Q501">
        <v>20</v>
      </c>
      <c r="R501">
        <v>24</v>
      </c>
      <c r="S501">
        <v>16</v>
      </c>
      <c r="T501" t="s">
        <v>1011</v>
      </c>
      <c r="U501">
        <v>32</v>
      </c>
      <c r="V501">
        <v>364</v>
      </c>
      <c r="W501">
        <v>854</v>
      </c>
    </row>
    <row r="502" spans="1:23" x14ac:dyDescent="0.35">
      <c r="A502" t="s">
        <v>352</v>
      </c>
      <c r="B502" t="s">
        <v>353</v>
      </c>
      <c r="C502" s="2">
        <v>44896</v>
      </c>
      <c r="D502">
        <v>0</v>
      </c>
      <c r="E502">
        <v>0</v>
      </c>
      <c r="F502">
        <v>0</v>
      </c>
      <c r="G502">
        <v>0</v>
      </c>
      <c r="H502">
        <v>0</v>
      </c>
      <c r="I502">
        <v>0</v>
      </c>
      <c r="T502" t="s">
        <v>1012</v>
      </c>
      <c r="U502">
        <v>0</v>
      </c>
      <c r="V502">
        <v>0</v>
      </c>
      <c r="W502">
        <v>0</v>
      </c>
    </row>
    <row r="503" spans="1:23" x14ac:dyDescent="0.35">
      <c r="A503" t="s">
        <v>352</v>
      </c>
      <c r="B503" t="s">
        <v>353</v>
      </c>
      <c r="C503" s="2">
        <v>44927</v>
      </c>
      <c r="D503">
        <v>0</v>
      </c>
      <c r="E503">
        <v>0</v>
      </c>
      <c r="F503">
        <v>0</v>
      </c>
      <c r="G503">
        <v>0</v>
      </c>
      <c r="H503">
        <v>0</v>
      </c>
      <c r="I503">
        <v>0</v>
      </c>
      <c r="T503" t="s">
        <v>1013</v>
      </c>
      <c r="U503">
        <v>0</v>
      </c>
      <c r="V503">
        <v>0</v>
      </c>
      <c r="W503">
        <v>0</v>
      </c>
    </row>
    <row r="504" spans="1:23" x14ac:dyDescent="0.35">
      <c r="A504" t="s">
        <v>352</v>
      </c>
      <c r="B504" t="s">
        <v>353</v>
      </c>
      <c r="C504" s="2">
        <v>44958</v>
      </c>
      <c r="D504">
        <v>1160</v>
      </c>
      <c r="E504">
        <v>571</v>
      </c>
      <c r="F504">
        <v>77</v>
      </c>
      <c r="G504">
        <v>10</v>
      </c>
      <c r="H504">
        <v>26</v>
      </c>
      <c r="I504">
        <v>1844</v>
      </c>
      <c r="J504">
        <v>16</v>
      </c>
      <c r="K504">
        <v>37</v>
      </c>
      <c r="L504">
        <v>62</v>
      </c>
      <c r="M504">
        <v>94</v>
      </c>
      <c r="N504">
        <v>176</v>
      </c>
      <c r="O504">
        <v>82</v>
      </c>
      <c r="P504">
        <v>32</v>
      </c>
      <c r="Q504">
        <v>25</v>
      </c>
      <c r="R504">
        <v>37</v>
      </c>
      <c r="S504">
        <v>21</v>
      </c>
      <c r="T504" t="s">
        <v>1014</v>
      </c>
      <c r="U504">
        <v>36</v>
      </c>
      <c r="V504">
        <v>684</v>
      </c>
      <c r="W504">
        <v>1808</v>
      </c>
    </row>
    <row r="505" spans="1:23" x14ac:dyDescent="0.35">
      <c r="A505" t="s">
        <v>352</v>
      </c>
      <c r="B505" t="s">
        <v>353</v>
      </c>
      <c r="C505" s="2">
        <v>44986</v>
      </c>
      <c r="D505">
        <v>465</v>
      </c>
      <c r="E505">
        <v>257</v>
      </c>
      <c r="F505">
        <v>59</v>
      </c>
      <c r="G505">
        <v>2</v>
      </c>
      <c r="H505">
        <v>14</v>
      </c>
      <c r="I505">
        <v>797</v>
      </c>
      <c r="J505">
        <v>6</v>
      </c>
      <c r="K505">
        <v>17</v>
      </c>
      <c r="L505">
        <v>25</v>
      </c>
      <c r="M505">
        <v>49</v>
      </c>
      <c r="N505">
        <v>189</v>
      </c>
      <c r="O505">
        <v>140</v>
      </c>
      <c r="P505">
        <v>24</v>
      </c>
      <c r="Q505">
        <v>8</v>
      </c>
      <c r="R505">
        <v>17</v>
      </c>
      <c r="S505">
        <v>11</v>
      </c>
      <c r="T505" t="s">
        <v>1015</v>
      </c>
      <c r="U505">
        <v>16</v>
      </c>
      <c r="V505">
        <v>332</v>
      </c>
      <c r="W505">
        <v>781</v>
      </c>
    </row>
    <row r="506" spans="1:23" x14ac:dyDescent="0.35">
      <c r="A506" t="s">
        <v>249</v>
      </c>
      <c r="B506" t="s">
        <v>467</v>
      </c>
      <c r="C506" s="2">
        <v>44652</v>
      </c>
      <c r="D506">
        <v>798</v>
      </c>
      <c r="E506">
        <v>396</v>
      </c>
      <c r="F506">
        <v>13</v>
      </c>
      <c r="G506">
        <v>4</v>
      </c>
      <c r="H506">
        <v>4</v>
      </c>
      <c r="I506">
        <v>1215</v>
      </c>
      <c r="J506">
        <v>8</v>
      </c>
      <c r="K506">
        <v>10</v>
      </c>
      <c r="L506">
        <v>12</v>
      </c>
      <c r="M506">
        <v>15</v>
      </c>
      <c r="N506">
        <v>19</v>
      </c>
      <c r="O506">
        <v>4</v>
      </c>
      <c r="P506">
        <v>3</v>
      </c>
      <c r="Q506">
        <v>2</v>
      </c>
      <c r="R506">
        <v>10</v>
      </c>
      <c r="S506">
        <v>2</v>
      </c>
      <c r="T506" t="s">
        <v>1016</v>
      </c>
      <c r="U506">
        <v>8</v>
      </c>
      <c r="V506">
        <v>417</v>
      </c>
      <c r="W506">
        <v>1207</v>
      </c>
    </row>
    <row r="507" spans="1:23" x14ac:dyDescent="0.35">
      <c r="A507" t="s">
        <v>249</v>
      </c>
      <c r="B507" t="s">
        <v>467</v>
      </c>
      <c r="C507" s="2">
        <v>44682</v>
      </c>
      <c r="D507">
        <v>1300</v>
      </c>
      <c r="E507">
        <v>490</v>
      </c>
      <c r="F507">
        <v>34</v>
      </c>
      <c r="G507">
        <v>6</v>
      </c>
      <c r="H507">
        <v>2</v>
      </c>
      <c r="I507">
        <v>1832</v>
      </c>
      <c r="J507">
        <v>4</v>
      </c>
      <c r="K507">
        <v>6</v>
      </c>
      <c r="L507">
        <v>8</v>
      </c>
      <c r="M507">
        <v>10</v>
      </c>
      <c r="N507">
        <v>15</v>
      </c>
      <c r="O507">
        <v>5</v>
      </c>
      <c r="P507">
        <v>2</v>
      </c>
      <c r="Q507">
        <v>2</v>
      </c>
      <c r="R507">
        <v>6</v>
      </c>
      <c r="S507">
        <v>2</v>
      </c>
      <c r="T507" t="s">
        <v>1017</v>
      </c>
      <c r="U507">
        <v>8</v>
      </c>
      <c r="V507">
        <v>532</v>
      </c>
      <c r="W507">
        <v>1824</v>
      </c>
    </row>
    <row r="508" spans="1:23" x14ac:dyDescent="0.35">
      <c r="A508" t="s">
        <v>249</v>
      </c>
      <c r="B508" t="s">
        <v>467</v>
      </c>
      <c r="C508" s="2">
        <v>44713</v>
      </c>
      <c r="D508">
        <v>1096</v>
      </c>
      <c r="E508">
        <v>492</v>
      </c>
      <c r="F508">
        <v>20</v>
      </c>
      <c r="G508">
        <v>6</v>
      </c>
      <c r="H508">
        <v>3</v>
      </c>
      <c r="I508">
        <v>1617</v>
      </c>
      <c r="J508">
        <v>3</v>
      </c>
      <c r="K508">
        <v>5</v>
      </c>
      <c r="L508">
        <v>7</v>
      </c>
      <c r="M508">
        <v>9</v>
      </c>
      <c r="N508">
        <v>13</v>
      </c>
      <c r="O508">
        <v>4</v>
      </c>
      <c r="P508">
        <v>2</v>
      </c>
      <c r="Q508">
        <v>2</v>
      </c>
      <c r="R508">
        <v>5</v>
      </c>
      <c r="S508">
        <v>2</v>
      </c>
      <c r="T508" t="s">
        <v>1018</v>
      </c>
      <c r="U508">
        <v>9</v>
      </c>
      <c r="V508">
        <v>521</v>
      </c>
      <c r="W508">
        <v>1608</v>
      </c>
    </row>
    <row r="509" spans="1:23" x14ac:dyDescent="0.35">
      <c r="A509" t="s">
        <v>249</v>
      </c>
      <c r="B509" t="s">
        <v>467</v>
      </c>
      <c r="C509" s="2">
        <v>44743</v>
      </c>
      <c r="D509">
        <v>1233</v>
      </c>
      <c r="E509">
        <v>497</v>
      </c>
      <c r="F509">
        <v>21</v>
      </c>
      <c r="G509">
        <v>10</v>
      </c>
      <c r="H509">
        <v>4</v>
      </c>
      <c r="I509">
        <v>1765</v>
      </c>
      <c r="J509">
        <v>1</v>
      </c>
      <c r="K509">
        <v>3</v>
      </c>
      <c r="L509">
        <v>5</v>
      </c>
      <c r="M509">
        <v>7</v>
      </c>
      <c r="N509">
        <v>24</v>
      </c>
      <c r="O509">
        <v>17</v>
      </c>
      <c r="P509">
        <v>2</v>
      </c>
      <c r="Q509">
        <v>2</v>
      </c>
      <c r="R509">
        <v>3</v>
      </c>
      <c r="S509">
        <v>2</v>
      </c>
      <c r="T509" t="s">
        <v>1019</v>
      </c>
      <c r="U509">
        <v>14</v>
      </c>
      <c r="V509">
        <v>532</v>
      </c>
      <c r="W509">
        <v>1751</v>
      </c>
    </row>
    <row r="510" spans="1:23" x14ac:dyDescent="0.35">
      <c r="A510" t="s">
        <v>249</v>
      </c>
      <c r="B510" t="s">
        <v>467</v>
      </c>
      <c r="C510" s="2">
        <v>44774</v>
      </c>
      <c r="D510">
        <v>469</v>
      </c>
      <c r="E510">
        <v>170</v>
      </c>
      <c r="F510">
        <v>10</v>
      </c>
      <c r="G510">
        <v>4</v>
      </c>
      <c r="H510">
        <v>2</v>
      </c>
      <c r="I510">
        <v>655</v>
      </c>
      <c r="J510">
        <v>10</v>
      </c>
      <c r="K510">
        <v>13</v>
      </c>
      <c r="L510">
        <v>14</v>
      </c>
      <c r="M510">
        <v>16</v>
      </c>
      <c r="N510">
        <v>33</v>
      </c>
      <c r="O510">
        <v>17</v>
      </c>
      <c r="P510">
        <v>2</v>
      </c>
      <c r="Q510">
        <v>1</v>
      </c>
      <c r="R510">
        <v>13</v>
      </c>
      <c r="S510">
        <v>3</v>
      </c>
      <c r="T510" t="s">
        <v>1020</v>
      </c>
      <c r="U510">
        <v>6</v>
      </c>
      <c r="V510">
        <v>186</v>
      </c>
      <c r="W510">
        <v>649</v>
      </c>
    </row>
    <row r="511" spans="1:23" x14ac:dyDescent="0.35">
      <c r="A511" t="s">
        <v>249</v>
      </c>
      <c r="B511" t="s">
        <v>467</v>
      </c>
      <c r="C511" s="2">
        <v>44805</v>
      </c>
      <c r="D511">
        <v>1435</v>
      </c>
      <c r="E511">
        <v>524</v>
      </c>
      <c r="F511">
        <v>30</v>
      </c>
      <c r="G511">
        <v>9</v>
      </c>
      <c r="H511">
        <v>7</v>
      </c>
      <c r="I511">
        <v>2005</v>
      </c>
      <c r="J511">
        <v>5</v>
      </c>
      <c r="K511">
        <v>8</v>
      </c>
      <c r="L511">
        <v>11</v>
      </c>
      <c r="M511">
        <v>15</v>
      </c>
      <c r="N511">
        <v>22</v>
      </c>
      <c r="O511">
        <v>7</v>
      </c>
      <c r="P511">
        <v>4</v>
      </c>
      <c r="Q511">
        <v>3</v>
      </c>
      <c r="R511">
        <v>8</v>
      </c>
      <c r="S511">
        <v>3</v>
      </c>
      <c r="T511" t="s">
        <v>1021</v>
      </c>
      <c r="U511">
        <v>16</v>
      </c>
      <c r="V511">
        <v>570</v>
      </c>
      <c r="W511">
        <v>1989</v>
      </c>
    </row>
    <row r="512" spans="1:23" x14ac:dyDescent="0.35">
      <c r="A512" t="s">
        <v>249</v>
      </c>
      <c r="B512" t="s">
        <v>467</v>
      </c>
      <c r="C512" s="2">
        <v>44835</v>
      </c>
      <c r="D512">
        <v>1272</v>
      </c>
      <c r="E512">
        <v>533</v>
      </c>
      <c r="F512">
        <v>28</v>
      </c>
      <c r="G512">
        <v>6</v>
      </c>
      <c r="H512">
        <v>4</v>
      </c>
      <c r="I512">
        <v>1843</v>
      </c>
      <c r="J512">
        <v>5</v>
      </c>
      <c r="K512">
        <v>7</v>
      </c>
      <c r="L512">
        <v>9</v>
      </c>
      <c r="M512">
        <v>11</v>
      </c>
      <c r="N512">
        <v>18</v>
      </c>
      <c r="O512">
        <v>7</v>
      </c>
      <c r="P512">
        <v>2</v>
      </c>
      <c r="Q512">
        <v>2</v>
      </c>
      <c r="R512">
        <v>7</v>
      </c>
      <c r="S512">
        <v>2</v>
      </c>
      <c r="T512" t="s">
        <v>1022</v>
      </c>
      <c r="U512">
        <v>10</v>
      </c>
      <c r="V512">
        <v>571</v>
      </c>
      <c r="W512">
        <v>1833</v>
      </c>
    </row>
    <row r="513" spans="1:23" x14ac:dyDescent="0.35">
      <c r="A513" t="s">
        <v>249</v>
      </c>
      <c r="B513" t="s">
        <v>467</v>
      </c>
      <c r="C513" s="2">
        <v>44866</v>
      </c>
      <c r="D513">
        <v>1237</v>
      </c>
      <c r="E513">
        <v>472</v>
      </c>
      <c r="F513">
        <v>25</v>
      </c>
      <c r="G513">
        <v>10</v>
      </c>
      <c r="H513">
        <v>4</v>
      </c>
      <c r="I513">
        <v>1748</v>
      </c>
      <c r="J513">
        <v>7</v>
      </c>
      <c r="K513">
        <v>8</v>
      </c>
      <c r="L513">
        <v>10</v>
      </c>
      <c r="M513">
        <v>12</v>
      </c>
      <c r="N513">
        <v>22</v>
      </c>
      <c r="O513">
        <v>10</v>
      </c>
      <c r="P513">
        <v>2</v>
      </c>
      <c r="Q513">
        <v>2</v>
      </c>
      <c r="R513">
        <v>8</v>
      </c>
      <c r="S513">
        <v>1</v>
      </c>
      <c r="T513" t="s">
        <v>1023</v>
      </c>
      <c r="U513">
        <v>14</v>
      </c>
      <c r="V513">
        <v>511</v>
      </c>
      <c r="W513">
        <v>1734</v>
      </c>
    </row>
    <row r="514" spans="1:23" x14ac:dyDescent="0.35">
      <c r="A514" t="s">
        <v>249</v>
      </c>
      <c r="B514" t="s">
        <v>467</v>
      </c>
      <c r="C514" s="2">
        <v>44896</v>
      </c>
      <c r="D514">
        <v>449</v>
      </c>
      <c r="E514">
        <v>142</v>
      </c>
      <c r="F514">
        <v>5</v>
      </c>
      <c r="G514">
        <v>3</v>
      </c>
      <c r="H514">
        <v>1</v>
      </c>
      <c r="I514">
        <v>600</v>
      </c>
      <c r="J514">
        <v>5</v>
      </c>
      <c r="K514">
        <v>8</v>
      </c>
      <c r="L514">
        <v>9</v>
      </c>
      <c r="M514">
        <v>11</v>
      </c>
      <c r="N514">
        <v>18</v>
      </c>
      <c r="O514">
        <v>7</v>
      </c>
      <c r="P514">
        <v>2</v>
      </c>
      <c r="Q514">
        <v>1</v>
      </c>
      <c r="R514">
        <v>8</v>
      </c>
      <c r="S514">
        <v>3</v>
      </c>
      <c r="T514" t="s">
        <v>1024</v>
      </c>
      <c r="U514">
        <v>4</v>
      </c>
      <c r="V514">
        <v>151</v>
      </c>
      <c r="W514">
        <v>596</v>
      </c>
    </row>
    <row r="515" spans="1:23" x14ac:dyDescent="0.35">
      <c r="A515" t="s">
        <v>249</v>
      </c>
      <c r="B515" t="s">
        <v>467</v>
      </c>
      <c r="C515" s="2">
        <v>44927</v>
      </c>
      <c r="D515">
        <v>1683</v>
      </c>
      <c r="E515">
        <v>751</v>
      </c>
      <c r="F515">
        <v>23</v>
      </c>
      <c r="G515">
        <v>8</v>
      </c>
      <c r="H515">
        <v>4</v>
      </c>
      <c r="I515">
        <v>2469</v>
      </c>
      <c r="J515">
        <v>10</v>
      </c>
      <c r="K515">
        <v>13</v>
      </c>
      <c r="L515">
        <v>16</v>
      </c>
      <c r="M515">
        <v>20</v>
      </c>
      <c r="N515">
        <v>28</v>
      </c>
      <c r="O515">
        <v>8</v>
      </c>
      <c r="P515">
        <v>4</v>
      </c>
      <c r="Q515">
        <v>3</v>
      </c>
      <c r="R515">
        <v>13</v>
      </c>
      <c r="S515">
        <v>3</v>
      </c>
      <c r="T515" t="s">
        <v>1025</v>
      </c>
      <c r="U515">
        <v>12</v>
      </c>
      <c r="V515">
        <v>786</v>
      </c>
      <c r="W515">
        <v>2457</v>
      </c>
    </row>
    <row r="516" spans="1:23" x14ac:dyDescent="0.35">
      <c r="A516" t="s">
        <v>249</v>
      </c>
      <c r="B516" t="s">
        <v>467</v>
      </c>
      <c r="C516" s="2">
        <v>44958</v>
      </c>
      <c r="D516">
        <v>843</v>
      </c>
      <c r="E516">
        <v>299</v>
      </c>
      <c r="F516">
        <v>23</v>
      </c>
      <c r="G516">
        <v>4</v>
      </c>
      <c r="H516">
        <v>1</v>
      </c>
      <c r="I516">
        <v>1170</v>
      </c>
      <c r="J516">
        <v>13</v>
      </c>
      <c r="K516">
        <v>17</v>
      </c>
      <c r="L516">
        <v>19</v>
      </c>
      <c r="M516">
        <v>22</v>
      </c>
      <c r="N516">
        <v>26</v>
      </c>
      <c r="O516">
        <v>4</v>
      </c>
      <c r="P516">
        <v>3</v>
      </c>
      <c r="Q516">
        <v>2</v>
      </c>
      <c r="R516">
        <v>17</v>
      </c>
      <c r="S516">
        <v>4</v>
      </c>
      <c r="T516" t="s">
        <v>1026</v>
      </c>
      <c r="U516">
        <v>5</v>
      </c>
      <c r="V516">
        <v>327</v>
      </c>
      <c r="W516">
        <v>1165</v>
      </c>
    </row>
    <row r="517" spans="1:23" x14ac:dyDescent="0.35">
      <c r="A517" t="s">
        <v>249</v>
      </c>
      <c r="B517" t="s">
        <v>467</v>
      </c>
      <c r="C517" s="2">
        <v>44986</v>
      </c>
      <c r="D517">
        <v>1200</v>
      </c>
      <c r="E517">
        <v>449</v>
      </c>
      <c r="F517">
        <v>39</v>
      </c>
      <c r="G517">
        <v>7</v>
      </c>
      <c r="H517">
        <v>3</v>
      </c>
      <c r="I517">
        <v>1698</v>
      </c>
      <c r="J517">
        <v>15</v>
      </c>
      <c r="K517">
        <v>20</v>
      </c>
      <c r="L517">
        <v>25</v>
      </c>
      <c r="M517">
        <v>29</v>
      </c>
      <c r="N517">
        <v>36</v>
      </c>
      <c r="O517">
        <v>7</v>
      </c>
      <c r="P517">
        <v>4</v>
      </c>
      <c r="Q517">
        <v>5</v>
      </c>
      <c r="R517">
        <v>20</v>
      </c>
      <c r="S517">
        <v>5</v>
      </c>
      <c r="T517" t="s">
        <v>1027</v>
      </c>
      <c r="U517">
        <v>10</v>
      </c>
      <c r="V517">
        <v>498</v>
      </c>
      <c r="W517">
        <v>1688</v>
      </c>
    </row>
    <row r="518" spans="1:23" x14ac:dyDescent="0.35">
      <c r="A518" t="s">
        <v>113</v>
      </c>
      <c r="B518" t="s">
        <v>114</v>
      </c>
      <c r="C518" s="2">
        <v>44652</v>
      </c>
      <c r="D518">
        <v>329</v>
      </c>
      <c r="E518">
        <v>128</v>
      </c>
      <c r="F518">
        <v>11</v>
      </c>
      <c r="G518">
        <v>1</v>
      </c>
      <c r="H518">
        <v>2</v>
      </c>
      <c r="I518">
        <v>471</v>
      </c>
      <c r="J518">
        <v>6</v>
      </c>
      <c r="K518">
        <v>9</v>
      </c>
      <c r="L518">
        <v>11</v>
      </c>
      <c r="M518">
        <v>15</v>
      </c>
      <c r="N518">
        <v>40</v>
      </c>
      <c r="O518">
        <v>25</v>
      </c>
      <c r="P518">
        <v>4</v>
      </c>
      <c r="Q518">
        <v>2</v>
      </c>
      <c r="R518">
        <v>9</v>
      </c>
      <c r="S518">
        <v>3</v>
      </c>
      <c r="T518" t="s">
        <v>1028</v>
      </c>
      <c r="U518">
        <v>3</v>
      </c>
      <c r="V518">
        <v>142</v>
      </c>
      <c r="W518">
        <v>468</v>
      </c>
    </row>
    <row r="519" spans="1:23" x14ac:dyDescent="0.35">
      <c r="A519" t="s">
        <v>113</v>
      </c>
      <c r="B519" t="s">
        <v>114</v>
      </c>
      <c r="C519" s="2">
        <v>44682</v>
      </c>
      <c r="D519">
        <v>159</v>
      </c>
      <c r="E519">
        <v>22</v>
      </c>
      <c r="F519">
        <v>0</v>
      </c>
      <c r="G519">
        <v>0</v>
      </c>
      <c r="H519">
        <v>0</v>
      </c>
      <c r="I519">
        <v>181</v>
      </c>
      <c r="J519">
        <v>4</v>
      </c>
      <c r="K519">
        <v>7</v>
      </c>
      <c r="L519">
        <v>9</v>
      </c>
      <c r="M519">
        <v>15</v>
      </c>
      <c r="N519">
        <v>31</v>
      </c>
      <c r="O519">
        <v>16</v>
      </c>
      <c r="P519">
        <v>6</v>
      </c>
      <c r="Q519">
        <v>2</v>
      </c>
      <c r="R519">
        <v>7</v>
      </c>
      <c r="S519">
        <v>3</v>
      </c>
      <c r="T519" t="s">
        <v>1029</v>
      </c>
      <c r="U519">
        <v>0</v>
      </c>
      <c r="V519">
        <v>22</v>
      </c>
      <c r="W519">
        <v>181</v>
      </c>
    </row>
    <row r="520" spans="1:23" x14ac:dyDescent="0.35">
      <c r="A520" t="s">
        <v>113</v>
      </c>
      <c r="B520" t="s">
        <v>114</v>
      </c>
      <c r="C520" s="2">
        <v>44713</v>
      </c>
      <c r="D520">
        <v>428</v>
      </c>
      <c r="E520">
        <v>94</v>
      </c>
      <c r="F520">
        <v>4</v>
      </c>
      <c r="G520">
        <v>0</v>
      </c>
      <c r="H520">
        <v>0</v>
      </c>
      <c r="I520">
        <v>526</v>
      </c>
      <c r="J520">
        <v>4</v>
      </c>
      <c r="K520">
        <v>10</v>
      </c>
      <c r="L520">
        <v>14</v>
      </c>
      <c r="M520">
        <v>19</v>
      </c>
      <c r="N520">
        <v>37</v>
      </c>
      <c r="O520">
        <v>18</v>
      </c>
      <c r="P520">
        <v>5</v>
      </c>
      <c r="Q520">
        <v>4</v>
      </c>
      <c r="R520">
        <v>10</v>
      </c>
      <c r="S520">
        <v>6</v>
      </c>
      <c r="T520" t="s">
        <v>1030</v>
      </c>
      <c r="U520">
        <v>0</v>
      </c>
      <c r="V520">
        <v>98</v>
      </c>
      <c r="W520">
        <v>526</v>
      </c>
    </row>
    <row r="521" spans="1:23" x14ac:dyDescent="0.35">
      <c r="A521" t="s">
        <v>113</v>
      </c>
      <c r="B521" t="s">
        <v>114</v>
      </c>
      <c r="C521" s="2">
        <v>44743</v>
      </c>
      <c r="D521">
        <v>900</v>
      </c>
      <c r="E521">
        <v>93</v>
      </c>
      <c r="F521">
        <v>3</v>
      </c>
      <c r="G521">
        <v>0</v>
      </c>
      <c r="H521">
        <v>1</v>
      </c>
      <c r="I521">
        <v>997</v>
      </c>
      <c r="J521">
        <v>6</v>
      </c>
      <c r="K521">
        <v>10</v>
      </c>
      <c r="L521">
        <v>15</v>
      </c>
      <c r="M521">
        <v>23</v>
      </c>
      <c r="N521">
        <v>63</v>
      </c>
      <c r="O521">
        <v>40</v>
      </c>
      <c r="P521">
        <v>8</v>
      </c>
      <c r="Q521">
        <v>5</v>
      </c>
      <c r="R521">
        <v>10</v>
      </c>
      <c r="S521">
        <v>4</v>
      </c>
      <c r="T521" t="s">
        <v>1031</v>
      </c>
      <c r="U521">
        <v>1</v>
      </c>
      <c r="V521">
        <v>97</v>
      </c>
      <c r="W521">
        <v>996</v>
      </c>
    </row>
    <row r="522" spans="1:23" x14ac:dyDescent="0.35">
      <c r="A522" t="s">
        <v>113</v>
      </c>
      <c r="B522" t="s">
        <v>114</v>
      </c>
      <c r="C522" s="2">
        <v>44774</v>
      </c>
      <c r="D522">
        <v>0</v>
      </c>
      <c r="E522">
        <v>0</v>
      </c>
      <c r="F522">
        <v>0</v>
      </c>
      <c r="G522">
        <v>0</v>
      </c>
      <c r="H522">
        <v>0</v>
      </c>
      <c r="I522">
        <v>0</v>
      </c>
      <c r="T522" t="s">
        <v>1032</v>
      </c>
      <c r="U522">
        <v>0</v>
      </c>
      <c r="V522">
        <v>0</v>
      </c>
      <c r="W522">
        <v>0</v>
      </c>
    </row>
    <row r="523" spans="1:23" x14ac:dyDescent="0.35">
      <c r="A523" t="s">
        <v>113</v>
      </c>
      <c r="B523" t="s">
        <v>114</v>
      </c>
      <c r="C523" s="2">
        <v>44805</v>
      </c>
      <c r="D523">
        <v>769</v>
      </c>
      <c r="E523">
        <v>104</v>
      </c>
      <c r="F523">
        <v>8</v>
      </c>
      <c r="G523">
        <v>0</v>
      </c>
      <c r="H523">
        <v>1</v>
      </c>
      <c r="I523">
        <v>882</v>
      </c>
      <c r="J523">
        <v>10</v>
      </c>
      <c r="K523">
        <v>20</v>
      </c>
      <c r="L523">
        <v>30</v>
      </c>
      <c r="M523">
        <v>37</v>
      </c>
      <c r="N523">
        <v>69</v>
      </c>
      <c r="O523">
        <v>32</v>
      </c>
      <c r="P523">
        <v>7</v>
      </c>
      <c r="Q523">
        <v>10</v>
      </c>
      <c r="R523">
        <v>20</v>
      </c>
      <c r="S523">
        <v>10</v>
      </c>
      <c r="T523" t="s">
        <v>1033</v>
      </c>
      <c r="U523">
        <v>1</v>
      </c>
      <c r="V523">
        <v>113</v>
      </c>
      <c r="W523">
        <v>881</v>
      </c>
    </row>
    <row r="524" spans="1:23" x14ac:dyDescent="0.35">
      <c r="A524" t="s">
        <v>113</v>
      </c>
      <c r="B524" t="s">
        <v>114</v>
      </c>
      <c r="C524" s="2">
        <v>44835</v>
      </c>
      <c r="D524">
        <v>1075</v>
      </c>
      <c r="E524">
        <v>93</v>
      </c>
      <c r="F524">
        <v>13</v>
      </c>
      <c r="G524">
        <v>2</v>
      </c>
      <c r="H524">
        <v>0</v>
      </c>
      <c r="I524">
        <v>1183</v>
      </c>
      <c r="J524">
        <v>9</v>
      </c>
      <c r="K524">
        <v>17</v>
      </c>
      <c r="L524">
        <v>28</v>
      </c>
      <c r="M524">
        <v>38</v>
      </c>
      <c r="N524">
        <v>62</v>
      </c>
      <c r="O524">
        <v>24</v>
      </c>
      <c r="P524">
        <v>10</v>
      </c>
      <c r="Q524">
        <v>11</v>
      </c>
      <c r="R524">
        <v>17</v>
      </c>
      <c r="S524">
        <v>8</v>
      </c>
      <c r="T524" t="s">
        <v>1034</v>
      </c>
      <c r="U524">
        <v>2</v>
      </c>
      <c r="V524">
        <v>108</v>
      </c>
      <c r="W524">
        <v>1181</v>
      </c>
    </row>
    <row r="525" spans="1:23" x14ac:dyDescent="0.35">
      <c r="A525" t="s">
        <v>113</v>
      </c>
      <c r="B525" t="s">
        <v>114</v>
      </c>
      <c r="C525" s="2">
        <v>44866</v>
      </c>
      <c r="D525">
        <v>0</v>
      </c>
      <c r="E525">
        <v>0</v>
      </c>
      <c r="F525">
        <v>0</v>
      </c>
      <c r="G525">
        <v>0</v>
      </c>
      <c r="H525">
        <v>0</v>
      </c>
      <c r="I525">
        <v>0</v>
      </c>
      <c r="T525" t="s">
        <v>1035</v>
      </c>
      <c r="U525">
        <v>0</v>
      </c>
      <c r="V525">
        <v>0</v>
      </c>
      <c r="W525">
        <v>0</v>
      </c>
    </row>
    <row r="526" spans="1:23" x14ac:dyDescent="0.35">
      <c r="A526" t="s">
        <v>113</v>
      </c>
      <c r="B526" t="s">
        <v>114</v>
      </c>
      <c r="C526" s="2">
        <v>44896</v>
      </c>
      <c r="D526">
        <v>0</v>
      </c>
      <c r="E526">
        <v>0</v>
      </c>
      <c r="F526">
        <v>0</v>
      </c>
      <c r="G526">
        <v>0</v>
      </c>
      <c r="H526">
        <v>0</v>
      </c>
      <c r="I526">
        <v>0</v>
      </c>
      <c r="T526" t="s">
        <v>1036</v>
      </c>
      <c r="U526">
        <v>0</v>
      </c>
      <c r="V526">
        <v>0</v>
      </c>
      <c r="W526">
        <v>0</v>
      </c>
    </row>
    <row r="527" spans="1:23" x14ac:dyDescent="0.35">
      <c r="A527" t="s">
        <v>113</v>
      </c>
      <c r="B527" t="s">
        <v>114</v>
      </c>
      <c r="C527" s="2">
        <v>44927</v>
      </c>
      <c r="D527">
        <v>0</v>
      </c>
      <c r="E527">
        <v>0</v>
      </c>
      <c r="F527">
        <v>0</v>
      </c>
      <c r="G527">
        <v>0</v>
      </c>
      <c r="H527">
        <v>0</v>
      </c>
      <c r="I527">
        <v>0</v>
      </c>
      <c r="T527" t="s">
        <v>1037</v>
      </c>
      <c r="U527">
        <v>0</v>
      </c>
      <c r="V527">
        <v>0</v>
      </c>
      <c r="W527">
        <v>0</v>
      </c>
    </row>
    <row r="528" spans="1:23" x14ac:dyDescent="0.35">
      <c r="A528" t="s">
        <v>113</v>
      </c>
      <c r="B528" t="s">
        <v>114</v>
      </c>
      <c r="C528" s="2">
        <v>44958</v>
      </c>
      <c r="D528">
        <v>0</v>
      </c>
      <c r="E528">
        <v>0</v>
      </c>
      <c r="F528">
        <v>0</v>
      </c>
      <c r="G528">
        <v>0</v>
      </c>
      <c r="H528">
        <v>0</v>
      </c>
      <c r="I528">
        <v>0</v>
      </c>
      <c r="T528" t="s">
        <v>1038</v>
      </c>
      <c r="U528">
        <v>0</v>
      </c>
      <c r="V528">
        <v>0</v>
      </c>
      <c r="W528">
        <v>0</v>
      </c>
    </row>
    <row r="529" spans="1:23" x14ac:dyDescent="0.35">
      <c r="A529" t="s">
        <v>113</v>
      </c>
      <c r="B529" t="s">
        <v>114</v>
      </c>
      <c r="C529" s="2">
        <v>44986</v>
      </c>
      <c r="D529">
        <v>1864</v>
      </c>
      <c r="E529">
        <v>223</v>
      </c>
      <c r="F529">
        <v>22</v>
      </c>
      <c r="G529">
        <v>1</v>
      </c>
      <c r="H529">
        <v>2</v>
      </c>
      <c r="I529">
        <v>2112</v>
      </c>
      <c r="J529">
        <v>25</v>
      </c>
      <c r="K529">
        <v>44</v>
      </c>
      <c r="L529">
        <v>65</v>
      </c>
      <c r="M529">
        <v>84</v>
      </c>
      <c r="N529">
        <v>101</v>
      </c>
      <c r="O529">
        <v>17</v>
      </c>
      <c r="P529">
        <v>19</v>
      </c>
      <c r="Q529">
        <v>21</v>
      </c>
      <c r="R529">
        <v>44</v>
      </c>
      <c r="S529">
        <v>19</v>
      </c>
      <c r="T529" t="s">
        <v>1039</v>
      </c>
      <c r="U529">
        <v>3</v>
      </c>
      <c r="V529">
        <v>248</v>
      </c>
      <c r="W529">
        <v>2109</v>
      </c>
    </row>
    <row r="530" spans="1:23" x14ac:dyDescent="0.35">
      <c r="A530" t="s">
        <v>143</v>
      </c>
      <c r="B530" t="s">
        <v>144</v>
      </c>
      <c r="C530" s="2">
        <v>44652</v>
      </c>
      <c r="D530">
        <v>0</v>
      </c>
      <c r="E530">
        <v>0</v>
      </c>
      <c r="F530">
        <v>0</v>
      </c>
      <c r="G530">
        <v>0</v>
      </c>
      <c r="H530">
        <v>0</v>
      </c>
      <c r="I530">
        <v>0</v>
      </c>
      <c r="T530" t="s">
        <v>1040</v>
      </c>
      <c r="U530">
        <v>0</v>
      </c>
      <c r="V530">
        <v>0</v>
      </c>
      <c r="W530">
        <v>0</v>
      </c>
    </row>
    <row r="531" spans="1:23" x14ac:dyDescent="0.35">
      <c r="A531" t="s">
        <v>143</v>
      </c>
      <c r="B531" t="s">
        <v>144</v>
      </c>
      <c r="C531" s="2">
        <v>44682</v>
      </c>
      <c r="D531">
        <v>300</v>
      </c>
      <c r="E531">
        <v>394</v>
      </c>
      <c r="F531">
        <v>102</v>
      </c>
      <c r="G531">
        <v>1</v>
      </c>
      <c r="H531">
        <v>22</v>
      </c>
      <c r="I531">
        <v>819</v>
      </c>
      <c r="J531">
        <v>3</v>
      </c>
      <c r="K531">
        <v>8</v>
      </c>
      <c r="L531">
        <v>22</v>
      </c>
      <c r="M531">
        <v>41</v>
      </c>
      <c r="N531">
        <v>233</v>
      </c>
      <c r="O531">
        <v>192</v>
      </c>
      <c r="P531">
        <v>19</v>
      </c>
      <c r="Q531">
        <v>14</v>
      </c>
      <c r="R531">
        <v>8</v>
      </c>
      <c r="S531">
        <v>5</v>
      </c>
      <c r="T531" t="s">
        <v>1041</v>
      </c>
      <c r="U531">
        <v>23</v>
      </c>
      <c r="V531">
        <v>519</v>
      </c>
      <c r="W531">
        <v>796</v>
      </c>
    </row>
    <row r="532" spans="1:23" x14ac:dyDescent="0.35">
      <c r="A532" t="s">
        <v>143</v>
      </c>
      <c r="B532" t="s">
        <v>144</v>
      </c>
      <c r="C532" s="2">
        <v>44713</v>
      </c>
      <c r="D532">
        <v>57</v>
      </c>
      <c r="E532">
        <v>77</v>
      </c>
      <c r="F532">
        <v>131</v>
      </c>
      <c r="G532">
        <v>15</v>
      </c>
      <c r="H532">
        <v>43</v>
      </c>
      <c r="I532">
        <v>323</v>
      </c>
      <c r="J532">
        <v>3</v>
      </c>
      <c r="K532">
        <v>5</v>
      </c>
      <c r="L532">
        <v>11</v>
      </c>
      <c r="M532">
        <v>369</v>
      </c>
      <c r="N532">
        <v>418</v>
      </c>
      <c r="O532">
        <v>49</v>
      </c>
      <c r="P532">
        <v>358</v>
      </c>
      <c r="Q532">
        <v>6</v>
      </c>
      <c r="R532">
        <v>5</v>
      </c>
      <c r="S532">
        <v>2</v>
      </c>
      <c r="T532" t="s">
        <v>1042</v>
      </c>
      <c r="U532">
        <v>58</v>
      </c>
      <c r="V532">
        <v>266</v>
      </c>
      <c r="W532">
        <v>265</v>
      </c>
    </row>
    <row r="533" spans="1:23" x14ac:dyDescent="0.35">
      <c r="A533" t="s">
        <v>143</v>
      </c>
      <c r="B533" t="s">
        <v>144</v>
      </c>
      <c r="C533" s="2">
        <v>44743</v>
      </c>
      <c r="D533">
        <v>313</v>
      </c>
      <c r="E533">
        <v>238</v>
      </c>
      <c r="F533">
        <v>63</v>
      </c>
      <c r="G533">
        <v>0</v>
      </c>
      <c r="H533">
        <v>4</v>
      </c>
      <c r="I533">
        <v>618</v>
      </c>
      <c r="J533">
        <v>3</v>
      </c>
      <c r="K533">
        <v>6</v>
      </c>
      <c r="L533">
        <v>8.5</v>
      </c>
      <c r="M533">
        <v>14</v>
      </c>
      <c r="N533">
        <v>23</v>
      </c>
      <c r="O533">
        <v>9</v>
      </c>
      <c r="P533">
        <v>5.5</v>
      </c>
      <c r="Q533">
        <v>2.5</v>
      </c>
      <c r="R533">
        <v>6</v>
      </c>
      <c r="S533">
        <v>3</v>
      </c>
      <c r="T533" t="s">
        <v>1043</v>
      </c>
      <c r="U533">
        <v>4</v>
      </c>
      <c r="V533">
        <v>305</v>
      </c>
      <c r="W533">
        <v>614</v>
      </c>
    </row>
    <row r="534" spans="1:23" x14ac:dyDescent="0.35">
      <c r="A534" t="s">
        <v>143</v>
      </c>
      <c r="B534" t="s">
        <v>144</v>
      </c>
      <c r="C534" s="2">
        <v>44774</v>
      </c>
      <c r="D534">
        <v>130</v>
      </c>
      <c r="E534">
        <v>105</v>
      </c>
      <c r="F534">
        <v>51</v>
      </c>
      <c r="G534">
        <v>1</v>
      </c>
      <c r="H534">
        <v>0</v>
      </c>
      <c r="I534">
        <v>287</v>
      </c>
      <c r="J534">
        <v>3</v>
      </c>
      <c r="K534">
        <v>5</v>
      </c>
      <c r="L534">
        <v>7</v>
      </c>
      <c r="M534">
        <v>12</v>
      </c>
      <c r="N534">
        <v>16</v>
      </c>
      <c r="O534">
        <v>4</v>
      </c>
      <c r="P534">
        <v>5</v>
      </c>
      <c r="Q534">
        <v>2</v>
      </c>
      <c r="R534">
        <v>5</v>
      </c>
      <c r="S534">
        <v>2</v>
      </c>
      <c r="T534" t="s">
        <v>1044</v>
      </c>
      <c r="U534">
        <v>1</v>
      </c>
      <c r="V534">
        <v>157</v>
      </c>
      <c r="W534">
        <v>286</v>
      </c>
    </row>
    <row r="535" spans="1:23" x14ac:dyDescent="0.35">
      <c r="A535" t="s">
        <v>143</v>
      </c>
      <c r="B535" t="s">
        <v>144</v>
      </c>
      <c r="C535" s="2">
        <v>44805</v>
      </c>
      <c r="D535">
        <v>617</v>
      </c>
      <c r="E535">
        <v>987</v>
      </c>
      <c r="F535">
        <v>449</v>
      </c>
      <c r="G535">
        <v>2</v>
      </c>
      <c r="H535">
        <v>29</v>
      </c>
      <c r="I535">
        <v>2084</v>
      </c>
      <c r="J535">
        <v>6</v>
      </c>
      <c r="K535">
        <v>23.5</v>
      </c>
      <c r="L535">
        <v>62</v>
      </c>
      <c r="M535">
        <v>93</v>
      </c>
      <c r="N535">
        <v>122</v>
      </c>
      <c r="O535">
        <v>29</v>
      </c>
      <c r="P535">
        <v>31</v>
      </c>
      <c r="Q535">
        <v>38.5</v>
      </c>
      <c r="R535">
        <v>23.5</v>
      </c>
      <c r="S535">
        <v>17.5</v>
      </c>
      <c r="T535" t="s">
        <v>1045</v>
      </c>
      <c r="U535">
        <v>31</v>
      </c>
      <c r="V535">
        <v>1467</v>
      </c>
      <c r="W535">
        <v>2053</v>
      </c>
    </row>
    <row r="536" spans="1:23" x14ac:dyDescent="0.35">
      <c r="A536" t="s">
        <v>143</v>
      </c>
      <c r="B536" t="s">
        <v>144</v>
      </c>
      <c r="C536" s="2">
        <v>44835</v>
      </c>
      <c r="D536">
        <v>270</v>
      </c>
      <c r="E536">
        <v>174</v>
      </c>
      <c r="F536">
        <v>167</v>
      </c>
      <c r="G536">
        <v>5</v>
      </c>
      <c r="H536">
        <v>13</v>
      </c>
      <c r="I536">
        <v>629</v>
      </c>
      <c r="J536">
        <v>2</v>
      </c>
      <c r="K536">
        <v>5</v>
      </c>
      <c r="L536">
        <v>11</v>
      </c>
      <c r="M536">
        <v>18</v>
      </c>
      <c r="N536">
        <v>56</v>
      </c>
      <c r="O536">
        <v>38</v>
      </c>
      <c r="P536">
        <v>7</v>
      </c>
      <c r="Q536">
        <v>6</v>
      </c>
      <c r="R536">
        <v>5</v>
      </c>
      <c r="S536">
        <v>3</v>
      </c>
      <c r="T536" t="s">
        <v>1046</v>
      </c>
      <c r="U536">
        <v>18</v>
      </c>
      <c r="V536">
        <v>359</v>
      </c>
      <c r="W536">
        <v>611</v>
      </c>
    </row>
    <row r="537" spans="1:23" x14ac:dyDescent="0.35">
      <c r="A537" t="s">
        <v>143</v>
      </c>
      <c r="B537" t="s">
        <v>144</v>
      </c>
      <c r="C537" s="2">
        <v>44866</v>
      </c>
      <c r="D537">
        <v>256</v>
      </c>
      <c r="E537">
        <v>267</v>
      </c>
      <c r="F537">
        <v>123</v>
      </c>
      <c r="G537">
        <v>3</v>
      </c>
      <c r="H537">
        <v>1</v>
      </c>
      <c r="I537">
        <v>650</v>
      </c>
      <c r="J537">
        <v>3</v>
      </c>
      <c r="K537">
        <v>6</v>
      </c>
      <c r="L537">
        <v>11</v>
      </c>
      <c r="M537">
        <v>22</v>
      </c>
      <c r="N537">
        <v>46</v>
      </c>
      <c r="O537">
        <v>24</v>
      </c>
      <c r="P537">
        <v>11</v>
      </c>
      <c r="Q537">
        <v>5</v>
      </c>
      <c r="R537">
        <v>6</v>
      </c>
      <c r="S537">
        <v>3</v>
      </c>
      <c r="T537" t="s">
        <v>1047</v>
      </c>
      <c r="U537">
        <v>4</v>
      </c>
      <c r="V537">
        <v>394</v>
      </c>
      <c r="W537">
        <v>646</v>
      </c>
    </row>
    <row r="538" spans="1:23" x14ac:dyDescent="0.35">
      <c r="A538" t="s">
        <v>143</v>
      </c>
      <c r="B538" t="s">
        <v>144</v>
      </c>
      <c r="C538" s="2">
        <v>44896</v>
      </c>
      <c r="D538">
        <v>77</v>
      </c>
      <c r="E538">
        <v>81</v>
      </c>
      <c r="F538">
        <v>100</v>
      </c>
      <c r="G538">
        <v>2</v>
      </c>
      <c r="H538">
        <v>4</v>
      </c>
      <c r="I538">
        <v>264</v>
      </c>
      <c r="J538">
        <v>2</v>
      </c>
      <c r="K538">
        <v>3</v>
      </c>
      <c r="L538">
        <v>5</v>
      </c>
      <c r="M538">
        <v>8</v>
      </c>
      <c r="N538">
        <v>21</v>
      </c>
      <c r="O538">
        <v>13</v>
      </c>
      <c r="P538">
        <v>3</v>
      </c>
      <c r="Q538">
        <v>2</v>
      </c>
      <c r="R538">
        <v>3</v>
      </c>
      <c r="S538">
        <v>1</v>
      </c>
      <c r="T538" t="s">
        <v>1048</v>
      </c>
      <c r="U538">
        <v>6</v>
      </c>
      <c r="V538">
        <v>187</v>
      </c>
      <c r="W538">
        <v>258</v>
      </c>
    </row>
    <row r="539" spans="1:23" x14ac:dyDescent="0.35">
      <c r="A539" t="s">
        <v>143</v>
      </c>
      <c r="B539" t="s">
        <v>144</v>
      </c>
      <c r="C539" s="2">
        <v>44927</v>
      </c>
      <c r="D539">
        <v>219</v>
      </c>
      <c r="E539">
        <v>161</v>
      </c>
      <c r="F539">
        <v>285</v>
      </c>
      <c r="G539">
        <v>0</v>
      </c>
      <c r="H539">
        <v>0</v>
      </c>
      <c r="I539">
        <v>665</v>
      </c>
      <c r="J539">
        <v>3</v>
      </c>
      <c r="K539">
        <v>8</v>
      </c>
      <c r="L539">
        <v>14</v>
      </c>
      <c r="M539">
        <v>31</v>
      </c>
      <c r="N539">
        <v>70</v>
      </c>
      <c r="O539">
        <v>39</v>
      </c>
      <c r="P539">
        <v>17</v>
      </c>
      <c r="Q539">
        <v>6</v>
      </c>
      <c r="R539">
        <v>8</v>
      </c>
      <c r="S539">
        <v>5</v>
      </c>
      <c r="T539" t="s">
        <v>1049</v>
      </c>
      <c r="U539">
        <v>0</v>
      </c>
      <c r="V539">
        <v>446</v>
      </c>
      <c r="W539">
        <v>665</v>
      </c>
    </row>
    <row r="540" spans="1:23" x14ac:dyDescent="0.35">
      <c r="A540" t="s">
        <v>143</v>
      </c>
      <c r="B540" t="s">
        <v>144</v>
      </c>
      <c r="C540" s="2">
        <v>44958</v>
      </c>
      <c r="D540">
        <v>134</v>
      </c>
      <c r="E540">
        <v>89</v>
      </c>
      <c r="F540">
        <v>37</v>
      </c>
      <c r="G540">
        <v>0</v>
      </c>
      <c r="H540">
        <v>0</v>
      </c>
      <c r="I540">
        <v>260</v>
      </c>
      <c r="J540">
        <v>3</v>
      </c>
      <c r="K540">
        <v>5</v>
      </c>
      <c r="L540">
        <v>9</v>
      </c>
      <c r="M540">
        <v>13</v>
      </c>
      <c r="N540">
        <v>28</v>
      </c>
      <c r="O540">
        <v>15</v>
      </c>
      <c r="P540">
        <v>4</v>
      </c>
      <c r="Q540">
        <v>4</v>
      </c>
      <c r="R540">
        <v>5</v>
      </c>
      <c r="S540">
        <v>2</v>
      </c>
      <c r="T540" t="s">
        <v>1050</v>
      </c>
      <c r="U540">
        <v>0</v>
      </c>
      <c r="V540">
        <v>126</v>
      </c>
      <c r="W540">
        <v>260</v>
      </c>
    </row>
    <row r="541" spans="1:23" x14ac:dyDescent="0.35">
      <c r="A541" t="s">
        <v>143</v>
      </c>
      <c r="B541" t="s">
        <v>144</v>
      </c>
      <c r="C541" s="2">
        <v>44986</v>
      </c>
      <c r="D541">
        <v>151</v>
      </c>
      <c r="E541">
        <v>687</v>
      </c>
      <c r="F541">
        <v>89</v>
      </c>
      <c r="G541">
        <v>2</v>
      </c>
      <c r="H541">
        <v>10</v>
      </c>
      <c r="I541">
        <v>939</v>
      </c>
      <c r="J541">
        <v>4</v>
      </c>
      <c r="K541">
        <v>11</v>
      </c>
      <c r="L541">
        <v>20</v>
      </c>
      <c r="M541">
        <v>38</v>
      </c>
      <c r="N541">
        <v>53</v>
      </c>
      <c r="O541">
        <v>15</v>
      </c>
      <c r="P541">
        <v>18</v>
      </c>
      <c r="Q541">
        <v>9</v>
      </c>
      <c r="R541">
        <v>11</v>
      </c>
      <c r="S541">
        <v>7</v>
      </c>
      <c r="T541" t="s">
        <v>1051</v>
      </c>
      <c r="U541">
        <v>12</v>
      </c>
      <c r="V541">
        <v>788</v>
      </c>
      <c r="W541">
        <v>927</v>
      </c>
    </row>
    <row r="542" spans="1:23" x14ac:dyDescent="0.35">
      <c r="A542" t="s">
        <v>342</v>
      </c>
      <c r="B542" t="s">
        <v>343</v>
      </c>
      <c r="C542" s="2">
        <v>44652</v>
      </c>
      <c r="D542">
        <v>552</v>
      </c>
      <c r="E542">
        <v>128</v>
      </c>
      <c r="F542">
        <v>24</v>
      </c>
      <c r="G542">
        <v>2</v>
      </c>
      <c r="H542">
        <v>5</v>
      </c>
      <c r="I542">
        <v>711</v>
      </c>
      <c r="J542">
        <v>18</v>
      </c>
      <c r="K542">
        <v>26</v>
      </c>
      <c r="L542">
        <v>35</v>
      </c>
      <c r="M542">
        <v>64</v>
      </c>
      <c r="N542">
        <v>173</v>
      </c>
      <c r="O542">
        <v>109</v>
      </c>
      <c r="P542">
        <v>29</v>
      </c>
      <c r="Q542">
        <v>9</v>
      </c>
      <c r="R542">
        <v>26</v>
      </c>
      <c r="S542">
        <v>8</v>
      </c>
      <c r="T542" t="s">
        <v>1052</v>
      </c>
      <c r="U542">
        <v>7</v>
      </c>
      <c r="V542">
        <v>159</v>
      </c>
      <c r="W542">
        <v>704</v>
      </c>
    </row>
    <row r="543" spans="1:23" x14ac:dyDescent="0.35">
      <c r="A543" t="s">
        <v>342</v>
      </c>
      <c r="B543" t="s">
        <v>343</v>
      </c>
      <c r="C543" s="2">
        <v>44682</v>
      </c>
      <c r="D543">
        <v>647</v>
      </c>
      <c r="E543">
        <v>149</v>
      </c>
      <c r="F543">
        <v>13</v>
      </c>
      <c r="G543">
        <v>4</v>
      </c>
      <c r="H543">
        <v>2</v>
      </c>
      <c r="I543">
        <v>815</v>
      </c>
      <c r="J543">
        <v>18</v>
      </c>
      <c r="K543">
        <v>26</v>
      </c>
      <c r="L543">
        <v>38</v>
      </c>
      <c r="M543">
        <v>72</v>
      </c>
      <c r="N543">
        <v>193</v>
      </c>
      <c r="O543">
        <v>121</v>
      </c>
      <c r="P543">
        <v>34</v>
      </c>
      <c r="Q543">
        <v>12</v>
      </c>
      <c r="R543">
        <v>26</v>
      </c>
      <c r="S543">
        <v>8</v>
      </c>
      <c r="T543" t="s">
        <v>1053</v>
      </c>
      <c r="U543">
        <v>6</v>
      </c>
      <c r="V543">
        <v>168</v>
      </c>
      <c r="W543">
        <v>809</v>
      </c>
    </row>
    <row r="544" spans="1:23" x14ac:dyDescent="0.35">
      <c r="A544" t="s">
        <v>342</v>
      </c>
      <c r="B544" t="s">
        <v>343</v>
      </c>
      <c r="C544" s="2">
        <v>44713</v>
      </c>
      <c r="D544">
        <v>646</v>
      </c>
      <c r="E544">
        <v>124</v>
      </c>
      <c r="F544">
        <v>14</v>
      </c>
      <c r="G544">
        <v>0</v>
      </c>
      <c r="H544">
        <v>3</v>
      </c>
      <c r="I544">
        <v>787</v>
      </c>
      <c r="J544">
        <v>16</v>
      </c>
      <c r="K544">
        <v>24</v>
      </c>
      <c r="L544">
        <v>33</v>
      </c>
      <c r="M544">
        <v>73</v>
      </c>
      <c r="N544">
        <v>209</v>
      </c>
      <c r="O544">
        <v>136</v>
      </c>
      <c r="P544">
        <v>40</v>
      </c>
      <c r="Q544">
        <v>9</v>
      </c>
      <c r="R544">
        <v>24</v>
      </c>
      <c r="S544">
        <v>8</v>
      </c>
      <c r="T544" t="s">
        <v>1054</v>
      </c>
      <c r="U544">
        <v>3</v>
      </c>
      <c r="V544">
        <v>141</v>
      </c>
      <c r="W544">
        <v>784</v>
      </c>
    </row>
    <row r="545" spans="1:23" x14ac:dyDescent="0.35">
      <c r="A545" t="s">
        <v>342</v>
      </c>
      <c r="B545" t="s">
        <v>343</v>
      </c>
      <c r="C545" s="2">
        <v>44743</v>
      </c>
      <c r="D545">
        <v>814</v>
      </c>
      <c r="E545">
        <v>199</v>
      </c>
      <c r="F545">
        <v>17</v>
      </c>
      <c r="G545">
        <v>2</v>
      </c>
      <c r="H545">
        <v>2</v>
      </c>
      <c r="I545">
        <v>1034</v>
      </c>
      <c r="J545">
        <v>10</v>
      </c>
      <c r="K545">
        <v>20</v>
      </c>
      <c r="L545">
        <v>31</v>
      </c>
      <c r="M545">
        <v>60</v>
      </c>
      <c r="N545">
        <v>207</v>
      </c>
      <c r="O545">
        <v>147</v>
      </c>
      <c r="P545">
        <v>29</v>
      </c>
      <c r="Q545">
        <v>11</v>
      </c>
      <c r="R545">
        <v>20</v>
      </c>
      <c r="S545">
        <v>10</v>
      </c>
      <c r="T545" t="s">
        <v>1055</v>
      </c>
      <c r="U545">
        <v>4</v>
      </c>
      <c r="V545">
        <v>220</v>
      </c>
      <c r="W545">
        <v>1030</v>
      </c>
    </row>
    <row r="546" spans="1:23" x14ac:dyDescent="0.35">
      <c r="A546" t="s">
        <v>342</v>
      </c>
      <c r="B546" t="s">
        <v>343</v>
      </c>
      <c r="C546" s="2">
        <v>44774</v>
      </c>
      <c r="D546">
        <v>460</v>
      </c>
      <c r="E546">
        <v>118</v>
      </c>
      <c r="F546">
        <v>11</v>
      </c>
      <c r="G546">
        <v>2</v>
      </c>
      <c r="H546">
        <v>1</v>
      </c>
      <c r="I546">
        <v>592</v>
      </c>
      <c r="J546">
        <v>18</v>
      </c>
      <c r="K546">
        <v>23</v>
      </c>
      <c r="L546">
        <v>30</v>
      </c>
      <c r="M546">
        <v>77</v>
      </c>
      <c r="N546">
        <v>263</v>
      </c>
      <c r="O546">
        <v>186</v>
      </c>
      <c r="P546">
        <v>47</v>
      </c>
      <c r="Q546">
        <v>7</v>
      </c>
      <c r="R546">
        <v>23</v>
      </c>
      <c r="S546">
        <v>5</v>
      </c>
      <c r="T546" t="s">
        <v>1056</v>
      </c>
      <c r="U546">
        <v>3</v>
      </c>
      <c r="V546">
        <v>132</v>
      </c>
      <c r="W546">
        <v>589</v>
      </c>
    </row>
    <row r="547" spans="1:23" x14ac:dyDescent="0.35">
      <c r="A547" t="s">
        <v>342</v>
      </c>
      <c r="B547" t="s">
        <v>343</v>
      </c>
      <c r="C547" s="2">
        <v>44805</v>
      </c>
      <c r="D547">
        <v>765</v>
      </c>
      <c r="E547">
        <v>145</v>
      </c>
      <c r="F547">
        <v>12</v>
      </c>
      <c r="G547">
        <v>1</v>
      </c>
      <c r="H547">
        <v>3</v>
      </c>
      <c r="I547">
        <v>926</v>
      </c>
      <c r="J547">
        <v>19</v>
      </c>
      <c r="K547">
        <v>27</v>
      </c>
      <c r="L547">
        <v>36</v>
      </c>
      <c r="M547">
        <v>57</v>
      </c>
      <c r="N547">
        <v>180</v>
      </c>
      <c r="O547">
        <v>123</v>
      </c>
      <c r="P547">
        <v>21</v>
      </c>
      <c r="Q547">
        <v>9</v>
      </c>
      <c r="R547">
        <v>27</v>
      </c>
      <c r="S547">
        <v>8</v>
      </c>
      <c r="T547" t="s">
        <v>1057</v>
      </c>
      <c r="U547">
        <v>4</v>
      </c>
      <c r="V547">
        <v>161</v>
      </c>
      <c r="W547">
        <v>922</v>
      </c>
    </row>
    <row r="548" spans="1:23" x14ac:dyDescent="0.35">
      <c r="A548" t="s">
        <v>342</v>
      </c>
      <c r="B548" t="s">
        <v>343</v>
      </c>
      <c r="C548" s="2">
        <v>44835</v>
      </c>
      <c r="D548">
        <v>474</v>
      </c>
      <c r="E548">
        <v>122</v>
      </c>
      <c r="F548">
        <v>10</v>
      </c>
      <c r="G548">
        <v>0</v>
      </c>
      <c r="H548">
        <v>0</v>
      </c>
      <c r="I548">
        <v>606</v>
      </c>
      <c r="J548">
        <v>23</v>
      </c>
      <c r="K548">
        <v>30</v>
      </c>
      <c r="L548">
        <v>36</v>
      </c>
      <c r="M548">
        <v>71</v>
      </c>
      <c r="N548">
        <v>180</v>
      </c>
      <c r="O548">
        <v>109</v>
      </c>
      <c r="P548">
        <v>35</v>
      </c>
      <c r="Q548">
        <v>6</v>
      </c>
      <c r="R548">
        <v>30</v>
      </c>
      <c r="S548">
        <v>7</v>
      </c>
      <c r="T548" t="s">
        <v>1058</v>
      </c>
      <c r="U548">
        <v>0</v>
      </c>
      <c r="V548">
        <v>132</v>
      </c>
      <c r="W548">
        <v>606</v>
      </c>
    </row>
    <row r="549" spans="1:23" x14ac:dyDescent="0.35">
      <c r="A549" t="s">
        <v>342</v>
      </c>
      <c r="B549" t="s">
        <v>343</v>
      </c>
      <c r="C549" s="2">
        <v>44866</v>
      </c>
      <c r="D549">
        <v>669</v>
      </c>
      <c r="E549">
        <v>160</v>
      </c>
      <c r="F549">
        <v>13</v>
      </c>
      <c r="G549">
        <v>3</v>
      </c>
      <c r="H549">
        <v>2</v>
      </c>
      <c r="I549">
        <v>847</v>
      </c>
      <c r="J549">
        <v>27</v>
      </c>
      <c r="K549">
        <v>33</v>
      </c>
      <c r="L549">
        <v>42</v>
      </c>
      <c r="M549">
        <v>82</v>
      </c>
      <c r="N549">
        <v>228</v>
      </c>
      <c r="O549">
        <v>146</v>
      </c>
      <c r="P549">
        <v>40</v>
      </c>
      <c r="Q549">
        <v>9</v>
      </c>
      <c r="R549">
        <v>33</v>
      </c>
      <c r="S549">
        <v>6</v>
      </c>
      <c r="T549" t="s">
        <v>1059</v>
      </c>
      <c r="U549">
        <v>5</v>
      </c>
      <c r="V549">
        <v>178</v>
      </c>
      <c r="W549">
        <v>842</v>
      </c>
    </row>
    <row r="550" spans="1:23" x14ac:dyDescent="0.35">
      <c r="A550" t="s">
        <v>342</v>
      </c>
      <c r="B550" t="s">
        <v>343</v>
      </c>
      <c r="C550" s="2">
        <v>44896</v>
      </c>
      <c r="D550">
        <v>128</v>
      </c>
      <c r="E550">
        <v>33</v>
      </c>
      <c r="F550">
        <v>3</v>
      </c>
      <c r="G550">
        <v>0</v>
      </c>
      <c r="H550">
        <v>0</v>
      </c>
      <c r="I550">
        <v>164</v>
      </c>
      <c r="J550">
        <v>41</v>
      </c>
      <c r="K550">
        <v>43</v>
      </c>
      <c r="L550">
        <v>45</v>
      </c>
      <c r="M550">
        <v>46</v>
      </c>
      <c r="N550">
        <v>95</v>
      </c>
      <c r="O550">
        <v>49</v>
      </c>
      <c r="P550">
        <v>1</v>
      </c>
      <c r="Q550">
        <v>2</v>
      </c>
      <c r="R550">
        <v>43</v>
      </c>
      <c r="S550">
        <v>2</v>
      </c>
      <c r="T550" t="s">
        <v>1060</v>
      </c>
      <c r="U550">
        <v>0</v>
      </c>
      <c r="V550">
        <v>36</v>
      </c>
      <c r="W550">
        <v>164</v>
      </c>
    </row>
    <row r="551" spans="1:23" x14ac:dyDescent="0.35">
      <c r="A551" t="s">
        <v>342</v>
      </c>
      <c r="B551" t="s">
        <v>343</v>
      </c>
      <c r="C551" s="2">
        <v>44927</v>
      </c>
      <c r="D551">
        <v>2564</v>
      </c>
      <c r="E551">
        <v>695</v>
      </c>
      <c r="F551">
        <v>92</v>
      </c>
      <c r="G551">
        <v>11</v>
      </c>
      <c r="H551">
        <v>6</v>
      </c>
      <c r="I551">
        <v>3368</v>
      </c>
      <c r="J551">
        <v>4</v>
      </c>
      <c r="K551">
        <v>26</v>
      </c>
      <c r="L551">
        <v>43</v>
      </c>
      <c r="M551">
        <v>100</v>
      </c>
      <c r="N551">
        <v>266</v>
      </c>
      <c r="O551">
        <v>166</v>
      </c>
      <c r="P551">
        <v>57</v>
      </c>
      <c r="Q551">
        <v>17</v>
      </c>
      <c r="R551">
        <v>26</v>
      </c>
      <c r="S551">
        <v>22</v>
      </c>
      <c r="T551" t="s">
        <v>1061</v>
      </c>
      <c r="U551">
        <v>17</v>
      </c>
      <c r="V551">
        <v>804</v>
      </c>
      <c r="W551">
        <v>3351</v>
      </c>
    </row>
    <row r="552" spans="1:23" x14ac:dyDescent="0.35">
      <c r="A552" t="s">
        <v>342</v>
      </c>
      <c r="B552" t="s">
        <v>343</v>
      </c>
      <c r="C552" s="2">
        <v>44958</v>
      </c>
      <c r="D552">
        <v>0</v>
      </c>
      <c r="E552">
        <v>0</v>
      </c>
      <c r="F552">
        <v>0</v>
      </c>
      <c r="G552">
        <v>0</v>
      </c>
      <c r="H552">
        <v>0</v>
      </c>
      <c r="I552">
        <v>0</v>
      </c>
      <c r="T552" t="s">
        <v>1062</v>
      </c>
      <c r="U552">
        <v>0</v>
      </c>
      <c r="V552">
        <v>0</v>
      </c>
      <c r="W552">
        <v>0</v>
      </c>
    </row>
    <row r="553" spans="1:23" x14ac:dyDescent="0.35">
      <c r="A553" t="s">
        <v>342</v>
      </c>
      <c r="B553" t="s">
        <v>343</v>
      </c>
      <c r="C553" s="2">
        <v>44986</v>
      </c>
      <c r="D553">
        <v>0</v>
      </c>
      <c r="E553">
        <v>0</v>
      </c>
      <c r="F553">
        <v>0</v>
      </c>
      <c r="G553">
        <v>0</v>
      </c>
      <c r="H553">
        <v>0</v>
      </c>
      <c r="I553">
        <v>0</v>
      </c>
      <c r="T553" t="s">
        <v>1063</v>
      </c>
      <c r="U553">
        <v>0</v>
      </c>
      <c r="V553">
        <v>0</v>
      </c>
      <c r="W553">
        <v>0</v>
      </c>
    </row>
    <row r="554" spans="1:23" x14ac:dyDescent="0.35">
      <c r="A554" t="s">
        <v>197</v>
      </c>
      <c r="B554" t="s">
        <v>198</v>
      </c>
      <c r="C554" s="2">
        <v>44652</v>
      </c>
      <c r="D554">
        <v>625</v>
      </c>
      <c r="E554">
        <v>416</v>
      </c>
      <c r="F554">
        <v>40</v>
      </c>
      <c r="G554">
        <v>8</v>
      </c>
      <c r="H554">
        <v>4</v>
      </c>
      <c r="I554">
        <v>1093</v>
      </c>
      <c r="J554">
        <v>6</v>
      </c>
      <c r="K554">
        <v>14</v>
      </c>
      <c r="L554">
        <v>26</v>
      </c>
      <c r="M554">
        <v>35</v>
      </c>
      <c r="N554">
        <v>64</v>
      </c>
      <c r="O554">
        <v>29</v>
      </c>
      <c r="P554">
        <v>9</v>
      </c>
      <c r="Q554">
        <v>12</v>
      </c>
      <c r="R554">
        <v>14</v>
      </c>
      <c r="S554">
        <v>8</v>
      </c>
      <c r="T554" t="s">
        <v>1064</v>
      </c>
      <c r="U554">
        <v>12</v>
      </c>
      <c r="V554">
        <v>468</v>
      </c>
      <c r="W554">
        <v>1081</v>
      </c>
    </row>
    <row r="555" spans="1:23" x14ac:dyDescent="0.35">
      <c r="A555" t="s">
        <v>197</v>
      </c>
      <c r="B555" t="s">
        <v>198</v>
      </c>
      <c r="C555" s="2">
        <v>44682</v>
      </c>
      <c r="D555">
        <v>377</v>
      </c>
      <c r="E555">
        <v>211</v>
      </c>
      <c r="F555">
        <v>19</v>
      </c>
      <c r="G555">
        <v>0</v>
      </c>
      <c r="H555">
        <v>4</v>
      </c>
      <c r="I555">
        <v>611</v>
      </c>
      <c r="J555">
        <v>9</v>
      </c>
      <c r="K555">
        <v>15</v>
      </c>
      <c r="L555">
        <v>21</v>
      </c>
      <c r="M555">
        <v>46</v>
      </c>
      <c r="N555">
        <v>79</v>
      </c>
      <c r="O555">
        <v>33</v>
      </c>
      <c r="P555">
        <v>25</v>
      </c>
      <c r="Q555">
        <v>6</v>
      </c>
      <c r="R555">
        <v>15</v>
      </c>
      <c r="S555">
        <v>6</v>
      </c>
      <c r="T555" t="s">
        <v>1065</v>
      </c>
      <c r="U555">
        <v>4</v>
      </c>
      <c r="V555">
        <v>234</v>
      </c>
      <c r="W555">
        <v>607</v>
      </c>
    </row>
    <row r="556" spans="1:23" x14ac:dyDescent="0.35">
      <c r="A556" t="s">
        <v>197</v>
      </c>
      <c r="B556" t="s">
        <v>198</v>
      </c>
      <c r="C556" s="2">
        <v>44713</v>
      </c>
      <c r="D556">
        <v>548</v>
      </c>
      <c r="E556">
        <v>181</v>
      </c>
      <c r="F556">
        <v>14</v>
      </c>
      <c r="G556">
        <v>1</v>
      </c>
      <c r="H556">
        <v>0</v>
      </c>
      <c r="I556">
        <v>744</v>
      </c>
      <c r="J556">
        <v>8</v>
      </c>
      <c r="K556">
        <v>12</v>
      </c>
      <c r="L556">
        <v>15</v>
      </c>
      <c r="M556">
        <v>19</v>
      </c>
      <c r="N556">
        <v>34</v>
      </c>
      <c r="O556">
        <v>15</v>
      </c>
      <c r="P556">
        <v>4</v>
      </c>
      <c r="Q556">
        <v>3</v>
      </c>
      <c r="R556">
        <v>12</v>
      </c>
      <c r="S556">
        <v>4</v>
      </c>
      <c r="T556" t="s">
        <v>1066</v>
      </c>
      <c r="U556">
        <v>1</v>
      </c>
      <c r="V556">
        <v>196</v>
      </c>
      <c r="W556">
        <v>743</v>
      </c>
    </row>
    <row r="557" spans="1:23" x14ac:dyDescent="0.35">
      <c r="A557" t="s">
        <v>197</v>
      </c>
      <c r="B557" t="s">
        <v>198</v>
      </c>
      <c r="C557" s="2">
        <v>44743</v>
      </c>
      <c r="D557">
        <v>191</v>
      </c>
      <c r="E557">
        <v>109</v>
      </c>
      <c r="F557">
        <v>1</v>
      </c>
      <c r="G557">
        <v>1</v>
      </c>
      <c r="H557">
        <v>3</v>
      </c>
      <c r="I557">
        <v>305</v>
      </c>
      <c r="J557">
        <v>3</v>
      </c>
      <c r="K557">
        <v>14</v>
      </c>
      <c r="L557">
        <v>25</v>
      </c>
      <c r="M557">
        <v>31</v>
      </c>
      <c r="N557">
        <v>66</v>
      </c>
      <c r="O557">
        <v>35</v>
      </c>
      <c r="P557">
        <v>6</v>
      </c>
      <c r="Q557">
        <v>11</v>
      </c>
      <c r="R557">
        <v>14</v>
      </c>
      <c r="S557">
        <v>11</v>
      </c>
      <c r="T557" t="s">
        <v>1067</v>
      </c>
      <c r="U557">
        <v>4</v>
      </c>
      <c r="V557">
        <v>114</v>
      </c>
      <c r="W557">
        <v>301</v>
      </c>
    </row>
    <row r="558" spans="1:23" x14ac:dyDescent="0.35">
      <c r="A558" t="s">
        <v>197</v>
      </c>
      <c r="B558" t="s">
        <v>198</v>
      </c>
      <c r="C558" s="2">
        <v>44774</v>
      </c>
      <c r="D558">
        <v>647</v>
      </c>
      <c r="E558">
        <v>205</v>
      </c>
      <c r="F558">
        <v>28</v>
      </c>
      <c r="G558">
        <v>2</v>
      </c>
      <c r="H558">
        <v>1</v>
      </c>
      <c r="I558">
        <v>883</v>
      </c>
      <c r="J558">
        <v>10</v>
      </c>
      <c r="K558">
        <v>15</v>
      </c>
      <c r="L558">
        <v>24</v>
      </c>
      <c r="M558">
        <v>35</v>
      </c>
      <c r="N558">
        <v>53</v>
      </c>
      <c r="O558">
        <v>18</v>
      </c>
      <c r="P558">
        <v>11</v>
      </c>
      <c r="Q558">
        <v>9</v>
      </c>
      <c r="R558">
        <v>15</v>
      </c>
      <c r="S558">
        <v>5</v>
      </c>
      <c r="T558" t="s">
        <v>1068</v>
      </c>
      <c r="U558">
        <v>3</v>
      </c>
      <c r="V558">
        <v>236</v>
      </c>
      <c r="W558">
        <v>880</v>
      </c>
    </row>
    <row r="559" spans="1:23" x14ac:dyDescent="0.35">
      <c r="A559" t="s">
        <v>197</v>
      </c>
      <c r="B559" t="s">
        <v>198</v>
      </c>
      <c r="C559" s="2">
        <v>44805</v>
      </c>
      <c r="D559">
        <v>717</v>
      </c>
      <c r="E559">
        <v>210</v>
      </c>
      <c r="F559">
        <v>21</v>
      </c>
      <c r="G559">
        <v>6</v>
      </c>
      <c r="H559">
        <v>1</v>
      </c>
      <c r="I559">
        <v>955</v>
      </c>
      <c r="J559">
        <v>4</v>
      </c>
      <c r="K559">
        <v>12</v>
      </c>
      <c r="L559">
        <v>17</v>
      </c>
      <c r="M559">
        <v>25</v>
      </c>
      <c r="N559">
        <v>74</v>
      </c>
      <c r="O559">
        <v>49</v>
      </c>
      <c r="P559">
        <v>8</v>
      </c>
      <c r="Q559">
        <v>5</v>
      </c>
      <c r="R559">
        <v>12</v>
      </c>
      <c r="S559">
        <v>8</v>
      </c>
      <c r="T559" t="s">
        <v>1069</v>
      </c>
      <c r="U559">
        <v>7</v>
      </c>
      <c r="V559">
        <v>238</v>
      </c>
      <c r="W559">
        <v>948</v>
      </c>
    </row>
    <row r="560" spans="1:23" x14ac:dyDescent="0.35">
      <c r="A560" t="s">
        <v>197</v>
      </c>
      <c r="B560" t="s">
        <v>198</v>
      </c>
      <c r="C560" s="2">
        <v>44835</v>
      </c>
      <c r="D560">
        <v>285</v>
      </c>
      <c r="E560">
        <v>87</v>
      </c>
      <c r="F560">
        <v>12</v>
      </c>
      <c r="G560">
        <v>1</v>
      </c>
      <c r="H560">
        <v>0</v>
      </c>
      <c r="I560">
        <v>385</v>
      </c>
      <c r="J560">
        <v>9</v>
      </c>
      <c r="K560">
        <v>12</v>
      </c>
      <c r="L560">
        <v>16</v>
      </c>
      <c r="M560">
        <v>23</v>
      </c>
      <c r="N560">
        <v>66</v>
      </c>
      <c r="O560">
        <v>43</v>
      </c>
      <c r="P560">
        <v>7</v>
      </c>
      <c r="Q560">
        <v>4</v>
      </c>
      <c r="R560">
        <v>12</v>
      </c>
      <c r="S560">
        <v>3</v>
      </c>
      <c r="T560" t="s">
        <v>1070</v>
      </c>
      <c r="U560">
        <v>1</v>
      </c>
      <c r="V560">
        <v>100</v>
      </c>
      <c r="W560">
        <v>384</v>
      </c>
    </row>
    <row r="561" spans="1:23" x14ac:dyDescent="0.35">
      <c r="A561" t="s">
        <v>197</v>
      </c>
      <c r="B561" t="s">
        <v>198</v>
      </c>
      <c r="C561" s="2">
        <v>44866</v>
      </c>
      <c r="D561">
        <v>550</v>
      </c>
      <c r="E561">
        <v>114</v>
      </c>
      <c r="F561">
        <v>13</v>
      </c>
      <c r="G561">
        <v>1</v>
      </c>
      <c r="H561">
        <v>2</v>
      </c>
      <c r="I561">
        <v>680</v>
      </c>
      <c r="J561">
        <v>6</v>
      </c>
      <c r="K561">
        <v>16</v>
      </c>
      <c r="L561">
        <v>22</v>
      </c>
      <c r="M561">
        <v>29</v>
      </c>
      <c r="N561">
        <v>57</v>
      </c>
      <c r="O561">
        <v>28</v>
      </c>
      <c r="P561">
        <v>7</v>
      </c>
      <c r="Q561">
        <v>6</v>
      </c>
      <c r="R561">
        <v>16</v>
      </c>
      <c r="S561">
        <v>10</v>
      </c>
      <c r="T561" t="s">
        <v>1071</v>
      </c>
      <c r="U561">
        <v>3</v>
      </c>
      <c r="V561">
        <v>130</v>
      </c>
      <c r="W561">
        <v>677</v>
      </c>
    </row>
    <row r="562" spans="1:23" x14ac:dyDescent="0.35">
      <c r="A562" t="s">
        <v>197</v>
      </c>
      <c r="B562" t="s">
        <v>198</v>
      </c>
      <c r="C562" s="2">
        <v>44896</v>
      </c>
      <c r="D562">
        <v>163</v>
      </c>
      <c r="E562">
        <v>84</v>
      </c>
      <c r="F562">
        <v>11</v>
      </c>
      <c r="G562">
        <v>0</v>
      </c>
      <c r="H562">
        <v>0</v>
      </c>
      <c r="I562">
        <v>258</v>
      </c>
      <c r="J562">
        <v>1</v>
      </c>
      <c r="K562">
        <v>5</v>
      </c>
      <c r="L562">
        <v>11</v>
      </c>
      <c r="M562">
        <v>18</v>
      </c>
      <c r="N562">
        <v>25</v>
      </c>
      <c r="O562">
        <v>7</v>
      </c>
      <c r="P562">
        <v>7</v>
      </c>
      <c r="Q562">
        <v>6</v>
      </c>
      <c r="R562">
        <v>5</v>
      </c>
      <c r="S562">
        <v>4</v>
      </c>
      <c r="T562" t="s">
        <v>1072</v>
      </c>
      <c r="U562">
        <v>0</v>
      </c>
      <c r="V562">
        <v>95</v>
      </c>
      <c r="W562">
        <v>258</v>
      </c>
    </row>
    <row r="563" spans="1:23" x14ac:dyDescent="0.35">
      <c r="A563" t="s">
        <v>197</v>
      </c>
      <c r="B563" t="s">
        <v>198</v>
      </c>
      <c r="C563" s="2">
        <v>44927</v>
      </c>
      <c r="D563">
        <v>707</v>
      </c>
      <c r="E563">
        <v>200</v>
      </c>
      <c r="F563">
        <v>20</v>
      </c>
      <c r="G563">
        <v>2</v>
      </c>
      <c r="H563">
        <v>1</v>
      </c>
      <c r="I563">
        <v>930</v>
      </c>
      <c r="J563">
        <v>3</v>
      </c>
      <c r="K563">
        <v>11</v>
      </c>
      <c r="L563">
        <v>19</v>
      </c>
      <c r="M563">
        <v>27</v>
      </c>
      <c r="N563">
        <v>46</v>
      </c>
      <c r="O563">
        <v>19</v>
      </c>
      <c r="P563">
        <v>8</v>
      </c>
      <c r="Q563">
        <v>8</v>
      </c>
      <c r="R563">
        <v>11</v>
      </c>
      <c r="S563">
        <v>8</v>
      </c>
      <c r="T563" t="s">
        <v>1073</v>
      </c>
      <c r="U563">
        <v>3</v>
      </c>
      <c r="V563">
        <v>223</v>
      </c>
      <c r="W563">
        <v>927</v>
      </c>
    </row>
    <row r="564" spans="1:23" x14ac:dyDescent="0.35">
      <c r="A564" t="s">
        <v>197</v>
      </c>
      <c r="B564" t="s">
        <v>198</v>
      </c>
      <c r="C564" s="2">
        <v>44958</v>
      </c>
      <c r="D564">
        <v>818</v>
      </c>
      <c r="E564">
        <v>255</v>
      </c>
      <c r="F564">
        <v>25</v>
      </c>
      <c r="G564">
        <v>7</v>
      </c>
      <c r="H564">
        <v>5</v>
      </c>
      <c r="I564">
        <v>1110</v>
      </c>
      <c r="J564">
        <v>2</v>
      </c>
      <c r="K564">
        <v>10</v>
      </c>
      <c r="L564">
        <v>18</v>
      </c>
      <c r="M564">
        <v>31</v>
      </c>
      <c r="N564">
        <v>66</v>
      </c>
      <c r="O564">
        <v>35</v>
      </c>
      <c r="P564">
        <v>13</v>
      </c>
      <c r="Q564">
        <v>8</v>
      </c>
      <c r="R564">
        <v>10</v>
      </c>
      <c r="S564">
        <v>8</v>
      </c>
      <c r="T564" t="s">
        <v>1074</v>
      </c>
      <c r="U564">
        <v>12</v>
      </c>
      <c r="V564">
        <v>292</v>
      </c>
      <c r="W564">
        <v>1098</v>
      </c>
    </row>
    <row r="565" spans="1:23" x14ac:dyDescent="0.35">
      <c r="A565" t="s">
        <v>197</v>
      </c>
      <c r="B565" t="s">
        <v>198</v>
      </c>
      <c r="C565" s="2">
        <v>44986</v>
      </c>
      <c r="D565">
        <v>392</v>
      </c>
      <c r="E565">
        <v>144</v>
      </c>
      <c r="F565">
        <v>23</v>
      </c>
      <c r="G565">
        <v>2</v>
      </c>
      <c r="H565">
        <v>2</v>
      </c>
      <c r="I565">
        <v>563</v>
      </c>
      <c r="J565">
        <v>2</v>
      </c>
      <c r="K565">
        <v>6</v>
      </c>
      <c r="L565">
        <v>12</v>
      </c>
      <c r="M565">
        <v>18</v>
      </c>
      <c r="N565">
        <v>37</v>
      </c>
      <c r="O565">
        <v>19</v>
      </c>
      <c r="P565">
        <v>6</v>
      </c>
      <c r="Q565">
        <v>6</v>
      </c>
      <c r="R565">
        <v>6</v>
      </c>
      <c r="S565">
        <v>4</v>
      </c>
      <c r="T565" t="s">
        <v>1075</v>
      </c>
      <c r="U565">
        <v>4</v>
      </c>
      <c r="V565">
        <v>171</v>
      </c>
      <c r="W565">
        <v>559</v>
      </c>
    </row>
    <row r="566" spans="1:23" x14ac:dyDescent="0.35">
      <c r="A566" t="s">
        <v>323</v>
      </c>
      <c r="B566" t="s">
        <v>324</v>
      </c>
      <c r="C566" s="2">
        <v>44652</v>
      </c>
      <c r="D566">
        <v>979</v>
      </c>
      <c r="E566">
        <v>616</v>
      </c>
      <c r="F566">
        <v>18</v>
      </c>
      <c r="G566">
        <v>5</v>
      </c>
      <c r="H566">
        <v>2</v>
      </c>
      <c r="I566">
        <v>1620</v>
      </c>
      <c r="J566">
        <v>1</v>
      </c>
      <c r="K566">
        <v>8</v>
      </c>
      <c r="L566">
        <v>20</v>
      </c>
      <c r="M566">
        <v>22</v>
      </c>
      <c r="N566">
        <v>33</v>
      </c>
      <c r="O566">
        <v>11</v>
      </c>
      <c r="P566">
        <v>2</v>
      </c>
      <c r="Q566">
        <v>12</v>
      </c>
      <c r="R566">
        <v>8</v>
      </c>
      <c r="S566">
        <v>7</v>
      </c>
      <c r="T566" t="s">
        <v>1076</v>
      </c>
      <c r="U566">
        <v>7</v>
      </c>
      <c r="V566">
        <v>641</v>
      </c>
      <c r="W566">
        <v>1613</v>
      </c>
    </row>
    <row r="567" spans="1:23" x14ac:dyDescent="0.35">
      <c r="A567" t="s">
        <v>323</v>
      </c>
      <c r="B567" t="s">
        <v>324</v>
      </c>
      <c r="C567" s="2">
        <v>44682</v>
      </c>
      <c r="D567">
        <v>1088</v>
      </c>
      <c r="E567">
        <v>356</v>
      </c>
      <c r="F567">
        <v>15</v>
      </c>
      <c r="G567">
        <v>2</v>
      </c>
      <c r="H567">
        <v>3</v>
      </c>
      <c r="I567">
        <v>1464</v>
      </c>
      <c r="J567">
        <v>1</v>
      </c>
      <c r="K567">
        <v>7</v>
      </c>
      <c r="L567">
        <v>41</v>
      </c>
      <c r="M567">
        <v>116.5</v>
      </c>
      <c r="N567">
        <v>254</v>
      </c>
      <c r="O567">
        <v>137.5</v>
      </c>
      <c r="P567">
        <v>75.5</v>
      </c>
      <c r="Q567">
        <v>34</v>
      </c>
      <c r="R567">
        <v>7</v>
      </c>
      <c r="S567">
        <v>6</v>
      </c>
      <c r="T567" t="s">
        <v>1077</v>
      </c>
      <c r="U567">
        <v>5</v>
      </c>
      <c r="V567">
        <v>376</v>
      </c>
      <c r="W567">
        <v>1459</v>
      </c>
    </row>
    <row r="568" spans="1:23" x14ac:dyDescent="0.35">
      <c r="A568" t="s">
        <v>323</v>
      </c>
      <c r="B568" t="s">
        <v>324</v>
      </c>
      <c r="C568" s="2">
        <v>44713</v>
      </c>
      <c r="D568">
        <v>2505</v>
      </c>
      <c r="E568">
        <v>1008</v>
      </c>
      <c r="F568">
        <v>18</v>
      </c>
      <c r="G568">
        <v>4</v>
      </c>
      <c r="H568">
        <v>2</v>
      </c>
      <c r="I568">
        <v>3537</v>
      </c>
      <c r="J568">
        <v>1</v>
      </c>
      <c r="K568">
        <v>8</v>
      </c>
      <c r="L568">
        <v>27</v>
      </c>
      <c r="M568">
        <v>39</v>
      </c>
      <c r="N568">
        <v>48</v>
      </c>
      <c r="O568">
        <v>9</v>
      </c>
      <c r="P568">
        <v>12</v>
      </c>
      <c r="Q568">
        <v>19</v>
      </c>
      <c r="R568">
        <v>8</v>
      </c>
      <c r="S568">
        <v>7</v>
      </c>
      <c r="T568" t="s">
        <v>1078</v>
      </c>
      <c r="U568">
        <v>6</v>
      </c>
      <c r="V568">
        <v>1032</v>
      </c>
      <c r="W568">
        <v>3531</v>
      </c>
    </row>
    <row r="569" spans="1:23" x14ac:dyDescent="0.35">
      <c r="A569" t="s">
        <v>323</v>
      </c>
      <c r="B569" t="s">
        <v>324</v>
      </c>
      <c r="C569" s="2">
        <v>44743</v>
      </c>
      <c r="D569">
        <v>1453</v>
      </c>
      <c r="E569">
        <v>583</v>
      </c>
      <c r="F569">
        <v>23</v>
      </c>
      <c r="G569">
        <v>8</v>
      </c>
      <c r="H569">
        <v>3</v>
      </c>
      <c r="I569">
        <v>2070</v>
      </c>
      <c r="J569">
        <v>0</v>
      </c>
      <c r="K569">
        <v>1</v>
      </c>
      <c r="L569">
        <v>13</v>
      </c>
      <c r="M569">
        <v>19</v>
      </c>
      <c r="N569">
        <v>31</v>
      </c>
      <c r="O569">
        <v>12</v>
      </c>
      <c r="P569">
        <v>6</v>
      </c>
      <c r="Q569">
        <v>12</v>
      </c>
      <c r="R569">
        <v>1</v>
      </c>
      <c r="S569">
        <v>1</v>
      </c>
      <c r="T569" t="s">
        <v>1079</v>
      </c>
      <c r="U569">
        <v>11</v>
      </c>
      <c r="V569">
        <v>617</v>
      </c>
      <c r="W569">
        <v>2059</v>
      </c>
    </row>
    <row r="570" spans="1:23" x14ac:dyDescent="0.35">
      <c r="A570" t="s">
        <v>323</v>
      </c>
      <c r="B570" t="s">
        <v>324</v>
      </c>
      <c r="C570" s="2">
        <v>44774</v>
      </c>
      <c r="D570">
        <v>1301</v>
      </c>
      <c r="E570">
        <v>698</v>
      </c>
      <c r="F570">
        <v>25</v>
      </c>
      <c r="G570">
        <v>3</v>
      </c>
      <c r="H570">
        <v>7</v>
      </c>
      <c r="I570">
        <v>2034</v>
      </c>
      <c r="J570">
        <v>1</v>
      </c>
      <c r="K570">
        <v>5</v>
      </c>
      <c r="L570">
        <v>10</v>
      </c>
      <c r="M570">
        <v>13</v>
      </c>
      <c r="N570">
        <v>33</v>
      </c>
      <c r="O570">
        <v>20</v>
      </c>
      <c r="P570">
        <v>3</v>
      </c>
      <c r="Q570">
        <v>5</v>
      </c>
      <c r="R570">
        <v>5</v>
      </c>
      <c r="S570">
        <v>4</v>
      </c>
      <c r="T570" t="s">
        <v>1080</v>
      </c>
      <c r="U570">
        <v>10</v>
      </c>
      <c r="V570">
        <v>733</v>
      </c>
      <c r="W570">
        <v>2024</v>
      </c>
    </row>
    <row r="571" spans="1:23" x14ac:dyDescent="0.35">
      <c r="A571" t="s">
        <v>323</v>
      </c>
      <c r="B571" t="s">
        <v>324</v>
      </c>
      <c r="C571" s="2">
        <v>44805</v>
      </c>
      <c r="D571">
        <v>880</v>
      </c>
      <c r="E571">
        <v>494</v>
      </c>
      <c r="F571">
        <v>19</v>
      </c>
      <c r="G571">
        <v>10</v>
      </c>
      <c r="H571">
        <v>2</v>
      </c>
      <c r="I571">
        <v>1405</v>
      </c>
      <c r="J571">
        <v>1</v>
      </c>
      <c r="K571">
        <v>3</v>
      </c>
      <c r="L571">
        <v>9</v>
      </c>
      <c r="M571">
        <v>13</v>
      </c>
      <c r="N571">
        <v>26</v>
      </c>
      <c r="O571">
        <v>13</v>
      </c>
      <c r="P571">
        <v>4</v>
      </c>
      <c r="Q571">
        <v>6</v>
      </c>
      <c r="R571">
        <v>3</v>
      </c>
      <c r="S571">
        <v>2</v>
      </c>
      <c r="T571" t="s">
        <v>1081</v>
      </c>
      <c r="U571">
        <v>12</v>
      </c>
      <c r="V571">
        <v>525</v>
      </c>
      <c r="W571">
        <v>1393</v>
      </c>
    </row>
    <row r="572" spans="1:23" x14ac:dyDescent="0.35">
      <c r="A572" t="s">
        <v>323</v>
      </c>
      <c r="B572" t="s">
        <v>324</v>
      </c>
      <c r="C572" s="2">
        <v>44835</v>
      </c>
      <c r="D572">
        <v>1516</v>
      </c>
      <c r="E572">
        <v>655</v>
      </c>
      <c r="F572">
        <v>23</v>
      </c>
      <c r="G572">
        <v>6</v>
      </c>
      <c r="H572">
        <v>6</v>
      </c>
      <c r="I572">
        <v>2206</v>
      </c>
      <c r="J572">
        <v>1</v>
      </c>
      <c r="K572">
        <v>3</v>
      </c>
      <c r="L572">
        <v>11</v>
      </c>
      <c r="M572">
        <v>17</v>
      </c>
      <c r="N572">
        <v>106</v>
      </c>
      <c r="O572">
        <v>89</v>
      </c>
      <c r="P572">
        <v>6</v>
      </c>
      <c r="Q572">
        <v>8</v>
      </c>
      <c r="R572">
        <v>3</v>
      </c>
      <c r="S572">
        <v>2</v>
      </c>
      <c r="T572" t="s">
        <v>1082</v>
      </c>
      <c r="U572">
        <v>12</v>
      </c>
      <c r="V572">
        <v>690</v>
      </c>
      <c r="W572">
        <v>2194</v>
      </c>
    </row>
    <row r="573" spans="1:23" x14ac:dyDescent="0.35">
      <c r="A573" t="s">
        <v>323</v>
      </c>
      <c r="B573" t="s">
        <v>324</v>
      </c>
      <c r="C573" s="2">
        <v>44866</v>
      </c>
      <c r="D573">
        <v>1894</v>
      </c>
      <c r="E573">
        <v>843</v>
      </c>
      <c r="F573">
        <v>29</v>
      </c>
      <c r="G573">
        <v>4</v>
      </c>
      <c r="H573">
        <v>3</v>
      </c>
      <c r="I573">
        <v>2773</v>
      </c>
      <c r="J573">
        <v>1</v>
      </c>
      <c r="K573">
        <v>2</v>
      </c>
      <c r="L573">
        <v>5</v>
      </c>
      <c r="M573">
        <v>13</v>
      </c>
      <c r="N573">
        <v>98</v>
      </c>
      <c r="O573">
        <v>85</v>
      </c>
      <c r="P573">
        <v>8</v>
      </c>
      <c r="Q573">
        <v>3</v>
      </c>
      <c r="R573">
        <v>2</v>
      </c>
      <c r="S573">
        <v>1</v>
      </c>
      <c r="T573" t="s">
        <v>1083</v>
      </c>
      <c r="U573">
        <v>7</v>
      </c>
      <c r="V573">
        <v>879</v>
      </c>
      <c r="W573">
        <v>2766</v>
      </c>
    </row>
    <row r="574" spans="1:23" x14ac:dyDescent="0.35">
      <c r="A574" t="s">
        <v>323</v>
      </c>
      <c r="B574" t="s">
        <v>324</v>
      </c>
      <c r="C574" s="2">
        <v>44896</v>
      </c>
      <c r="D574">
        <v>1211</v>
      </c>
      <c r="E574">
        <v>766</v>
      </c>
      <c r="F574">
        <v>24</v>
      </c>
      <c r="G574">
        <v>4</v>
      </c>
      <c r="H574">
        <v>4</v>
      </c>
      <c r="I574">
        <v>2009</v>
      </c>
      <c r="J574">
        <v>0</v>
      </c>
      <c r="K574">
        <v>1</v>
      </c>
      <c r="L574">
        <v>2</v>
      </c>
      <c r="M574">
        <v>6</v>
      </c>
      <c r="N574">
        <v>24</v>
      </c>
      <c r="O574">
        <v>18</v>
      </c>
      <c r="P574">
        <v>4</v>
      </c>
      <c r="Q574">
        <v>1</v>
      </c>
      <c r="R574">
        <v>1</v>
      </c>
      <c r="S574">
        <v>1</v>
      </c>
      <c r="T574" t="s">
        <v>1084</v>
      </c>
      <c r="U574">
        <v>8</v>
      </c>
      <c r="V574">
        <v>798</v>
      </c>
      <c r="W574">
        <v>2001</v>
      </c>
    </row>
    <row r="575" spans="1:23" x14ac:dyDescent="0.35">
      <c r="A575" t="s">
        <v>323</v>
      </c>
      <c r="B575" t="s">
        <v>324</v>
      </c>
      <c r="C575" s="2">
        <v>44927</v>
      </c>
      <c r="D575">
        <v>1440</v>
      </c>
      <c r="E575">
        <v>772</v>
      </c>
      <c r="F575">
        <v>28</v>
      </c>
      <c r="G575">
        <v>3</v>
      </c>
      <c r="H575">
        <v>4</v>
      </c>
      <c r="I575">
        <v>2247</v>
      </c>
      <c r="J575">
        <v>0</v>
      </c>
      <c r="K575">
        <v>1</v>
      </c>
      <c r="L575">
        <v>2</v>
      </c>
      <c r="M575">
        <v>6</v>
      </c>
      <c r="N575">
        <v>23</v>
      </c>
      <c r="O575">
        <v>17</v>
      </c>
      <c r="P575">
        <v>4</v>
      </c>
      <c r="Q575">
        <v>1</v>
      </c>
      <c r="R575">
        <v>1</v>
      </c>
      <c r="S575">
        <v>1</v>
      </c>
      <c r="T575" t="s">
        <v>1085</v>
      </c>
      <c r="U575">
        <v>7</v>
      </c>
      <c r="V575">
        <v>807</v>
      </c>
      <c r="W575">
        <v>2240</v>
      </c>
    </row>
    <row r="576" spans="1:23" x14ac:dyDescent="0.35">
      <c r="A576" t="s">
        <v>323</v>
      </c>
      <c r="B576" t="s">
        <v>324</v>
      </c>
      <c r="C576" s="2">
        <v>44958</v>
      </c>
      <c r="D576">
        <v>1169</v>
      </c>
      <c r="E576">
        <v>598</v>
      </c>
      <c r="F576">
        <v>38</v>
      </c>
      <c r="G576">
        <v>4</v>
      </c>
      <c r="H576">
        <v>5</v>
      </c>
      <c r="I576">
        <v>1814</v>
      </c>
      <c r="J576">
        <v>0</v>
      </c>
      <c r="K576">
        <v>1</v>
      </c>
      <c r="L576">
        <v>1</v>
      </c>
      <c r="M576">
        <v>3</v>
      </c>
      <c r="N576">
        <v>37</v>
      </c>
      <c r="O576">
        <v>34</v>
      </c>
      <c r="P576">
        <v>2</v>
      </c>
      <c r="Q576">
        <v>0</v>
      </c>
      <c r="R576">
        <v>1</v>
      </c>
      <c r="S576">
        <v>1</v>
      </c>
      <c r="T576" t="s">
        <v>1086</v>
      </c>
      <c r="U576">
        <v>9</v>
      </c>
      <c r="V576">
        <v>645</v>
      </c>
      <c r="W576">
        <v>1805</v>
      </c>
    </row>
    <row r="577" spans="1:23" x14ac:dyDescent="0.35">
      <c r="A577" t="s">
        <v>323</v>
      </c>
      <c r="B577" t="s">
        <v>324</v>
      </c>
      <c r="C577" s="2">
        <v>44986</v>
      </c>
      <c r="D577">
        <v>1425</v>
      </c>
      <c r="E577">
        <v>680</v>
      </c>
      <c r="F577">
        <v>40</v>
      </c>
      <c r="G577">
        <v>9</v>
      </c>
      <c r="H577">
        <v>5</v>
      </c>
      <c r="I577">
        <v>2159</v>
      </c>
      <c r="J577">
        <v>0</v>
      </c>
      <c r="K577">
        <v>1</v>
      </c>
      <c r="L577">
        <v>1</v>
      </c>
      <c r="M577">
        <v>5</v>
      </c>
      <c r="N577">
        <v>21</v>
      </c>
      <c r="O577">
        <v>16</v>
      </c>
      <c r="P577">
        <v>4</v>
      </c>
      <c r="Q577">
        <v>0</v>
      </c>
      <c r="R577">
        <v>1</v>
      </c>
      <c r="S577">
        <v>1</v>
      </c>
      <c r="T577" t="s">
        <v>1087</v>
      </c>
      <c r="U577">
        <v>14</v>
      </c>
      <c r="V577">
        <v>734</v>
      </c>
      <c r="W577">
        <v>2145</v>
      </c>
    </row>
    <row r="578" spans="1:23" x14ac:dyDescent="0.35">
      <c r="A578" t="s">
        <v>394</v>
      </c>
      <c r="B578" t="s">
        <v>395</v>
      </c>
      <c r="C578" s="2">
        <v>44652</v>
      </c>
      <c r="D578">
        <v>2</v>
      </c>
      <c r="E578">
        <v>0</v>
      </c>
      <c r="F578">
        <v>1</v>
      </c>
      <c r="G578">
        <v>0</v>
      </c>
      <c r="H578">
        <v>1</v>
      </c>
      <c r="I578">
        <v>4</v>
      </c>
      <c r="J578">
        <v>5</v>
      </c>
      <c r="K578">
        <v>10.5</v>
      </c>
      <c r="L578">
        <v>31.5</v>
      </c>
      <c r="M578">
        <v>71.5</v>
      </c>
      <c r="N578">
        <v>96</v>
      </c>
      <c r="O578">
        <v>24.5</v>
      </c>
      <c r="P578">
        <v>40</v>
      </c>
      <c r="Q578">
        <v>21</v>
      </c>
      <c r="R578">
        <v>10.5</v>
      </c>
      <c r="S578">
        <v>5.5</v>
      </c>
      <c r="T578" t="s">
        <v>1088</v>
      </c>
      <c r="U578">
        <v>1</v>
      </c>
      <c r="V578">
        <v>2</v>
      </c>
      <c r="W578">
        <v>3</v>
      </c>
    </row>
    <row r="579" spans="1:23" x14ac:dyDescent="0.35">
      <c r="A579" t="s">
        <v>394</v>
      </c>
      <c r="B579" t="s">
        <v>395</v>
      </c>
      <c r="C579" s="2">
        <v>44682</v>
      </c>
      <c r="D579">
        <v>2076</v>
      </c>
      <c r="E579">
        <v>447</v>
      </c>
      <c r="F579">
        <v>40</v>
      </c>
      <c r="G579">
        <v>9</v>
      </c>
      <c r="H579">
        <v>2</v>
      </c>
      <c r="I579">
        <v>2574</v>
      </c>
      <c r="J579">
        <v>24</v>
      </c>
      <c r="K579">
        <v>37</v>
      </c>
      <c r="L579">
        <v>60</v>
      </c>
      <c r="M579">
        <v>116</v>
      </c>
      <c r="N579">
        <v>221</v>
      </c>
      <c r="O579">
        <v>105</v>
      </c>
      <c r="P579">
        <v>56</v>
      </c>
      <c r="Q579">
        <v>23</v>
      </c>
      <c r="R579">
        <v>37</v>
      </c>
      <c r="S579">
        <v>13</v>
      </c>
      <c r="T579" t="s">
        <v>1089</v>
      </c>
      <c r="U579">
        <v>11</v>
      </c>
      <c r="V579">
        <v>498</v>
      </c>
      <c r="W579">
        <v>2563</v>
      </c>
    </row>
    <row r="580" spans="1:23" x14ac:dyDescent="0.35">
      <c r="A580" t="s">
        <v>394</v>
      </c>
      <c r="B580" t="s">
        <v>395</v>
      </c>
      <c r="C580" s="2">
        <v>44713</v>
      </c>
      <c r="D580">
        <v>93</v>
      </c>
      <c r="E580">
        <v>66</v>
      </c>
      <c r="F580">
        <v>0</v>
      </c>
      <c r="G580">
        <v>0</v>
      </c>
      <c r="H580">
        <v>0</v>
      </c>
      <c r="I580">
        <v>159</v>
      </c>
      <c r="J580">
        <v>27</v>
      </c>
      <c r="K580">
        <v>28</v>
      </c>
      <c r="L580">
        <v>34</v>
      </c>
      <c r="M580">
        <v>38</v>
      </c>
      <c r="N580">
        <v>46</v>
      </c>
      <c r="O580">
        <v>8</v>
      </c>
      <c r="P580">
        <v>4</v>
      </c>
      <c r="Q580">
        <v>6</v>
      </c>
      <c r="R580">
        <v>28</v>
      </c>
      <c r="S580">
        <v>1</v>
      </c>
      <c r="T580" t="s">
        <v>1090</v>
      </c>
      <c r="U580">
        <v>0</v>
      </c>
      <c r="V580">
        <v>66</v>
      </c>
      <c r="W580">
        <v>159</v>
      </c>
    </row>
    <row r="581" spans="1:23" x14ac:dyDescent="0.35">
      <c r="A581" t="s">
        <v>394</v>
      </c>
      <c r="B581" t="s">
        <v>395</v>
      </c>
      <c r="C581" s="2">
        <v>44743</v>
      </c>
      <c r="D581">
        <v>0</v>
      </c>
      <c r="E581">
        <v>0</v>
      </c>
      <c r="F581">
        <v>0</v>
      </c>
      <c r="G581">
        <v>0</v>
      </c>
      <c r="H581">
        <v>0</v>
      </c>
      <c r="I581">
        <v>0</v>
      </c>
      <c r="T581" t="s">
        <v>1091</v>
      </c>
      <c r="U581">
        <v>0</v>
      </c>
      <c r="V581">
        <v>0</v>
      </c>
      <c r="W581">
        <v>0</v>
      </c>
    </row>
    <row r="582" spans="1:23" x14ac:dyDescent="0.35">
      <c r="A582" t="s">
        <v>394</v>
      </c>
      <c r="B582" t="s">
        <v>395</v>
      </c>
      <c r="C582" s="2">
        <v>44774</v>
      </c>
      <c r="D582">
        <v>1</v>
      </c>
      <c r="E582">
        <v>0</v>
      </c>
      <c r="F582">
        <v>0</v>
      </c>
      <c r="G582">
        <v>0</v>
      </c>
      <c r="H582">
        <v>0</v>
      </c>
      <c r="I582">
        <v>1</v>
      </c>
      <c r="J582">
        <v>115</v>
      </c>
      <c r="K582">
        <v>115</v>
      </c>
      <c r="L582">
        <v>115</v>
      </c>
      <c r="M582">
        <v>115</v>
      </c>
      <c r="N582">
        <v>115</v>
      </c>
      <c r="O582">
        <v>0</v>
      </c>
      <c r="P582">
        <v>0</v>
      </c>
      <c r="Q582">
        <v>0</v>
      </c>
      <c r="R582">
        <v>115</v>
      </c>
      <c r="S582">
        <v>0</v>
      </c>
      <c r="T582" t="s">
        <v>1092</v>
      </c>
      <c r="U582">
        <v>0</v>
      </c>
      <c r="V582">
        <v>0</v>
      </c>
      <c r="W582">
        <v>1</v>
      </c>
    </row>
    <row r="583" spans="1:23" x14ac:dyDescent="0.35">
      <c r="A583" t="s">
        <v>394</v>
      </c>
      <c r="B583" t="s">
        <v>395</v>
      </c>
      <c r="C583" s="2">
        <v>44805</v>
      </c>
      <c r="D583">
        <v>0</v>
      </c>
      <c r="E583">
        <v>0</v>
      </c>
      <c r="F583">
        <v>0</v>
      </c>
      <c r="G583">
        <v>0</v>
      </c>
      <c r="H583">
        <v>0</v>
      </c>
      <c r="I583">
        <v>0</v>
      </c>
      <c r="T583" t="s">
        <v>1093</v>
      </c>
      <c r="U583">
        <v>0</v>
      </c>
      <c r="V583">
        <v>0</v>
      </c>
      <c r="W583">
        <v>0</v>
      </c>
    </row>
    <row r="584" spans="1:23" x14ac:dyDescent="0.35">
      <c r="A584" t="s">
        <v>394</v>
      </c>
      <c r="B584" t="s">
        <v>395</v>
      </c>
      <c r="C584" s="2">
        <v>44835</v>
      </c>
      <c r="D584">
        <v>0</v>
      </c>
      <c r="E584">
        <v>0</v>
      </c>
      <c r="F584">
        <v>0</v>
      </c>
      <c r="G584">
        <v>0</v>
      </c>
      <c r="H584">
        <v>0</v>
      </c>
      <c r="I584">
        <v>0</v>
      </c>
      <c r="T584" t="s">
        <v>1094</v>
      </c>
      <c r="U584">
        <v>0</v>
      </c>
      <c r="V584">
        <v>0</v>
      </c>
      <c r="W584">
        <v>0</v>
      </c>
    </row>
    <row r="585" spans="1:23" x14ac:dyDescent="0.35">
      <c r="A585" t="s">
        <v>394</v>
      </c>
      <c r="B585" t="s">
        <v>395</v>
      </c>
      <c r="C585" s="2">
        <v>44866</v>
      </c>
      <c r="D585">
        <v>7956</v>
      </c>
      <c r="E585">
        <v>1640</v>
      </c>
      <c r="F585">
        <v>21</v>
      </c>
      <c r="G585">
        <v>4</v>
      </c>
      <c r="H585">
        <v>4</v>
      </c>
      <c r="I585">
        <v>9625</v>
      </c>
      <c r="J585">
        <v>14</v>
      </c>
      <c r="K585">
        <v>48</v>
      </c>
      <c r="L585">
        <v>87</v>
      </c>
      <c r="M585">
        <v>122</v>
      </c>
      <c r="N585">
        <v>153</v>
      </c>
      <c r="O585">
        <v>31</v>
      </c>
      <c r="P585">
        <v>35</v>
      </c>
      <c r="Q585">
        <v>39</v>
      </c>
      <c r="R585">
        <v>48</v>
      </c>
      <c r="S585">
        <v>34</v>
      </c>
      <c r="T585" t="s">
        <v>1095</v>
      </c>
      <c r="U585">
        <v>8</v>
      </c>
      <c r="V585">
        <v>1669</v>
      </c>
      <c r="W585">
        <v>9617</v>
      </c>
    </row>
    <row r="586" spans="1:23" x14ac:dyDescent="0.35">
      <c r="A586" t="s">
        <v>394</v>
      </c>
      <c r="B586" t="s">
        <v>395</v>
      </c>
      <c r="C586" s="2">
        <v>44896</v>
      </c>
      <c r="D586">
        <v>0</v>
      </c>
      <c r="E586">
        <v>0</v>
      </c>
      <c r="F586">
        <v>0</v>
      </c>
      <c r="G586">
        <v>0</v>
      </c>
      <c r="H586">
        <v>0</v>
      </c>
      <c r="I586">
        <v>0</v>
      </c>
      <c r="T586" t="s">
        <v>1096</v>
      </c>
      <c r="U586">
        <v>0</v>
      </c>
      <c r="V586">
        <v>0</v>
      </c>
      <c r="W586">
        <v>0</v>
      </c>
    </row>
    <row r="587" spans="1:23" x14ac:dyDescent="0.35">
      <c r="A587" t="s">
        <v>394</v>
      </c>
      <c r="B587" t="s">
        <v>395</v>
      </c>
      <c r="C587" s="2">
        <v>44927</v>
      </c>
      <c r="D587">
        <v>0</v>
      </c>
      <c r="E587">
        <v>0</v>
      </c>
      <c r="F587">
        <v>0</v>
      </c>
      <c r="G587">
        <v>0</v>
      </c>
      <c r="H587">
        <v>0</v>
      </c>
      <c r="I587">
        <v>0</v>
      </c>
      <c r="T587" t="s">
        <v>1097</v>
      </c>
      <c r="U587">
        <v>0</v>
      </c>
      <c r="V587">
        <v>0</v>
      </c>
      <c r="W587">
        <v>0</v>
      </c>
    </row>
    <row r="588" spans="1:23" x14ac:dyDescent="0.35">
      <c r="A588" t="s">
        <v>394</v>
      </c>
      <c r="B588" t="s">
        <v>395</v>
      </c>
      <c r="C588" s="2">
        <v>44958</v>
      </c>
      <c r="D588">
        <v>1</v>
      </c>
      <c r="E588">
        <v>1</v>
      </c>
      <c r="F588">
        <v>0</v>
      </c>
      <c r="G588">
        <v>0</v>
      </c>
      <c r="H588">
        <v>0</v>
      </c>
      <c r="I588">
        <v>2</v>
      </c>
      <c r="J588">
        <v>2</v>
      </c>
      <c r="K588">
        <v>2</v>
      </c>
      <c r="L588">
        <v>18</v>
      </c>
      <c r="M588">
        <v>34</v>
      </c>
      <c r="N588">
        <v>34</v>
      </c>
      <c r="O588">
        <v>0</v>
      </c>
      <c r="P588">
        <v>16</v>
      </c>
      <c r="Q588">
        <v>16</v>
      </c>
      <c r="R588">
        <v>2</v>
      </c>
      <c r="S588">
        <v>0</v>
      </c>
      <c r="T588" t="s">
        <v>1098</v>
      </c>
      <c r="U588">
        <v>0</v>
      </c>
      <c r="V588">
        <v>1</v>
      </c>
      <c r="W588">
        <v>2</v>
      </c>
    </row>
    <row r="589" spans="1:23" x14ac:dyDescent="0.35">
      <c r="A589" t="s">
        <v>394</v>
      </c>
      <c r="B589" t="s">
        <v>395</v>
      </c>
      <c r="C589" s="2">
        <v>44986</v>
      </c>
      <c r="D589">
        <v>0</v>
      </c>
      <c r="E589">
        <v>0</v>
      </c>
      <c r="F589">
        <v>0</v>
      </c>
      <c r="G589">
        <v>0</v>
      </c>
      <c r="H589">
        <v>1</v>
      </c>
      <c r="I589">
        <v>1</v>
      </c>
      <c r="J589">
        <v>17</v>
      </c>
      <c r="K589">
        <v>17</v>
      </c>
      <c r="L589">
        <v>17</v>
      </c>
      <c r="M589">
        <v>17</v>
      </c>
      <c r="N589">
        <v>17</v>
      </c>
      <c r="O589">
        <v>0</v>
      </c>
      <c r="P589">
        <v>0</v>
      </c>
      <c r="Q589">
        <v>0</v>
      </c>
      <c r="R589">
        <v>17</v>
      </c>
      <c r="S589">
        <v>0</v>
      </c>
      <c r="T589" t="s">
        <v>1099</v>
      </c>
      <c r="U589">
        <v>1</v>
      </c>
      <c r="V589">
        <v>1</v>
      </c>
      <c r="W589">
        <v>0</v>
      </c>
    </row>
    <row r="590" spans="1:23" x14ac:dyDescent="0.35">
      <c r="A590" t="s">
        <v>346</v>
      </c>
      <c r="B590" t="s">
        <v>347</v>
      </c>
      <c r="C590" s="2">
        <v>44652</v>
      </c>
      <c r="D590">
        <v>641</v>
      </c>
      <c r="E590">
        <v>271</v>
      </c>
      <c r="F590">
        <v>0</v>
      </c>
      <c r="G590">
        <v>1</v>
      </c>
      <c r="H590">
        <v>6</v>
      </c>
      <c r="I590">
        <v>919</v>
      </c>
      <c r="J590">
        <v>45</v>
      </c>
      <c r="K590">
        <v>49</v>
      </c>
      <c r="L590">
        <v>67</v>
      </c>
      <c r="M590">
        <v>91</v>
      </c>
      <c r="N590">
        <v>115</v>
      </c>
      <c r="O590">
        <v>24</v>
      </c>
      <c r="P590">
        <v>24</v>
      </c>
      <c r="Q590">
        <v>18</v>
      </c>
      <c r="R590">
        <v>49</v>
      </c>
      <c r="S590">
        <v>4</v>
      </c>
      <c r="T590" t="s">
        <v>1100</v>
      </c>
      <c r="U590">
        <v>7</v>
      </c>
      <c r="V590">
        <v>278</v>
      </c>
      <c r="W590">
        <v>912</v>
      </c>
    </row>
    <row r="591" spans="1:23" x14ac:dyDescent="0.35">
      <c r="A591" t="s">
        <v>346</v>
      </c>
      <c r="B591" t="s">
        <v>347</v>
      </c>
      <c r="C591" s="2">
        <v>44682</v>
      </c>
      <c r="D591">
        <v>1150</v>
      </c>
      <c r="E591">
        <v>631</v>
      </c>
      <c r="F591">
        <v>473</v>
      </c>
      <c r="G591">
        <v>6</v>
      </c>
      <c r="H591">
        <v>7</v>
      </c>
      <c r="I591">
        <v>2267</v>
      </c>
      <c r="J591">
        <v>34</v>
      </c>
      <c r="K591">
        <v>42</v>
      </c>
      <c r="L591">
        <v>69</v>
      </c>
      <c r="M591">
        <v>130</v>
      </c>
      <c r="N591">
        <v>242</v>
      </c>
      <c r="O591">
        <v>112</v>
      </c>
      <c r="P591">
        <v>61</v>
      </c>
      <c r="Q591">
        <v>27</v>
      </c>
      <c r="R591">
        <v>42</v>
      </c>
      <c r="S591">
        <v>8</v>
      </c>
      <c r="T591" t="s">
        <v>1101</v>
      </c>
      <c r="U591">
        <v>13</v>
      </c>
      <c r="V591">
        <v>1117</v>
      </c>
      <c r="W591">
        <v>2254</v>
      </c>
    </row>
    <row r="592" spans="1:23" x14ac:dyDescent="0.35">
      <c r="A592" t="s">
        <v>346</v>
      </c>
      <c r="B592" t="s">
        <v>347</v>
      </c>
      <c r="C592" s="2">
        <v>44713</v>
      </c>
      <c r="D592">
        <v>549</v>
      </c>
      <c r="E592">
        <v>259</v>
      </c>
      <c r="F592">
        <v>116</v>
      </c>
      <c r="G592">
        <v>5</v>
      </c>
      <c r="H592">
        <v>8</v>
      </c>
      <c r="I592">
        <v>937</v>
      </c>
      <c r="J592">
        <v>19</v>
      </c>
      <c r="K592">
        <v>45</v>
      </c>
      <c r="L592">
        <v>49</v>
      </c>
      <c r="M592">
        <v>51</v>
      </c>
      <c r="N592">
        <v>55</v>
      </c>
      <c r="O592">
        <v>4</v>
      </c>
      <c r="P592">
        <v>2</v>
      </c>
      <c r="Q592">
        <v>4</v>
      </c>
      <c r="R592">
        <v>45</v>
      </c>
      <c r="S592">
        <v>26</v>
      </c>
      <c r="T592" t="s">
        <v>1102</v>
      </c>
      <c r="U592">
        <v>13</v>
      </c>
      <c r="V592">
        <v>388</v>
      </c>
      <c r="W592">
        <v>924</v>
      </c>
    </row>
    <row r="593" spans="1:23" x14ac:dyDescent="0.35">
      <c r="A593" t="s">
        <v>346</v>
      </c>
      <c r="B593" t="s">
        <v>347</v>
      </c>
      <c r="C593" s="2">
        <v>44743</v>
      </c>
      <c r="D593">
        <v>782</v>
      </c>
      <c r="E593">
        <v>426</v>
      </c>
      <c r="F593">
        <v>1</v>
      </c>
      <c r="G593">
        <v>1</v>
      </c>
      <c r="H593">
        <v>8</v>
      </c>
      <c r="I593">
        <v>1218</v>
      </c>
      <c r="J593">
        <v>29</v>
      </c>
      <c r="K593">
        <v>36</v>
      </c>
      <c r="L593">
        <v>42.5</v>
      </c>
      <c r="M593">
        <v>48</v>
      </c>
      <c r="N593">
        <v>53</v>
      </c>
      <c r="O593">
        <v>5</v>
      </c>
      <c r="P593">
        <v>5.5</v>
      </c>
      <c r="Q593">
        <v>6.5</v>
      </c>
      <c r="R593">
        <v>36</v>
      </c>
      <c r="S593">
        <v>7</v>
      </c>
      <c r="T593" t="s">
        <v>1103</v>
      </c>
      <c r="U593">
        <v>9</v>
      </c>
      <c r="V593">
        <v>436</v>
      </c>
      <c r="W593">
        <v>1209</v>
      </c>
    </row>
    <row r="594" spans="1:23" x14ac:dyDescent="0.35">
      <c r="A594" t="s">
        <v>346</v>
      </c>
      <c r="B594" t="s">
        <v>347</v>
      </c>
      <c r="C594" s="2">
        <v>44774</v>
      </c>
      <c r="D594">
        <v>578</v>
      </c>
      <c r="E594">
        <v>287</v>
      </c>
      <c r="F594">
        <v>151</v>
      </c>
      <c r="G594">
        <v>1</v>
      </c>
      <c r="H594">
        <v>6</v>
      </c>
      <c r="I594">
        <v>1023</v>
      </c>
      <c r="J594">
        <v>27</v>
      </c>
      <c r="K594">
        <v>30</v>
      </c>
      <c r="L594">
        <v>35</v>
      </c>
      <c r="M594">
        <v>38</v>
      </c>
      <c r="N594">
        <v>82</v>
      </c>
      <c r="O594">
        <v>44</v>
      </c>
      <c r="P594">
        <v>3</v>
      </c>
      <c r="Q594">
        <v>5</v>
      </c>
      <c r="R594">
        <v>30</v>
      </c>
      <c r="S594">
        <v>3</v>
      </c>
      <c r="T594" t="s">
        <v>1104</v>
      </c>
      <c r="U594">
        <v>7</v>
      </c>
      <c r="V594">
        <v>445</v>
      </c>
      <c r="W594">
        <v>1016</v>
      </c>
    </row>
    <row r="595" spans="1:23" x14ac:dyDescent="0.35">
      <c r="A595" t="s">
        <v>346</v>
      </c>
      <c r="B595" t="s">
        <v>347</v>
      </c>
      <c r="C595" s="2">
        <v>44805</v>
      </c>
      <c r="D595">
        <v>662</v>
      </c>
      <c r="E595">
        <v>449</v>
      </c>
      <c r="F595">
        <v>23</v>
      </c>
      <c r="G595">
        <v>0</v>
      </c>
      <c r="H595">
        <v>2</v>
      </c>
      <c r="I595">
        <v>1136</v>
      </c>
      <c r="J595">
        <v>29</v>
      </c>
      <c r="K595">
        <v>31</v>
      </c>
      <c r="L595">
        <v>35</v>
      </c>
      <c r="M595">
        <v>38</v>
      </c>
      <c r="N595">
        <v>44</v>
      </c>
      <c r="O595">
        <v>6</v>
      </c>
      <c r="P595">
        <v>3</v>
      </c>
      <c r="Q595">
        <v>4</v>
      </c>
      <c r="R595">
        <v>31</v>
      </c>
      <c r="S595">
        <v>2</v>
      </c>
      <c r="T595" t="s">
        <v>1105</v>
      </c>
      <c r="U595">
        <v>2</v>
      </c>
      <c r="V595">
        <v>474</v>
      </c>
      <c r="W595">
        <v>1134</v>
      </c>
    </row>
    <row r="596" spans="1:23" x14ac:dyDescent="0.35">
      <c r="A596" t="s">
        <v>346</v>
      </c>
      <c r="B596" t="s">
        <v>347</v>
      </c>
      <c r="C596" s="2">
        <v>44835</v>
      </c>
      <c r="D596">
        <v>387</v>
      </c>
      <c r="E596">
        <v>208</v>
      </c>
      <c r="F596">
        <v>2</v>
      </c>
      <c r="G596">
        <v>0</v>
      </c>
      <c r="H596">
        <v>11</v>
      </c>
      <c r="I596">
        <v>608</v>
      </c>
      <c r="J596">
        <v>20</v>
      </c>
      <c r="K596">
        <v>24</v>
      </c>
      <c r="L596">
        <v>27</v>
      </c>
      <c r="M596">
        <v>30</v>
      </c>
      <c r="N596">
        <v>48</v>
      </c>
      <c r="O596">
        <v>18</v>
      </c>
      <c r="P596">
        <v>3</v>
      </c>
      <c r="Q596">
        <v>3</v>
      </c>
      <c r="R596">
        <v>24</v>
      </c>
      <c r="S596">
        <v>4</v>
      </c>
      <c r="T596" t="s">
        <v>1106</v>
      </c>
      <c r="U596">
        <v>11</v>
      </c>
      <c r="V596">
        <v>221</v>
      </c>
      <c r="W596">
        <v>597</v>
      </c>
    </row>
    <row r="597" spans="1:23" x14ac:dyDescent="0.35">
      <c r="A597" t="s">
        <v>346</v>
      </c>
      <c r="B597" t="s">
        <v>347</v>
      </c>
      <c r="C597" s="2">
        <v>44866</v>
      </c>
      <c r="D597">
        <v>675</v>
      </c>
      <c r="E597">
        <v>346</v>
      </c>
      <c r="F597">
        <v>2</v>
      </c>
      <c r="G597">
        <v>4</v>
      </c>
      <c r="H597">
        <v>8</v>
      </c>
      <c r="I597">
        <v>1035</v>
      </c>
      <c r="J597">
        <v>22</v>
      </c>
      <c r="K597">
        <v>33</v>
      </c>
      <c r="L597">
        <v>34</v>
      </c>
      <c r="M597">
        <v>36</v>
      </c>
      <c r="N597">
        <v>43</v>
      </c>
      <c r="O597">
        <v>7</v>
      </c>
      <c r="P597">
        <v>2</v>
      </c>
      <c r="Q597">
        <v>1</v>
      </c>
      <c r="R597">
        <v>33</v>
      </c>
      <c r="S597">
        <v>11</v>
      </c>
      <c r="T597" t="s">
        <v>1107</v>
      </c>
      <c r="U597">
        <v>12</v>
      </c>
      <c r="V597">
        <v>360</v>
      </c>
      <c r="W597">
        <v>1023</v>
      </c>
    </row>
    <row r="598" spans="1:23" x14ac:dyDescent="0.35">
      <c r="A598" t="s">
        <v>346</v>
      </c>
      <c r="B598" t="s">
        <v>347</v>
      </c>
      <c r="C598" s="2">
        <v>44896</v>
      </c>
      <c r="D598">
        <v>1022</v>
      </c>
      <c r="E598">
        <v>789</v>
      </c>
      <c r="F598">
        <v>301</v>
      </c>
      <c r="G598">
        <v>1</v>
      </c>
      <c r="H598">
        <v>13</v>
      </c>
      <c r="I598">
        <v>2126</v>
      </c>
      <c r="J598">
        <v>12</v>
      </c>
      <c r="K598">
        <v>24</v>
      </c>
      <c r="L598">
        <v>36</v>
      </c>
      <c r="M598">
        <v>49</v>
      </c>
      <c r="N598">
        <v>124</v>
      </c>
      <c r="O598">
        <v>75</v>
      </c>
      <c r="P598">
        <v>13</v>
      </c>
      <c r="Q598">
        <v>12</v>
      </c>
      <c r="R598">
        <v>24</v>
      </c>
      <c r="S598">
        <v>12</v>
      </c>
      <c r="T598" t="s">
        <v>1108</v>
      </c>
      <c r="U598">
        <v>14</v>
      </c>
      <c r="V598">
        <v>1104</v>
      </c>
      <c r="W598">
        <v>2112</v>
      </c>
    </row>
    <row r="599" spans="1:23" x14ac:dyDescent="0.35">
      <c r="A599" t="s">
        <v>346</v>
      </c>
      <c r="B599" t="s">
        <v>347</v>
      </c>
      <c r="C599" s="2">
        <v>44927</v>
      </c>
      <c r="D599">
        <v>739</v>
      </c>
      <c r="E599">
        <v>526</v>
      </c>
      <c r="F599">
        <v>0</v>
      </c>
      <c r="G599">
        <v>0</v>
      </c>
      <c r="H599">
        <v>2</v>
      </c>
      <c r="I599">
        <v>1267</v>
      </c>
      <c r="J599">
        <v>5</v>
      </c>
      <c r="K599">
        <v>9</v>
      </c>
      <c r="L599">
        <v>12</v>
      </c>
      <c r="M599">
        <v>17</v>
      </c>
      <c r="N599">
        <v>35</v>
      </c>
      <c r="O599">
        <v>18</v>
      </c>
      <c r="P599">
        <v>5</v>
      </c>
      <c r="Q599">
        <v>3</v>
      </c>
      <c r="R599">
        <v>9</v>
      </c>
      <c r="S599">
        <v>4</v>
      </c>
      <c r="T599" t="s">
        <v>1109</v>
      </c>
      <c r="U599">
        <v>2</v>
      </c>
      <c r="V599">
        <v>528</v>
      </c>
      <c r="W599">
        <v>1265</v>
      </c>
    </row>
    <row r="600" spans="1:23" x14ac:dyDescent="0.35">
      <c r="A600" t="s">
        <v>346</v>
      </c>
      <c r="B600" t="s">
        <v>347</v>
      </c>
      <c r="C600" s="2">
        <v>44958</v>
      </c>
      <c r="D600">
        <v>416</v>
      </c>
      <c r="E600">
        <v>620</v>
      </c>
      <c r="F600">
        <v>409</v>
      </c>
      <c r="G600">
        <v>1</v>
      </c>
      <c r="H600">
        <v>6</v>
      </c>
      <c r="I600">
        <v>1452</v>
      </c>
      <c r="J600">
        <v>7</v>
      </c>
      <c r="K600">
        <v>13</v>
      </c>
      <c r="L600">
        <v>34</v>
      </c>
      <c r="M600">
        <v>99</v>
      </c>
      <c r="N600">
        <v>212</v>
      </c>
      <c r="O600">
        <v>113</v>
      </c>
      <c r="P600">
        <v>65</v>
      </c>
      <c r="Q600">
        <v>21</v>
      </c>
      <c r="R600">
        <v>13</v>
      </c>
      <c r="S600">
        <v>6</v>
      </c>
      <c r="T600" t="s">
        <v>1110</v>
      </c>
      <c r="U600">
        <v>7</v>
      </c>
      <c r="V600">
        <v>1036</v>
      </c>
      <c r="W600">
        <v>1445</v>
      </c>
    </row>
    <row r="601" spans="1:23" x14ac:dyDescent="0.35">
      <c r="A601" t="s">
        <v>346</v>
      </c>
      <c r="B601" t="s">
        <v>347</v>
      </c>
      <c r="C601" s="2">
        <v>44986</v>
      </c>
      <c r="D601">
        <v>690</v>
      </c>
      <c r="E601">
        <v>518</v>
      </c>
      <c r="F601">
        <v>122</v>
      </c>
      <c r="G601">
        <v>0</v>
      </c>
      <c r="H601">
        <v>1</v>
      </c>
      <c r="I601">
        <v>1331</v>
      </c>
      <c r="J601">
        <v>5</v>
      </c>
      <c r="K601">
        <v>11</v>
      </c>
      <c r="L601">
        <v>17</v>
      </c>
      <c r="M601">
        <v>27</v>
      </c>
      <c r="N601">
        <v>82</v>
      </c>
      <c r="O601">
        <v>55</v>
      </c>
      <c r="P601">
        <v>10</v>
      </c>
      <c r="Q601">
        <v>6</v>
      </c>
      <c r="R601">
        <v>11</v>
      </c>
      <c r="S601">
        <v>6</v>
      </c>
      <c r="T601" t="s">
        <v>1111</v>
      </c>
      <c r="U601">
        <v>1</v>
      </c>
      <c r="V601">
        <v>641</v>
      </c>
      <c r="W601">
        <v>1330</v>
      </c>
    </row>
    <row r="602" spans="1:23" x14ac:dyDescent="0.35">
      <c r="A602" t="s">
        <v>371</v>
      </c>
      <c r="B602" t="s">
        <v>372</v>
      </c>
      <c r="C602" s="2">
        <v>44652</v>
      </c>
      <c r="D602">
        <v>90</v>
      </c>
      <c r="E602">
        <v>52</v>
      </c>
      <c r="F602">
        <v>3</v>
      </c>
      <c r="G602">
        <v>2</v>
      </c>
      <c r="H602">
        <v>0</v>
      </c>
      <c r="I602">
        <v>147</v>
      </c>
      <c r="J602">
        <v>3</v>
      </c>
      <c r="K602">
        <v>5</v>
      </c>
      <c r="L602">
        <v>9</v>
      </c>
      <c r="M602">
        <v>13</v>
      </c>
      <c r="N602">
        <v>28</v>
      </c>
      <c r="O602">
        <v>15</v>
      </c>
      <c r="P602">
        <v>4</v>
      </c>
      <c r="Q602">
        <v>4</v>
      </c>
      <c r="R602">
        <v>5</v>
      </c>
      <c r="S602">
        <v>2</v>
      </c>
      <c r="T602" t="s">
        <v>1112</v>
      </c>
      <c r="U602">
        <v>2</v>
      </c>
      <c r="V602">
        <v>57</v>
      </c>
      <c r="W602">
        <v>145</v>
      </c>
    </row>
    <row r="603" spans="1:23" x14ac:dyDescent="0.35">
      <c r="A603" t="s">
        <v>371</v>
      </c>
      <c r="B603" t="s">
        <v>372</v>
      </c>
      <c r="C603" s="2">
        <v>44682</v>
      </c>
      <c r="D603">
        <v>96</v>
      </c>
      <c r="E603">
        <v>82</v>
      </c>
      <c r="F603">
        <v>4</v>
      </c>
      <c r="G603">
        <v>11</v>
      </c>
      <c r="H603">
        <v>0</v>
      </c>
      <c r="I603">
        <v>193</v>
      </c>
      <c r="J603">
        <v>4</v>
      </c>
      <c r="K603">
        <v>7</v>
      </c>
      <c r="L603">
        <v>12</v>
      </c>
      <c r="M603">
        <v>19</v>
      </c>
      <c r="N603">
        <v>24</v>
      </c>
      <c r="O603">
        <v>5</v>
      </c>
      <c r="P603">
        <v>7</v>
      </c>
      <c r="Q603">
        <v>5</v>
      </c>
      <c r="R603">
        <v>7</v>
      </c>
      <c r="S603">
        <v>3</v>
      </c>
      <c r="T603" t="s">
        <v>1113</v>
      </c>
      <c r="U603">
        <v>11</v>
      </c>
      <c r="V603">
        <v>97</v>
      </c>
      <c r="W603">
        <v>182</v>
      </c>
    </row>
    <row r="604" spans="1:23" x14ac:dyDescent="0.35">
      <c r="A604" t="s">
        <v>371</v>
      </c>
      <c r="B604" t="s">
        <v>372</v>
      </c>
      <c r="C604" s="2">
        <v>44713</v>
      </c>
      <c r="D604">
        <v>122</v>
      </c>
      <c r="E604">
        <v>47</v>
      </c>
      <c r="F604">
        <v>0</v>
      </c>
      <c r="G604">
        <v>5</v>
      </c>
      <c r="H604">
        <v>0</v>
      </c>
      <c r="I604">
        <v>174</v>
      </c>
      <c r="J604">
        <v>1</v>
      </c>
      <c r="K604">
        <v>3</v>
      </c>
      <c r="L604">
        <v>6</v>
      </c>
      <c r="M604">
        <v>10</v>
      </c>
      <c r="N604">
        <v>30</v>
      </c>
      <c r="O604">
        <v>20</v>
      </c>
      <c r="P604">
        <v>4</v>
      </c>
      <c r="Q604">
        <v>3</v>
      </c>
      <c r="R604">
        <v>3</v>
      </c>
      <c r="S604">
        <v>2</v>
      </c>
      <c r="T604" t="s">
        <v>1114</v>
      </c>
      <c r="U604">
        <v>5</v>
      </c>
      <c r="V604">
        <v>52</v>
      </c>
      <c r="W604">
        <v>169</v>
      </c>
    </row>
    <row r="605" spans="1:23" x14ac:dyDescent="0.35">
      <c r="A605" t="s">
        <v>371</v>
      </c>
      <c r="B605" t="s">
        <v>372</v>
      </c>
      <c r="C605" s="2">
        <v>44743</v>
      </c>
      <c r="D605">
        <v>94</v>
      </c>
      <c r="E605">
        <v>43</v>
      </c>
      <c r="F605">
        <v>1</v>
      </c>
      <c r="G605">
        <v>11</v>
      </c>
      <c r="H605">
        <v>0</v>
      </c>
      <c r="I605">
        <v>149</v>
      </c>
      <c r="J605">
        <v>1</v>
      </c>
      <c r="K605">
        <v>3</v>
      </c>
      <c r="L605">
        <v>5</v>
      </c>
      <c r="M605">
        <v>9</v>
      </c>
      <c r="N605">
        <v>29</v>
      </c>
      <c r="O605">
        <v>20</v>
      </c>
      <c r="P605">
        <v>4</v>
      </c>
      <c r="Q605">
        <v>2</v>
      </c>
      <c r="R605">
        <v>3</v>
      </c>
      <c r="S605">
        <v>2</v>
      </c>
      <c r="T605" t="s">
        <v>1115</v>
      </c>
      <c r="U605">
        <v>11</v>
      </c>
      <c r="V605">
        <v>55</v>
      </c>
      <c r="W605">
        <v>138</v>
      </c>
    </row>
    <row r="606" spans="1:23" x14ac:dyDescent="0.35">
      <c r="A606" t="s">
        <v>371</v>
      </c>
      <c r="B606" t="s">
        <v>372</v>
      </c>
      <c r="C606" s="2">
        <v>44774</v>
      </c>
      <c r="D606">
        <v>84</v>
      </c>
      <c r="E606">
        <v>35</v>
      </c>
      <c r="F606">
        <v>0</v>
      </c>
      <c r="G606">
        <v>1</v>
      </c>
      <c r="H606">
        <v>0</v>
      </c>
      <c r="I606">
        <v>120</v>
      </c>
      <c r="J606">
        <v>1</v>
      </c>
      <c r="K606">
        <v>4</v>
      </c>
      <c r="L606">
        <v>7</v>
      </c>
      <c r="M606">
        <v>9</v>
      </c>
      <c r="N606">
        <v>21.5</v>
      </c>
      <c r="O606">
        <v>12.5</v>
      </c>
      <c r="P606">
        <v>2</v>
      </c>
      <c r="Q606">
        <v>3</v>
      </c>
      <c r="R606">
        <v>4</v>
      </c>
      <c r="S606">
        <v>3</v>
      </c>
      <c r="T606" t="s">
        <v>1116</v>
      </c>
      <c r="U606">
        <v>1</v>
      </c>
      <c r="V606">
        <v>36</v>
      </c>
      <c r="W606">
        <v>119</v>
      </c>
    </row>
    <row r="607" spans="1:23" x14ac:dyDescent="0.35">
      <c r="A607" t="s">
        <v>371</v>
      </c>
      <c r="B607" t="s">
        <v>372</v>
      </c>
      <c r="C607" s="2">
        <v>44805</v>
      </c>
      <c r="D607">
        <v>89</v>
      </c>
      <c r="E607">
        <v>46</v>
      </c>
      <c r="F607">
        <v>4</v>
      </c>
      <c r="G607">
        <v>5</v>
      </c>
      <c r="H607">
        <v>0</v>
      </c>
      <c r="I607">
        <v>144</v>
      </c>
      <c r="J607">
        <v>4</v>
      </c>
      <c r="K607">
        <v>11</v>
      </c>
      <c r="L607">
        <v>16</v>
      </c>
      <c r="M607">
        <v>23</v>
      </c>
      <c r="N607">
        <v>48</v>
      </c>
      <c r="O607">
        <v>25</v>
      </c>
      <c r="P607">
        <v>7</v>
      </c>
      <c r="Q607">
        <v>5</v>
      </c>
      <c r="R607">
        <v>11</v>
      </c>
      <c r="S607">
        <v>7</v>
      </c>
      <c r="T607" t="s">
        <v>1117</v>
      </c>
      <c r="U607">
        <v>5</v>
      </c>
      <c r="V607">
        <v>55</v>
      </c>
      <c r="W607">
        <v>139</v>
      </c>
    </row>
    <row r="608" spans="1:23" x14ac:dyDescent="0.35">
      <c r="A608" t="s">
        <v>371</v>
      </c>
      <c r="B608" t="s">
        <v>372</v>
      </c>
      <c r="C608" s="2">
        <v>44835</v>
      </c>
      <c r="D608">
        <v>173</v>
      </c>
      <c r="E608">
        <v>58</v>
      </c>
      <c r="F608">
        <v>1</v>
      </c>
      <c r="G608">
        <v>5</v>
      </c>
      <c r="H608">
        <v>0</v>
      </c>
      <c r="I608">
        <v>237</v>
      </c>
      <c r="J608">
        <v>1</v>
      </c>
      <c r="K608">
        <v>3</v>
      </c>
      <c r="L608">
        <v>8</v>
      </c>
      <c r="M608">
        <v>17</v>
      </c>
      <c r="N608">
        <v>60</v>
      </c>
      <c r="O608">
        <v>43</v>
      </c>
      <c r="P608">
        <v>9</v>
      </c>
      <c r="Q608">
        <v>5</v>
      </c>
      <c r="R608">
        <v>3</v>
      </c>
      <c r="S608">
        <v>2</v>
      </c>
      <c r="T608" t="s">
        <v>1118</v>
      </c>
      <c r="U608">
        <v>5</v>
      </c>
      <c r="V608">
        <v>64</v>
      </c>
      <c r="W608">
        <v>232</v>
      </c>
    </row>
    <row r="609" spans="1:23" x14ac:dyDescent="0.35">
      <c r="A609" t="s">
        <v>371</v>
      </c>
      <c r="B609" t="s">
        <v>372</v>
      </c>
      <c r="C609" s="2">
        <v>44866</v>
      </c>
      <c r="D609">
        <v>144</v>
      </c>
      <c r="E609">
        <v>55</v>
      </c>
      <c r="F609">
        <v>1</v>
      </c>
      <c r="G609">
        <v>6</v>
      </c>
      <c r="H609">
        <v>0</v>
      </c>
      <c r="I609">
        <v>206</v>
      </c>
      <c r="J609">
        <v>1</v>
      </c>
      <c r="K609">
        <v>3</v>
      </c>
      <c r="L609">
        <v>5</v>
      </c>
      <c r="M609">
        <v>14</v>
      </c>
      <c r="N609">
        <v>66</v>
      </c>
      <c r="O609">
        <v>52</v>
      </c>
      <c r="P609">
        <v>9</v>
      </c>
      <c r="Q609">
        <v>2</v>
      </c>
      <c r="R609">
        <v>3</v>
      </c>
      <c r="S609">
        <v>2</v>
      </c>
      <c r="T609" t="s">
        <v>1119</v>
      </c>
      <c r="U609">
        <v>6</v>
      </c>
      <c r="V609">
        <v>62</v>
      </c>
      <c r="W609">
        <v>200</v>
      </c>
    </row>
    <row r="610" spans="1:23" x14ac:dyDescent="0.35">
      <c r="A610" t="s">
        <v>371</v>
      </c>
      <c r="B610" t="s">
        <v>372</v>
      </c>
      <c r="C610" s="2">
        <v>44896</v>
      </c>
      <c r="D610">
        <v>140</v>
      </c>
      <c r="E610">
        <v>67</v>
      </c>
      <c r="F610">
        <v>2</v>
      </c>
      <c r="G610">
        <v>5</v>
      </c>
      <c r="H610">
        <v>0</v>
      </c>
      <c r="I610">
        <v>214</v>
      </c>
      <c r="J610">
        <v>1</v>
      </c>
      <c r="K610">
        <v>3</v>
      </c>
      <c r="L610">
        <v>5</v>
      </c>
      <c r="M610">
        <v>12</v>
      </c>
      <c r="N610">
        <v>78</v>
      </c>
      <c r="O610">
        <v>66</v>
      </c>
      <c r="P610">
        <v>7</v>
      </c>
      <c r="Q610">
        <v>2</v>
      </c>
      <c r="R610">
        <v>3</v>
      </c>
      <c r="S610">
        <v>2</v>
      </c>
      <c r="T610" t="s">
        <v>1120</v>
      </c>
      <c r="U610">
        <v>5</v>
      </c>
      <c r="V610">
        <v>74</v>
      </c>
      <c r="W610">
        <v>209</v>
      </c>
    </row>
    <row r="611" spans="1:23" x14ac:dyDescent="0.35">
      <c r="A611" t="s">
        <v>371</v>
      </c>
      <c r="B611" t="s">
        <v>372</v>
      </c>
      <c r="C611" s="2">
        <v>44927</v>
      </c>
      <c r="D611">
        <v>120</v>
      </c>
      <c r="E611">
        <v>69</v>
      </c>
      <c r="F611">
        <v>2</v>
      </c>
      <c r="G611">
        <v>10</v>
      </c>
      <c r="H611">
        <v>0</v>
      </c>
      <c r="I611">
        <v>201</v>
      </c>
      <c r="J611">
        <v>1</v>
      </c>
      <c r="K611">
        <v>3</v>
      </c>
      <c r="L611">
        <v>7</v>
      </c>
      <c r="M611">
        <v>14</v>
      </c>
      <c r="N611">
        <v>65</v>
      </c>
      <c r="O611">
        <v>51</v>
      </c>
      <c r="P611">
        <v>7</v>
      </c>
      <c r="Q611">
        <v>4</v>
      </c>
      <c r="R611">
        <v>3</v>
      </c>
      <c r="S611">
        <v>2</v>
      </c>
      <c r="T611" t="s">
        <v>1121</v>
      </c>
      <c r="U611">
        <v>10</v>
      </c>
      <c r="V611">
        <v>81</v>
      </c>
      <c r="W611">
        <v>191</v>
      </c>
    </row>
    <row r="612" spans="1:23" x14ac:dyDescent="0.35">
      <c r="A612" t="s">
        <v>371</v>
      </c>
      <c r="B612" t="s">
        <v>372</v>
      </c>
      <c r="C612" s="2">
        <v>44958</v>
      </c>
      <c r="D612">
        <v>40</v>
      </c>
      <c r="E612">
        <v>32</v>
      </c>
      <c r="F612">
        <v>1</v>
      </c>
      <c r="G612">
        <v>2</v>
      </c>
      <c r="H612">
        <v>0</v>
      </c>
      <c r="I612">
        <v>75</v>
      </c>
      <c r="J612">
        <v>2</v>
      </c>
      <c r="K612">
        <v>5</v>
      </c>
      <c r="L612">
        <v>7</v>
      </c>
      <c r="M612">
        <v>16</v>
      </c>
      <c r="N612">
        <v>37</v>
      </c>
      <c r="O612">
        <v>21</v>
      </c>
      <c r="P612">
        <v>9</v>
      </c>
      <c r="Q612">
        <v>2</v>
      </c>
      <c r="R612">
        <v>5</v>
      </c>
      <c r="S612">
        <v>3</v>
      </c>
      <c r="T612" t="s">
        <v>1122</v>
      </c>
      <c r="U612">
        <v>2</v>
      </c>
      <c r="V612">
        <v>35</v>
      </c>
      <c r="W612">
        <v>73</v>
      </c>
    </row>
    <row r="613" spans="1:23" x14ac:dyDescent="0.35">
      <c r="A613" t="s">
        <v>371</v>
      </c>
      <c r="B613" t="s">
        <v>372</v>
      </c>
      <c r="C613" s="2">
        <v>44986</v>
      </c>
      <c r="D613">
        <v>146</v>
      </c>
      <c r="E613">
        <v>53</v>
      </c>
      <c r="F613">
        <v>1</v>
      </c>
      <c r="G613">
        <v>1</v>
      </c>
      <c r="H613">
        <v>0</v>
      </c>
      <c r="I613">
        <v>201</v>
      </c>
      <c r="J613">
        <v>4</v>
      </c>
      <c r="K613">
        <v>8</v>
      </c>
      <c r="L613">
        <v>14</v>
      </c>
      <c r="M613">
        <v>19</v>
      </c>
      <c r="N613">
        <v>50</v>
      </c>
      <c r="O613">
        <v>31</v>
      </c>
      <c r="P613">
        <v>5</v>
      </c>
      <c r="Q613">
        <v>6</v>
      </c>
      <c r="R613">
        <v>8</v>
      </c>
      <c r="S613">
        <v>4</v>
      </c>
      <c r="T613" t="s">
        <v>1123</v>
      </c>
      <c r="U613">
        <v>1</v>
      </c>
      <c r="V613">
        <v>55</v>
      </c>
      <c r="W613">
        <v>200</v>
      </c>
    </row>
    <row r="614" spans="1:23" x14ac:dyDescent="0.35">
      <c r="A614" t="s">
        <v>419</v>
      </c>
      <c r="B614" t="s">
        <v>420</v>
      </c>
      <c r="C614" s="2">
        <v>44652</v>
      </c>
      <c r="D614">
        <v>115</v>
      </c>
      <c r="E614">
        <v>58</v>
      </c>
      <c r="F614">
        <v>58</v>
      </c>
      <c r="G614">
        <v>12</v>
      </c>
      <c r="H614">
        <v>0</v>
      </c>
      <c r="I614">
        <v>243</v>
      </c>
      <c r="J614">
        <v>21</v>
      </c>
      <c r="K614">
        <v>27</v>
      </c>
      <c r="L614">
        <v>34</v>
      </c>
      <c r="M614">
        <v>38</v>
      </c>
      <c r="N614">
        <v>48</v>
      </c>
      <c r="O614">
        <v>10</v>
      </c>
      <c r="P614">
        <v>4</v>
      </c>
      <c r="Q614">
        <v>7</v>
      </c>
      <c r="R614">
        <v>27</v>
      </c>
      <c r="S614">
        <v>6</v>
      </c>
      <c r="T614" t="s">
        <v>1124</v>
      </c>
      <c r="U614">
        <v>12</v>
      </c>
      <c r="V614">
        <v>128</v>
      </c>
      <c r="W614">
        <v>231</v>
      </c>
    </row>
    <row r="615" spans="1:23" x14ac:dyDescent="0.35">
      <c r="A615" t="s">
        <v>419</v>
      </c>
      <c r="B615" t="s">
        <v>420</v>
      </c>
      <c r="C615" s="2">
        <v>44682</v>
      </c>
      <c r="D615">
        <v>59</v>
      </c>
      <c r="E615">
        <v>35</v>
      </c>
      <c r="F615">
        <v>67</v>
      </c>
      <c r="G615">
        <v>8</v>
      </c>
      <c r="H615">
        <v>3</v>
      </c>
      <c r="I615">
        <v>172</v>
      </c>
      <c r="J615">
        <v>11</v>
      </c>
      <c r="K615">
        <v>18</v>
      </c>
      <c r="L615">
        <v>24</v>
      </c>
      <c r="M615">
        <v>29</v>
      </c>
      <c r="N615">
        <v>59</v>
      </c>
      <c r="O615">
        <v>30</v>
      </c>
      <c r="P615">
        <v>5</v>
      </c>
      <c r="Q615">
        <v>6</v>
      </c>
      <c r="R615">
        <v>18</v>
      </c>
      <c r="S615">
        <v>7</v>
      </c>
      <c r="T615" t="s">
        <v>1125</v>
      </c>
      <c r="U615">
        <v>11</v>
      </c>
      <c r="V615">
        <v>113</v>
      </c>
      <c r="W615">
        <v>161</v>
      </c>
    </row>
    <row r="616" spans="1:23" x14ac:dyDescent="0.35">
      <c r="A616" t="s">
        <v>419</v>
      </c>
      <c r="B616" t="s">
        <v>420</v>
      </c>
      <c r="C616" s="2">
        <v>44713</v>
      </c>
      <c r="D616">
        <v>171</v>
      </c>
      <c r="E616">
        <v>51</v>
      </c>
      <c r="F616">
        <v>49</v>
      </c>
      <c r="G616">
        <v>19</v>
      </c>
      <c r="H616">
        <v>0</v>
      </c>
      <c r="I616">
        <v>290</v>
      </c>
      <c r="J616">
        <v>17</v>
      </c>
      <c r="K616">
        <v>21</v>
      </c>
      <c r="L616">
        <v>27</v>
      </c>
      <c r="M616">
        <v>32</v>
      </c>
      <c r="N616">
        <v>72</v>
      </c>
      <c r="O616">
        <v>40</v>
      </c>
      <c r="P616">
        <v>5</v>
      </c>
      <c r="Q616">
        <v>6</v>
      </c>
      <c r="R616">
        <v>21</v>
      </c>
      <c r="S616">
        <v>4</v>
      </c>
      <c r="T616" t="s">
        <v>1126</v>
      </c>
      <c r="U616">
        <v>19</v>
      </c>
      <c r="V616">
        <v>119</v>
      </c>
      <c r="W616">
        <v>271</v>
      </c>
    </row>
    <row r="617" spans="1:23" x14ac:dyDescent="0.35">
      <c r="A617" t="s">
        <v>419</v>
      </c>
      <c r="B617" t="s">
        <v>420</v>
      </c>
      <c r="C617" s="2">
        <v>44743</v>
      </c>
      <c r="D617">
        <v>270</v>
      </c>
      <c r="E617">
        <v>65</v>
      </c>
      <c r="F617">
        <v>71</v>
      </c>
      <c r="G617">
        <v>14</v>
      </c>
      <c r="H617">
        <v>0</v>
      </c>
      <c r="I617">
        <v>420</v>
      </c>
      <c r="J617">
        <v>24</v>
      </c>
      <c r="K617">
        <v>27</v>
      </c>
      <c r="L617">
        <v>32</v>
      </c>
      <c r="M617">
        <v>38.5</v>
      </c>
      <c r="N617">
        <v>53.5</v>
      </c>
      <c r="O617">
        <v>15</v>
      </c>
      <c r="P617">
        <v>6.5</v>
      </c>
      <c r="Q617">
        <v>5</v>
      </c>
      <c r="R617">
        <v>27</v>
      </c>
      <c r="S617">
        <v>3</v>
      </c>
      <c r="T617" t="s">
        <v>1127</v>
      </c>
      <c r="U617">
        <v>14</v>
      </c>
      <c r="V617">
        <v>150</v>
      </c>
      <c r="W617">
        <v>406</v>
      </c>
    </row>
    <row r="618" spans="1:23" x14ac:dyDescent="0.35">
      <c r="A618" t="s">
        <v>419</v>
      </c>
      <c r="B618" t="s">
        <v>420</v>
      </c>
      <c r="C618" s="2">
        <v>44774</v>
      </c>
      <c r="D618">
        <v>213</v>
      </c>
      <c r="E618">
        <v>99</v>
      </c>
      <c r="F618">
        <v>52</v>
      </c>
      <c r="G618">
        <v>17</v>
      </c>
      <c r="H618">
        <v>0</v>
      </c>
      <c r="I618">
        <v>381</v>
      </c>
      <c r="J618">
        <v>16</v>
      </c>
      <c r="K618">
        <v>21</v>
      </c>
      <c r="L618">
        <v>27</v>
      </c>
      <c r="M618">
        <v>32</v>
      </c>
      <c r="N618">
        <v>43</v>
      </c>
      <c r="O618">
        <v>11</v>
      </c>
      <c r="P618">
        <v>5</v>
      </c>
      <c r="Q618">
        <v>6</v>
      </c>
      <c r="R618">
        <v>21</v>
      </c>
      <c r="S618">
        <v>5</v>
      </c>
      <c r="T618" t="s">
        <v>1128</v>
      </c>
      <c r="U618">
        <v>17</v>
      </c>
      <c r="V618">
        <v>168</v>
      </c>
      <c r="W618">
        <v>364</v>
      </c>
    </row>
    <row r="619" spans="1:23" x14ac:dyDescent="0.35">
      <c r="A619" t="s">
        <v>419</v>
      </c>
      <c r="B619" t="s">
        <v>420</v>
      </c>
      <c r="C619" s="2">
        <v>44805</v>
      </c>
      <c r="D619">
        <v>1</v>
      </c>
      <c r="E619">
        <v>0</v>
      </c>
      <c r="F619">
        <v>0</v>
      </c>
      <c r="G619">
        <v>0</v>
      </c>
      <c r="H619">
        <v>0</v>
      </c>
      <c r="I619">
        <v>1</v>
      </c>
      <c r="J619">
        <v>26</v>
      </c>
      <c r="K619">
        <v>26</v>
      </c>
      <c r="L619">
        <v>26</v>
      </c>
      <c r="M619">
        <v>26</v>
      </c>
      <c r="N619">
        <v>26</v>
      </c>
      <c r="O619">
        <v>0</v>
      </c>
      <c r="P619">
        <v>0</v>
      </c>
      <c r="Q619">
        <v>0</v>
      </c>
      <c r="R619">
        <v>26</v>
      </c>
      <c r="S619">
        <v>0</v>
      </c>
      <c r="T619" t="s">
        <v>1129</v>
      </c>
      <c r="U619">
        <v>0</v>
      </c>
      <c r="V619">
        <v>0</v>
      </c>
      <c r="W619">
        <v>1</v>
      </c>
    </row>
    <row r="620" spans="1:23" x14ac:dyDescent="0.35">
      <c r="A620" t="s">
        <v>419</v>
      </c>
      <c r="B620" t="s">
        <v>420</v>
      </c>
      <c r="C620" s="2">
        <v>44835</v>
      </c>
      <c r="D620">
        <v>176</v>
      </c>
      <c r="E620">
        <v>25</v>
      </c>
      <c r="F620">
        <v>21</v>
      </c>
      <c r="G620">
        <v>5</v>
      </c>
      <c r="H620">
        <v>7</v>
      </c>
      <c r="I620">
        <v>234</v>
      </c>
      <c r="J620">
        <v>9</v>
      </c>
      <c r="K620">
        <v>14</v>
      </c>
      <c r="L620">
        <v>19</v>
      </c>
      <c r="M620">
        <v>24</v>
      </c>
      <c r="N620">
        <v>29</v>
      </c>
      <c r="O620">
        <v>5</v>
      </c>
      <c r="P620">
        <v>5</v>
      </c>
      <c r="Q620">
        <v>5</v>
      </c>
      <c r="R620">
        <v>14</v>
      </c>
      <c r="S620">
        <v>5</v>
      </c>
      <c r="T620" t="s">
        <v>1130</v>
      </c>
      <c r="U620">
        <v>12</v>
      </c>
      <c r="V620">
        <v>58</v>
      </c>
      <c r="W620">
        <v>222</v>
      </c>
    </row>
    <row r="621" spans="1:23" x14ac:dyDescent="0.35">
      <c r="A621" t="s">
        <v>419</v>
      </c>
      <c r="B621" t="s">
        <v>420</v>
      </c>
      <c r="C621" s="2">
        <v>44866</v>
      </c>
      <c r="D621">
        <v>168</v>
      </c>
      <c r="E621">
        <v>47</v>
      </c>
      <c r="F621">
        <v>48</v>
      </c>
      <c r="G621">
        <v>14</v>
      </c>
      <c r="H621">
        <v>1</v>
      </c>
      <c r="I621">
        <v>278</v>
      </c>
      <c r="J621">
        <v>21</v>
      </c>
      <c r="K621">
        <v>26</v>
      </c>
      <c r="L621">
        <v>31</v>
      </c>
      <c r="M621">
        <v>36</v>
      </c>
      <c r="N621">
        <v>41</v>
      </c>
      <c r="O621">
        <v>5</v>
      </c>
      <c r="P621">
        <v>5</v>
      </c>
      <c r="Q621">
        <v>5</v>
      </c>
      <c r="R621">
        <v>26</v>
      </c>
      <c r="S621">
        <v>5</v>
      </c>
      <c r="T621" t="s">
        <v>1131</v>
      </c>
      <c r="U621">
        <v>15</v>
      </c>
      <c r="V621">
        <v>110</v>
      </c>
      <c r="W621">
        <v>263</v>
      </c>
    </row>
    <row r="622" spans="1:23" x14ac:dyDescent="0.35">
      <c r="A622" t="s">
        <v>419</v>
      </c>
      <c r="B622" t="s">
        <v>420</v>
      </c>
      <c r="C622" s="2">
        <v>44896</v>
      </c>
      <c r="D622">
        <v>106</v>
      </c>
      <c r="E622">
        <v>38</v>
      </c>
      <c r="F622">
        <v>42</v>
      </c>
      <c r="G622">
        <v>1</v>
      </c>
      <c r="H622">
        <v>0</v>
      </c>
      <c r="I622">
        <v>187</v>
      </c>
      <c r="J622">
        <v>13</v>
      </c>
      <c r="K622">
        <v>17</v>
      </c>
      <c r="L622">
        <v>23</v>
      </c>
      <c r="M622">
        <v>28</v>
      </c>
      <c r="N622">
        <v>31</v>
      </c>
      <c r="O622">
        <v>3</v>
      </c>
      <c r="P622">
        <v>5</v>
      </c>
      <c r="Q622">
        <v>6</v>
      </c>
      <c r="R622">
        <v>17</v>
      </c>
      <c r="S622">
        <v>4</v>
      </c>
      <c r="T622" t="s">
        <v>1132</v>
      </c>
      <c r="U622">
        <v>1</v>
      </c>
      <c r="V622">
        <v>81</v>
      </c>
      <c r="W622">
        <v>186</v>
      </c>
    </row>
    <row r="623" spans="1:23" x14ac:dyDescent="0.35">
      <c r="A623" t="s">
        <v>419</v>
      </c>
      <c r="B623" t="s">
        <v>420</v>
      </c>
      <c r="C623" s="2">
        <v>44927</v>
      </c>
      <c r="D623">
        <v>99</v>
      </c>
      <c r="E623">
        <v>89</v>
      </c>
      <c r="F623">
        <v>71</v>
      </c>
      <c r="G623">
        <v>1</v>
      </c>
      <c r="H623">
        <v>0</v>
      </c>
      <c r="I623">
        <v>260</v>
      </c>
      <c r="J623">
        <v>14</v>
      </c>
      <c r="K623">
        <v>16</v>
      </c>
      <c r="L623">
        <v>23.5</v>
      </c>
      <c r="M623">
        <v>29</v>
      </c>
      <c r="N623">
        <v>34</v>
      </c>
      <c r="O623">
        <v>5</v>
      </c>
      <c r="P623">
        <v>5.5</v>
      </c>
      <c r="Q623">
        <v>7.5</v>
      </c>
      <c r="R623">
        <v>16</v>
      </c>
      <c r="S623">
        <v>2</v>
      </c>
      <c r="T623" t="s">
        <v>1133</v>
      </c>
      <c r="U623">
        <v>1</v>
      </c>
      <c r="V623">
        <v>161</v>
      </c>
      <c r="W623">
        <v>259</v>
      </c>
    </row>
    <row r="624" spans="1:23" x14ac:dyDescent="0.35">
      <c r="A624" t="s">
        <v>419</v>
      </c>
      <c r="B624" t="s">
        <v>420</v>
      </c>
      <c r="C624" s="2">
        <v>44958</v>
      </c>
      <c r="D624">
        <v>33</v>
      </c>
      <c r="E624">
        <v>20</v>
      </c>
      <c r="F624">
        <v>31</v>
      </c>
      <c r="G624">
        <v>5</v>
      </c>
      <c r="H624">
        <v>0</v>
      </c>
      <c r="I624">
        <v>89</v>
      </c>
      <c r="J624">
        <v>14</v>
      </c>
      <c r="K624">
        <v>21</v>
      </c>
      <c r="L624">
        <v>29</v>
      </c>
      <c r="M624">
        <v>32</v>
      </c>
      <c r="N624">
        <v>34</v>
      </c>
      <c r="O624">
        <v>2</v>
      </c>
      <c r="P624">
        <v>3</v>
      </c>
      <c r="Q624">
        <v>8</v>
      </c>
      <c r="R624">
        <v>21</v>
      </c>
      <c r="S624">
        <v>7</v>
      </c>
      <c r="T624" t="s">
        <v>1134</v>
      </c>
      <c r="U624">
        <v>5</v>
      </c>
      <c r="V624">
        <v>56</v>
      </c>
      <c r="W624">
        <v>84</v>
      </c>
    </row>
    <row r="625" spans="1:23" x14ac:dyDescent="0.35">
      <c r="A625" t="s">
        <v>419</v>
      </c>
      <c r="B625" t="s">
        <v>420</v>
      </c>
      <c r="C625" s="2">
        <v>44986</v>
      </c>
      <c r="D625">
        <v>29</v>
      </c>
      <c r="E625">
        <v>20</v>
      </c>
      <c r="F625">
        <v>27</v>
      </c>
      <c r="G625">
        <v>2</v>
      </c>
      <c r="H625">
        <v>0</v>
      </c>
      <c r="I625">
        <v>78</v>
      </c>
      <c r="J625">
        <v>16</v>
      </c>
      <c r="K625">
        <v>18</v>
      </c>
      <c r="L625">
        <v>23.5</v>
      </c>
      <c r="M625">
        <v>28</v>
      </c>
      <c r="N625">
        <v>33</v>
      </c>
      <c r="O625">
        <v>5</v>
      </c>
      <c r="P625">
        <v>4.5</v>
      </c>
      <c r="Q625">
        <v>5.5</v>
      </c>
      <c r="R625">
        <v>18</v>
      </c>
      <c r="S625">
        <v>2</v>
      </c>
      <c r="T625" t="s">
        <v>1135</v>
      </c>
      <c r="U625">
        <v>2</v>
      </c>
      <c r="V625">
        <v>49</v>
      </c>
      <c r="W625">
        <v>76</v>
      </c>
    </row>
    <row r="626" spans="1:23" x14ac:dyDescent="0.35">
      <c r="A626" t="s">
        <v>138</v>
      </c>
      <c r="B626" t="s">
        <v>468</v>
      </c>
      <c r="C626" s="2">
        <v>44652</v>
      </c>
      <c r="D626">
        <v>1525</v>
      </c>
      <c r="E626">
        <v>798</v>
      </c>
      <c r="F626">
        <v>139</v>
      </c>
      <c r="G626">
        <v>14</v>
      </c>
      <c r="H626">
        <v>23</v>
      </c>
      <c r="I626">
        <v>2499</v>
      </c>
      <c r="J626">
        <v>0</v>
      </c>
      <c r="K626">
        <v>1</v>
      </c>
      <c r="L626">
        <v>2</v>
      </c>
      <c r="M626">
        <v>3</v>
      </c>
      <c r="N626">
        <v>16</v>
      </c>
      <c r="O626">
        <v>13</v>
      </c>
      <c r="P626">
        <v>1</v>
      </c>
      <c r="Q626">
        <v>1</v>
      </c>
      <c r="R626">
        <v>1</v>
      </c>
      <c r="S626">
        <v>1</v>
      </c>
      <c r="T626" t="s">
        <v>1136</v>
      </c>
      <c r="U626">
        <v>37</v>
      </c>
      <c r="V626">
        <v>974</v>
      </c>
      <c r="W626">
        <v>2462</v>
      </c>
    </row>
    <row r="627" spans="1:23" x14ac:dyDescent="0.35">
      <c r="A627" t="s">
        <v>138</v>
      </c>
      <c r="B627" t="s">
        <v>468</v>
      </c>
      <c r="C627" s="2">
        <v>44682</v>
      </c>
      <c r="D627">
        <v>1334</v>
      </c>
      <c r="E627">
        <v>881</v>
      </c>
      <c r="F627">
        <v>142</v>
      </c>
      <c r="G627">
        <v>17</v>
      </c>
      <c r="H627">
        <v>5</v>
      </c>
      <c r="I627">
        <v>2379</v>
      </c>
      <c r="J627">
        <v>1</v>
      </c>
      <c r="K627">
        <v>1</v>
      </c>
      <c r="L627">
        <v>1</v>
      </c>
      <c r="M627">
        <v>2</v>
      </c>
      <c r="N627">
        <v>16</v>
      </c>
      <c r="O627">
        <v>14</v>
      </c>
      <c r="P627">
        <v>1</v>
      </c>
      <c r="Q627">
        <v>0</v>
      </c>
      <c r="R627">
        <v>1</v>
      </c>
      <c r="S627">
        <v>0</v>
      </c>
      <c r="T627" t="s">
        <v>1137</v>
      </c>
      <c r="U627">
        <v>22</v>
      </c>
      <c r="V627">
        <v>1045</v>
      </c>
      <c r="W627">
        <v>2357</v>
      </c>
    </row>
    <row r="628" spans="1:23" x14ac:dyDescent="0.35">
      <c r="A628" t="s">
        <v>138</v>
      </c>
      <c r="B628" t="s">
        <v>468</v>
      </c>
      <c r="C628" s="2">
        <v>44713</v>
      </c>
      <c r="D628">
        <v>1374</v>
      </c>
      <c r="E628">
        <v>829</v>
      </c>
      <c r="F628">
        <v>129</v>
      </c>
      <c r="G628">
        <v>28</v>
      </c>
      <c r="H628">
        <v>8</v>
      </c>
      <c r="I628">
        <v>2368</v>
      </c>
      <c r="J628">
        <v>1</v>
      </c>
      <c r="K628">
        <v>1</v>
      </c>
      <c r="L628">
        <v>1</v>
      </c>
      <c r="M628">
        <v>2</v>
      </c>
      <c r="N628">
        <v>11</v>
      </c>
      <c r="O628">
        <v>9</v>
      </c>
      <c r="P628">
        <v>1</v>
      </c>
      <c r="Q628">
        <v>0</v>
      </c>
      <c r="R628">
        <v>1</v>
      </c>
      <c r="S628">
        <v>0</v>
      </c>
      <c r="T628" t="s">
        <v>1138</v>
      </c>
      <c r="U628">
        <v>36</v>
      </c>
      <c r="V628">
        <v>994</v>
      </c>
      <c r="W628">
        <v>2332</v>
      </c>
    </row>
    <row r="629" spans="1:23" x14ac:dyDescent="0.35">
      <c r="A629" t="s">
        <v>138</v>
      </c>
      <c r="B629" t="s">
        <v>468</v>
      </c>
      <c r="C629" s="2">
        <v>44743</v>
      </c>
      <c r="D629">
        <v>1428</v>
      </c>
      <c r="E629">
        <v>824</v>
      </c>
      <c r="F629">
        <v>148</v>
      </c>
      <c r="G629">
        <v>9</v>
      </c>
      <c r="H629">
        <v>3</v>
      </c>
      <c r="I629">
        <v>2412</v>
      </c>
      <c r="J629">
        <v>1</v>
      </c>
      <c r="K629">
        <v>1</v>
      </c>
      <c r="L629">
        <v>1</v>
      </c>
      <c r="M629">
        <v>2</v>
      </c>
      <c r="N629">
        <v>10</v>
      </c>
      <c r="O629">
        <v>8</v>
      </c>
      <c r="P629">
        <v>1</v>
      </c>
      <c r="Q629">
        <v>0</v>
      </c>
      <c r="R629">
        <v>1</v>
      </c>
      <c r="S629">
        <v>0</v>
      </c>
      <c r="T629" t="s">
        <v>1139</v>
      </c>
      <c r="U629">
        <v>12</v>
      </c>
      <c r="V629">
        <v>984</v>
      </c>
      <c r="W629">
        <v>2400</v>
      </c>
    </row>
    <row r="630" spans="1:23" x14ac:dyDescent="0.35">
      <c r="A630" t="s">
        <v>138</v>
      </c>
      <c r="B630" t="s">
        <v>468</v>
      </c>
      <c r="C630" s="2">
        <v>44774</v>
      </c>
      <c r="D630">
        <v>1402</v>
      </c>
      <c r="E630">
        <v>954</v>
      </c>
      <c r="F630">
        <v>174</v>
      </c>
      <c r="G630">
        <v>19</v>
      </c>
      <c r="H630">
        <v>3</v>
      </c>
      <c r="I630">
        <v>2552</v>
      </c>
      <c r="J630">
        <v>1</v>
      </c>
      <c r="K630">
        <v>1</v>
      </c>
      <c r="L630">
        <v>1</v>
      </c>
      <c r="M630">
        <v>2</v>
      </c>
      <c r="N630">
        <v>10</v>
      </c>
      <c r="O630">
        <v>8</v>
      </c>
      <c r="P630">
        <v>1</v>
      </c>
      <c r="Q630">
        <v>0</v>
      </c>
      <c r="R630">
        <v>1</v>
      </c>
      <c r="S630">
        <v>0</v>
      </c>
      <c r="T630" t="s">
        <v>1140</v>
      </c>
      <c r="U630">
        <v>22</v>
      </c>
      <c r="V630">
        <v>1150</v>
      </c>
      <c r="W630">
        <v>2530</v>
      </c>
    </row>
    <row r="631" spans="1:23" x14ac:dyDescent="0.35">
      <c r="A631" t="s">
        <v>138</v>
      </c>
      <c r="B631" t="s">
        <v>468</v>
      </c>
      <c r="C631" s="2">
        <v>44805</v>
      </c>
      <c r="D631">
        <v>1426</v>
      </c>
      <c r="E631">
        <v>743</v>
      </c>
      <c r="F631">
        <v>145</v>
      </c>
      <c r="G631">
        <v>21</v>
      </c>
      <c r="H631">
        <v>7</v>
      </c>
      <c r="I631">
        <v>2342</v>
      </c>
      <c r="J631">
        <v>1</v>
      </c>
      <c r="K631">
        <v>1</v>
      </c>
      <c r="L631">
        <v>2</v>
      </c>
      <c r="M631">
        <v>2</v>
      </c>
      <c r="N631">
        <v>13</v>
      </c>
      <c r="O631">
        <v>11</v>
      </c>
      <c r="P631">
        <v>0</v>
      </c>
      <c r="Q631">
        <v>1</v>
      </c>
      <c r="R631">
        <v>1</v>
      </c>
      <c r="S631">
        <v>0</v>
      </c>
      <c r="T631" t="s">
        <v>1141</v>
      </c>
      <c r="U631">
        <v>28</v>
      </c>
      <c r="V631">
        <v>916</v>
      </c>
      <c r="W631">
        <v>2314</v>
      </c>
    </row>
    <row r="632" spans="1:23" x14ac:dyDescent="0.35">
      <c r="A632" t="s">
        <v>138</v>
      </c>
      <c r="B632" t="s">
        <v>468</v>
      </c>
      <c r="C632" s="2">
        <v>44835</v>
      </c>
      <c r="D632">
        <v>1802</v>
      </c>
      <c r="E632">
        <v>864</v>
      </c>
      <c r="F632">
        <v>170</v>
      </c>
      <c r="G632">
        <v>12</v>
      </c>
      <c r="H632">
        <v>22</v>
      </c>
      <c r="I632">
        <v>2870</v>
      </c>
      <c r="J632">
        <v>0</v>
      </c>
      <c r="K632">
        <v>1</v>
      </c>
      <c r="L632">
        <v>1</v>
      </c>
      <c r="M632">
        <v>2</v>
      </c>
      <c r="N632">
        <v>13</v>
      </c>
      <c r="O632">
        <v>11</v>
      </c>
      <c r="P632">
        <v>1</v>
      </c>
      <c r="Q632">
        <v>0</v>
      </c>
      <c r="R632">
        <v>1</v>
      </c>
      <c r="S632">
        <v>1</v>
      </c>
      <c r="T632" t="s">
        <v>1142</v>
      </c>
      <c r="U632">
        <v>34</v>
      </c>
      <c r="V632">
        <v>1068</v>
      </c>
      <c r="W632">
        <v>2836</v>
      </c>
    </row>
    <row r="633" spans="1:23" x14ac:dyDescent="0.35">
      <c r="A633" t="s">
        <v>138</v>
      </c>
      <c r="B633" t="s">
        <v>468</v>
      </c>
      <c r="C633" s="2">
        <v>44866</v>
      </c>
      <c r="D633">
        <v>1671</v>
      </c>
      <c r="E633">
        <v>766</v>
      </c>
      <c r="F633">
        <v>175</v>
      </c>
      <c r="G633">
        <v>16</v>
      </c>
      <c r="H633">
        <v>8</v>
      </c>
      <c r="I633">
        <v>2636</v>
      </c>
      <c r="J633">
        <v>0</v>
      </c>
      <c r="K633">
        <v>1</v>
      </c>
      <c r="L633">
        <v>1</v>
      </c>
      <c r="M633">
        <v>2</v>
      </c>
      <c r="N633">
        <v>10</v>
      </c>
      <c r="O633">
        <v>8</v>
      </c>
      <c r="P633">
        <v>1</v>
      </c>
      <c r="Q633">
        <v>0</v>
      </c>
      <c r="R633">
        <v>1</v>
      </c>
      <c r="S633">
        <v>1</v>
      </c>
      <c r="T633" t="s">
        <v>1143</v>
      </c>
      <c r="U633">
        <v>24</v>
      </c>
      <c r="V633">
        <v>965</v>
      </c>
      <c r="W633">
        <v>2612</v>
      </c>
    </row>
    <row r="634" spans="1:23" x14ac:dyDescent="0.35">
      <c r="A634" t="s">
        <v>138</v>
      </c>
      <c r="B634" t="s">
        <v>468</v>
      </c>
      <c r="C634" s="2">
        <v>44896</v>
      </c>
      <c r="D634">
        <v>1402</v>
      </c>
      <c r="E634">
        <v>844</v>
      </c>
      <c r="F634">
        <v>173</v>
      </c>
      <c r="G634">
        <v>18</v>
      </c>
      <c r="H634">
        <v>4</v>
      </c>
      <c r="I634">
        <v>2441</v>
      </c>
      <c r="J634">
        <v>0</v>
      </c>
      <c r="K634">
        <v>1</v>
      </c>
      <c r="L634">
        <v>2</v>
      </c>
      <c r="M634">
        <v>3</v>
      </c>
      <c r="N634">
        <v>9</v>
      </c>
      <c r="O634">
        <v>6</v>
      </c>
      <c r="P634">
        <v>1</v>
      </c>
      <c r="Q634">
        <v>1</v>
      </c>
      <c r="R634">
        <v>1</v>
      </c>
      <c r="S634">
        <v>1</v>
      </c>
      <c r="T634" t="s">
        <v>1144</v>
      </c>
      <c r="U634">
        <v>22</v>
      </c>
      <c r="V634">
        <v>1039</v>
      </c>
      <c r="W634">
        <v>2419</v>
      </c>
    </row>
    <row r="635" spans="1:23" x14ac:dyDescent="0.35">
      <c r="A635" t="s">
        <v>138</v>
      </c>
      <c r="B635" t="s">
        <v>468</v>
      </c>
      <c r="C635" s="2">
        <v>44927</v>
      </c>
      <c r="D635">
        <v>1349</v>
      </c>
      <c r="E635">
        <v>988</v>
      </c>
      <c r="F635">
        <v>184</v>
      </c>
      <c r="G635">
        <v>22</v>
      </c>
      <c r="H635">
        <v>9</v>
      </c>
      <c r="I635">
        <v>2552</v>
      </c>
      <c r="J635">
        <v>0</v>
      </c>
      <c r="K635">
        <v>1</v>
      </c>
      <c r="L635">
        <v>1</v>
      </c>
      <c r="M635">
        <v>2</v>
      </c>
      <c r="N635">
        <v>8</v>
      </c>
      <c r="O635">
        <v>6</v>
      </c>
      <c r="P635">
        <v>1</v>
      </c>
      <c r="Q635">
        <v>0</v>
      </c>
      <c r="R635">
        <v>1</v>
      </c>
      <c r="S635">
        <v>1</v>
      </c>
      <c r="T635" t="s">
        <v>1145</v>
      </c>
      <c r="U635">
        <v>31</v>
      </c>
      <c r="V635">
        <v>1203</v>
      </c>
      <c r="W635">
        <v>2521</v>
      </c>
    </row>
    <row r="636" spans="1:23" x14ac:dyDescent="0.35">
      <c r="A636" t="s">
        <v>138</v>
      </c>
      <c r="B636" t="s">
        <v>468</v>
      </c>
      <c r="C636" s="2">
        <v>44958</v>
      </c>
      <c r="D636">
        <v>1254</v>
      </c>
      <c r="E636">
        <v>757</v>
      </c>
      <c r="F636">
        <v>189</v>
      </c>
      <c r="G636">
        <v>20</v>
      </c>
      <c r="H636">
        <v>6</v>
      </c>
      <c r="I636">
        <v>2226</v>
      </c>
      <c r="J636">
        <v>0</v>
      </c>
      <c r="K636">
        <v>1</v>
      </c>
      <c r="L636">
        <v>1</v>
      </c>
      <c r="M636">
        <v>2</v>
      </c>
      <c r="N636">
        <v>10</v>
      </c>
      <c r="O636">
        <v>8</v>
      </c>
      <c r="P636">
        <v>1</v>
      </c>
      <c r="Q636">
        <v>0</v>
      </c>
      <c r="R636">
        <v>1</v>
      </c>
      <c r="S636">
        <v>1</v>
      </c>
      <c r="T636" t="s">
        <v>1146</v>
      </c>
      <c r="U636">
        <v>26</v>
      </c>
      <c r="V636">
        <v>972</v>
      </c>
      <c r="W636">
        <v>2200</v>
      </c>
    </row>
    <row r="637" spans="1:23" x14ac:dyDescent="0.35">
      <c r="A637" t="s">
        <v>138</v>
      </c>
      <c r="B637" t="s">
        <v>468</v>
      </c>
      <c r="C637" s="2">
        <v>44986</v>
      </c>
      <c r="D637">
        <v>1340</v>
      </c>
      <c r="E637">
        <v>927</v>
      </c>
      <c r="F637">
        <v>196</v>
      </c>
      <c r="G637">
        <v>23</v>
      </c>
      <c r="H637">
        <v>13</v>
      </c>
      <c r="I637">
        <v>2499</v>
      </c>
      <c r="J637">
        <v>0</v>
      </c>
      <c r="K637">
        <v>1</v>
      </c>
      <c r="L637">
        <v>1</v>
      </c>
      <c r="M637">
        <v>2</v>
      </c>
      <c r="N637">
        <v>10</v>
      </c>
      <c r="O637">
        <v>8</v>
      </c>
      <c r="P637">
        <v>1</v>
      </c>
      <c r="Q637">
        <v>0</v>
      </c>
      <c r="R637">
        <v>1</v>
      </c>
      <c r="S637">
        <v>1</v>
      </c>
      <c r="T637" t="s">
        <v>1147</v>
      </c>
      <c r="U637">
        <v>36</v>
      </c>
      <c r="V637">
        <v>1159</v>
      </c>
      <c r="W637">
        <v>2463</v>
      </c>
    </row>
    <row r="638" spans="1:23" x14ac:dyDescent="0.35">
      <c r="A638" t="s">
        <v>375</v>
      </c>
      <c r="B638" t="s">
        <v>376</v>
      </c>
      <c r="C638" s="2">
        <v>44652</v>
      </c>
      <c r="D638">
        <v>638</v>
      </c>
      <c r="E638">
        <v>279</v>
      </c>
      <c r="F638">
        <v>18</v>
      </c>
      <c r="G638">
        <v>2</v>
      </c>
      <c r="H638">
        <v>0</v>
      </c>
      <c r="I638">
        <v>937</v>
      </c>
      <c r="J638">
        <v>0</v>
      </c>
      <c r="K638">
        <v>1</v>
      </c>
      <c r="L638">
        <v>1</v>
      </c>
      <c r="M638">
        <v>2</v>
      </c>
      <c r="N638">
        <v>14</v>
      </c>
      <c r="O638">
        <v>12</v>
      </c>
      <c r="P638">
        <v>1</v>
      </c>
      <c r="Q638">
        <v>0</v>
      </c>
      <c r="R638">
        <v>1</v>
      </c>
      <c r="S638">
        <v>1</v>
      </c>
      <c r="T638" t="s">
        <v>1148</v>
      </c>
      <c r="U638">
        <v>2</v>
      </c>
      <c r="V638">
        <v>299</v>
      </c>
      <c r="W638">
        <v>935</v>
      </c>
    </row>
    <row r="639" spans="1:23" x14ac:dyDescent="0.35">
      <c r="A639" t="s">
        <v>375</v>
      </c>
      <c r="B639" t="s">
        <v>376</v>
      </c>
      <c r="C639" s="2">
        <v>44682</v>
      </c>
      <c r="D639">
        <v>729</v>
      </c>
      <c r="E639">
        <v>285</v>
      </c>
      <c r="F639">
        <v>21</v>
      </c>
      <c r="G639">
        <v>2</v>
      </c>
      <c r="H639">
        <v>0</v>
      </c>
      <c r="I639">
        <v>1037</v>
      </c>
      <c r="J639">
        <v>1</v>
      </c>
      <c r="K639">
        <v>1</v>
      </c>
      <c r="L639">
        <v>1</v>
      </c>
      <c r="M639">
        <v>2</v>
      </c>
      <c r="N639">
        <v>102</v>
      </c>
      <c r="O639">
        <v>100</v>
      </c>
      <c r="P639">
        <v>1</v>
      </c>
      <c r="Q639">
        <v>0</v>
      </c>
      <c r="R639">
        <v>1</v>
      </c>
      <c r="S639">
        <v>0</v>
      </c>
      <c r="T639" t="s">
        <v>1149</v>
      </c>
      <c r="U639">
        <v>2</v>
      </c>
      <c r="V639">
        <v>308</v>
      </c>
      <c r="W639">
        <v>1035</v>
      </c>
    </row>
    <row r="640" spans="1:23" x14ac:dyDescent="0.35">
      <c r="A640" t="s">
        <v>375</v>
      </c>
      <c r="B640" t="s">
        <v>376</v>
      </c>
      <c r="C640" s="2">
        <v>44713</v>
      </c>
      <c r="D640">
        <v>614</v>
      </c>
      <c r="E640">
        <v>264</v>
      </c>
      <c r="F640">
        <v>18</v>
      </c>
      <c r="G640">
        <v>1</v>
      </c>
      <c r="H640">
        <v>0</v>
      </c>
      <c r="I640">
        <v>897</v>
      </c>
      <c r="J640">
        <v>1</v>
      </c>
      <c r="K640">
        <v>1</v>
      </c>
      <c r="L640">
        <v>1</v>
      </c>
      <c r="M640">
        <v>2</v>
      </c>
      <c r="N640">
        <v>15</v>
      </c>
      <c r="O640">
        <v>13</v>
      </c>
      <c r="P640">
        <v>1</v>
      </c>
      <c r="Q640">
        <v>0</v>
      </c>
      <c r="R640">
        <v>1</v>
      </c>
      <c r="S640">
        <v>0</v>
      </c>
      <c r="T640" t="s">
        <v>1150</v>
      </c>
      <c r="U640">
        <v>1</v>
      </c>
      <c r="V640">
        <v>283</v>
      </c>
      <c r="W640">
        <v>896</v>
      </c>
    </row>
    <row r="641" spans="1:23" x14ac:dyDescent="0.35">
      <c r="A641" t="s">
        <v>375</v>
      </c>
      <c r="B641" t="s">
        <v>376</v>
      </c>
      <c r="C641" s="2">
        <v>44743</v>
      </c>
      <c r="D641">
        <v>597</v>
      </c>
      <c r="E641">
        <v>242</v>
      </c>
      <c r="F641">
        <v>16</v>
      </c>
      <c r="G641">
        <v>6</v>
      </c>
      <c r="H641">
        <v>0</v>
      </c>
      <c r="I641">
        <v>861</v>
      </c>
      <c r="J641">
        <v>1</v>
      </c>
      <c r="K641">
        <v>1</v>
      </c>
      <c r="L641">
        <v>1</v>
      </c>
      <c r="M641">
        <v>2</v>
      </c>
      <c r="N641">
        <v>12</v>
      </c>
      <c r="O641">
        <v>10</v>
      </c>
      <c r="P641">
        <v>1</v>
      </c>
      <c r="Q641">
        <v>0</v>
      </c>
      <c r="R641">
        <v>1</v>
      </c>
      <c r="S641">
        <v>0</v>
      </c>
      <c r="T641" t="s">
        <v>1151</v>
      </c>
      <c r="U641">
        <v>6</v>
      </c>
      <c r="V641">
        <v>264</v>
      </c>
      <c r="W641">
        <v>855</v>
      </c>
    </row>
    <row r="642" spans="1:23" x14ac:dyDescent="0.35">
      <c r="A642" t="s">
        <v>375</v>
      </c>
      <c r="B642" t="s">
        <v>376</v>
      </c>
      <c r="C642" s="2">
        <v>44774</v>
      </c>
      <c r="D642">
        <v>670</v>
      </c>
      <c r="E642">
        <v>280</v>
      </c>
      <c r="F642">
        <v>19</v>
      </c>
      <c r="G642">
        <v>0</v>
      </c>
      <c r="H642">
        <v>0</v>
      </c>
      <c r="I642">
        <v>969</v>
      </c>
      <c r="J642">
        <v>1</v>
      </c>
      <c r="K642">
        <v>1</v>
      </c>
      <c r="L642">
        <v>1</v>
      </c>
      <c r="M642">
        <v>2</v>
      </c>
      <c r="N642">
        <v>12</v>
      </c>
      <c r="O642">
        <v>10</v>
      </c>
      <c r="P642">
        <v>1</v>
      </c>
      <c r="Q642">
        <v>0</v>
      </c>
      <c r="R642">
        <v>1</v>
      </c>
      <c r="S642">
        <v>0</v>
      </c>
      <c r="T642" t="s">
        <v>1152</v>
      </c>
      <c r="U642">
        <v>0</v>
      </c>
      <c r="V642">
        <v>299</v>
      </c>
      <c r="W642">
        <v>969</v>
      </c>
    </row>
    <row r="643" spans="1:23" x14ac:dyDescent="0.35">
      <c r="A643" t="s">
        <v>375</v>
      </c>
      <c r="B643" t="s">
        <v>376</v>
      </c>
      <c r="C643" s="2">
        <v>44805</v>
      </c>
      <c r="D643">
        <v>694</v>
      </c>
      <c r="E643">
        <v>233</v>
      </c>
      <c r="F643">
        <v>25</v>
      </c>
      <c r="G643">
        <v>1</v>
      </c>
      <c r="H643">
        <v>1</v>
      </c>
      <c r="I643">
        <v>954</v>
      </c>
      <c r="J643">
        <v>1</v>
      </c>
      <c r="K643">
        <v>1</v>
      </c>
      <c r="L643">
        <v>1</v>
      </c>
      <c r="M643">
        <v>2</v>
      </c>
      <c r="N643">
        <v>10</v>
      </c>
      <c r="O643">
        <v>8</v>
      </c>
      <c r="P643">
        <v>1</v>
      </c>
      <c r="Q643">
        <v>0</v>
      </c>
      <c r="R643">
        <v>1</v>
      </c>
      <c r="S643">
        <v>0</v>
      </c>
      <c r="T643" t="s">
        <v>1153</v>
      </c>
      <c r="U643">
        <v>2</v>
      </c>
      <c r="V643">
        <v>260</v>
      </c>
      <c r="W643">
        <v>952</v>
      </c>
    </row>
    <row r="644" spans="1:23" x14ac:dyDescent="0.35">
      <c r="A644" t="s">
        <v>375</v>
      </c>
      <c r="B644" t="s">
        <v>376</v>
      </c>
      <c r="C644" s="2">
        <v>44835</v>
      </c>
      <c r="D644">
        <v>717</v>
      </c>
      <c r="E644">
        <v>299</v>
      </c>
      <c r="F644">
        <v>27</v>
      </c>
      <c r="G644">
        <v>6</v>
      </c>
      <c r="H644">
        <v>1</v>
      </c>
      <c r="I644">
        <v>1050</v>
      </c>
      <c r="J644">
        <v>1</v>
      </c>
      <c r="K644">
        <v>1</v>
      </c>
      <c r="L644">
        <v>1</v>
      </c>
      <c r="M644">
        <v>2</v>
      </c>
      <c r="N644">
        <v>12</v>
      </c>
      <c r="O644">
        <v>10</v>
      </c>
      <c r="P644">
        <v>1</v>
      </c>
      <c r="Q644">
        <v>0</v>
      </c>
      <c r="R644">
        <v>1</v>
      </c>
      <c r="S644">
        <v>0</v>
      </c>
      <c r="T644" t="s">
        <v>1154</v>
      </c>
      <c r="U644">
        <v>7</v>
      </c>
      <c r="V644">
        <v>333</v>
      </c>
      <c r="W644">
        <v>1043</v>
      </c>
    </row>
    <row r="645" spans="1:23" x14ac:dyDescent="0.35">
      <c r="A645" t="s">
        <v>375</v>
      </c>
      <c r="B645" t="s">
        <v>376</v>
      </c>
      <c r="C645" s="2">
        <v>44866</v>
      </c>
      <c r="D645">
        <v>607</v>
      </c>
      <c r="E645">
        <v>268</v>
      </c>
      <c r="F645">
        <v>32</v>
      </c>
      <c r="G645">
        <v>3</v>
      </c>
      <c r="H645">
        <v>0</v>
      </c>
      <c r="I645">
        <v>910</v>
      </c>
      <c r="J645">
        <v>1</v>
      </c>
      <c r="K645">
        <v>1</v>
      </c>
      <c r="L645">
        <v>1</v>
      </c>
      <c r="M645">
        <v>2</v>
      </c>
      <c r="N645">
        <v>20</v>
      </c>
      <c r="O645">
        <v>18</v>
      </c>
      <c r="P645">
        <v>1</v>
      </c>
      <c r="Q645">
        <v>0</v>
      </c>
      <c r="R645">
        <v>1</v>
      </c>
      <c r="S645">
        <v>0</v>
      </c>
      <c r="T645" t="s">
        <v>1155</v>
      </c>
      <c r="U645">
        <v>3</v>
      </c>
      <c r="V645">
        <v>303</v>
      </c>
      <c r="W645">
        <v>907</v>
      </c>
    </row>
    <row r="646" spans="1:23" x14ac:dyDescent="0.35">
      <c r="A646" t="s">
        <v>375</v>
      </c>
      <c r="B646" t="s">
        <v>376</v>
      </c>
      <c r="C646" s="2">
        <v>44896</v>
      </c>
      <c r="D646">
        <v>627</v>
      </c>
      <c r="E646">
        <v>226</v>
      </c>
      <c r="F646">
        <v>18</v>
      </c>
      <c r="G646">
        <v>1</v>
      </c>
      <c r="H646">
        <v>1</v>
      </c>
      <c r="I646">
        <v>873</v>
      </c>
      <c r="J646">
        <v>1</v>
      </c>
      <c r="K646">
        <v>1</v>
      </c>
      <c r="L646">
        <v>1</v>
      </c>
      <c r="M646">
        <v>2</v>
      </c>
      <c r="N646">
        <v>10</v>
      </c>
      <c r="O646">
        <v>8</v>
      </c>
      <c r="P646">
        <v>1</v>
      </c>
      <c r="Q646">
        <v>0</v>
      </c>
      <c r="R646">
        <v>1</v>
      </c>
      <c r="S646">
        <v>0</v>
      </c>
      <c r="T646" t="s">
        <v>1156</v>
      </c>
      <c r="U646">
        <v>2</v>
      </c>
      <c r="V646">
        <v>246</v>
      </c>
      <c r="W646">
        <v>871</v>
      </c>
    </row>
    <row r="647" spans="1:23" x14ac:dyDescent="0.35">
      <c r="A647" t="s">
        <v>375</v>
      </c>
      <c r="B647" t="s">
        <v>376</v>
      </c>
      <c r="C647" s="2">
        <v>44927</v>
      </c>
      <c r="D647">
        <v>625</v>
      </c>
      <c r="E647">
        <v>314</v>
      </c>
      <c r="F647">
        <v>21</v>
      </c>
      <c r="G647">
        <v>3</v>
      </c>
      <c r="H647">
        <v>0</v>
      </c>
      <c r="I647">
        <v>963</v>
      </c>
      <c r="J647">
        <v>1</v>
      </c>
      <c r="K647">
        <v>1</v>
      </c>
      <c r="L647">
        <v>1</v>
      </c>
      <c r="M647">
        <v>2</v>
      </c>
      <c r="N647">
        <v>32</v>
      </c>
      <c r="O647">
        <v>30</v>
      </c>
      <c r="P647">
        <v>1</v>
      </c>
      <c r="Q647">
        <v>0</v>
      </c>
      <c r="R647">
        <v>1</v>
      </c>
      <c r="S647">
        <v>0</v>
      </c>
      <c r="T647" t="s">
        <v>1157</v>
      </c>
      <c r="U647">
        <v>3</v>
      </c>
      <c r="V647">
        <v>338</v>
      </c>
      <c r="W647">
        <v>960</v>
      </c>
    </row>
    <row r="648" spans="1:23" x14ac:dyDescent="0.35">
      <c r="A648" t="s">
        <v>375</v>
      </c>
      <c r="B648" t="s">
        <v>376</v>
      </c>
      <c r="C648" s="2">
        <v>44958</v>
      </c>
      <c r="D648">
        <v>631</v>
      </c>
      <c r="E648">
        <v>266</v>
      </c>
      <c r="F648">
        <v>29</v>
      </c>
      <c r="G648">
        <v>2</v>
      </c>
      <c r="H648">
        <v>0</v>
      </c>
      <c r="I648">
        <v>928</v>
      </c>
      <c r="J648">
        <v>0</v>
      </c>
      <c r="K648">
        <v>1</v>
      </c>
      <c r="L648">
        <v>1</v>
      </c>
      <c r="M648">
        <v>2</v>
      </c>
      <c r="N648">
        <v>15</v>
      </c>
      <c r="O648">
        <v>13</v>
      </c>
      <c r="P648">
        <v>1</v>
      </c>
      <c r="Q648">
        <v>0</v>
      </c>
      <c r="R648">
        <v>1</v>
      </c>
      <c r="S648">
        <v>1</v>
      </c>
      <c r="T648" t="s">
        <v>1158</v>
      </c>
      <c r="U648">
        <v>2</v>
      </c>
      <c r="V648">
        <v>297</v>
      </c>
      <c r="W648">
        <v>926</v>
      </c>
    </row>
    <row r="649" spans="1:23" x14ac:dyDescent="0.35">
      <c r="A649" t="s">
        <v>375</v>
      </c>
      <c r="B649" t="s">
        <v>376</v>
      </c>
      <c r="C649" s="2">
        <v>44986</v>
      </c>
      <c r="D649">
        <v>711</v>
      </c>
      <c r="E649">
        <v>219</v>
      </c>
      <c r="F649">
        <v>29</v>
      </c>
      <c r="G649">
        <v>4</v>
      </c>
      <c r="H649">
        <v>2</v>
      </c>
      <c r="I649">
        <v>965</v>
      </c>
      <c r="J649">
        <v>0</v>
      </c>
      <c r="K649">
        <v>1</v>
      </c>
      <c r="L649">
        <v>1</v>
      </c>
      <c r="M649">
        <v>2</v>
      </c>
      <c r="N649">
        <v>21</v>
      </c>
      <c r="O649">
        <v>19</v>
      </c>
      <c r="P649">
        <v>1</v>
      </c>
      <c r="Q649">
        <v>0</v>
      </c>
      <c r="R649">
        <v>1</v>
      </c>
      <c r="S649">
        <v>1</v>
      </c>
      <c r="T649" t="s">
        <v>1159</v>
      </c>
      <c r="U649">
        <v>6</v>
      </c>
      <c r="V649">
        <v>254</v>
      </c>
      <c r="W649">
        <v>959</v>
      </c>
    </row>
    <row r="650" spans="1:23" x14ac:dyDescent="0.35">
      <c r="A650" t="s">
        <v>321</v>
      </c>
      <c r="B650" t="s">
        <v>322</v>
      </c>
      <c r="C650" s="2">
        <v>44652</v>
      </c>
      <c r="D650">
        <v>660</v>
      </c>
      <c r="E650">
        <v>210</v>
      </c>
      <c r="F650">
        <v>6</v>
      </c>
      <c r="G650">
        <v>0</v>
      </c>
      <c r="H650">
        <v>44</v>
      </c>
      <c r="I650">
        <v>920</v>
      </c>
      <c r="J650">
        <v>6</v>
      </c>
      <c r="K650">
        <v>9</v>
      </c>
      <c r="L650">
        <v>11</v>
      </c>
      <c r="M650">
        <v>17</v>
      </c>
      <c r="N650">
        <v>289.5</v>
      </c>
      <c r="O650">
        <v>272.5</v>
      </c>
      <c r="P650">
        <v>6</v>
      </c>
      <c r="Q650">
        <v>2</v>
      </c>
      <c r="R650">
        <v>9</v>
      </c>
      <c r="S650">
        <v>3</v>
      </c>
      <c r="T650" t="s">
        <v>1160</v>
      </c>
      <c r="U650">
        <v>44</v>
      </c>
      <c r="V650">
        <v>260</v>
      </c>
      <c r="W650">
        <v>876</v>
      </c>
    </row>
    <row r="651" spans="1:23" x14ac:dyDescent="0.35">
      <c r="A651" t="s">
        <v>321</v>
      </c>
      <c r="B651" t="s">
        <v>322</v>
      </c>
      <c r="C651" s="2">
        <v>44682</v>
      </c>
      <c r="D651">
        <v>2411</v>
      </c>
      <c r="E651">
        <v>931</v>
      </c>
      <c r="F651">
        <v>62</v>
      </c>
      <c r="G651">
        <v>9</v>
      </c>
      <c r="H651">
        <v>13</v>
      </c>
      <c r="I651">
        <v>3426</v>
      </c>
      <c r="J651">
        <v>9</v>
      </c>
      <c r="K651">
        <v>65</v>
      </c>
      <c r="L651">
        <v>113</v>
      </c>
      <c r="M651">
        <v>166</v>
      </c>
      <c r="N651">
        <v>219</v>
      </c>
      <c r="O651">
        <v>53</v>
      </c>
      <c r="P651">
        <v>53</v>
      </c>
      <c r="Q651">
        <v>48</v>
      </c>
      <c r="R651">
        <v>65</v>
      </c>
      <c r="S651">
        <v>56</v>
      </c>
      <c r="T651" t="s">
        <v>1161</v>
      </c>
      <c r="U651">
        <v>22</v>
      </c>
      <c r="V651">
        <v>1015</v>
      </c>
      <c r="W651">
        <v>3404</v>
      </c>
    </row>
    <row r="652" spans="1:23" x14ac:dyDescent="0.35">
      <c r="A652" t="s">
        <v>321</v>
      </c>
      <c r="B652" t="s">
        <v>322</v>
      </c>
      <c r="C652" s="2">
        <v>44713</v>
      </c>
      <c r="D652">
        <v>860</v>
      </c>
      <c r="E652">
        <v>249</v>
      </c>
      <c r="F652">
        <v>8</v>
      </c>
      <c r="G652">
        <v>0</v>
      </c>
      <c r="H652">
        <v>0</v>
      </c>
      <c r="I652">
        <v>1117</v>
      </c>
      <c r="J652">
        <v>6</v>
      </c>
      <c r="K652">
        <v>13</v>
      </c>
      <c r="L652">
        <v>23</v>
      </c>
      <c r="M652">
        <v>29</v>
      </c>
      <c r="N652">
        <v>36</v>
      </c>
      <c r="O652">
        <v>7</v>
      </c>
      <c r="P652">
        <v>6</v>
      </c>
      <c r="Q652">
        <v>10</v>
      </c>
      <c r="R652">
        <v>13</v>
      </c>
      <c r="S652">
        <v>7</v>
      </c>
      <c r="T652" t="s">
        <v>1162</v>
      </c>
      <c r="U652">
        <v>0</v>
      </c>
      <c r="V652">
        <v>257</v>
      </c>
      <c r="W652">
        <v>1117</v>
      </c>
    </row>
    <row r="653" spans="1:23" x14ac:dyDescent="0.35">
      <c r="A653" t="s">
        <v>321</v>
      </c>
      <c r="B653" t="s">
        <v>322</v>
      </c>
      <c r="C653" s="2">
        <v>44743</v>
      </c>
      <c r="D653">
        <v>631</v>
      </c>
      <c r="E653">
        <v>177</v>
      </c>
      <c r="F653">
        <v>8</v>
      </c>
      <c r="G653">
        <v>0</v>
      </c>
      <c r="H653">
        <v>0</v>
      </c>
      <c r="I653">
        <v>816</v>
      </c>
      <c r="J653">
        <v>6</v>
      </c>
      <c r="K653">
        <v>8</v>
      </c>
      <c r="L653">
        <v>10</v>
      </c>
      <c r="M653">
        <v>16</v>
      </c>
      <c r="N653">
        <v>27</v>
      </c>
      <c r="O653">
        <v>11</v>
      </c>
      <c r="P653">
        <v>6</v>
      </c>
      <c r="Q653">
        <v>2</v>
      </c>
      <c r="R653">
        <v>8</v>
      </c>
      <c r="S653">
        <v>2</v>
      </c>
      <c r="T653" t="s">
        <v>1163</v>
      </c>
      <c r="U653">
        <v>0</v>
      </c>
      <c r="V653">
        <v>185</v>
      </c>
      <c r="W653">
        <v>816</v>
      </c>
    </row>
    <row r="654" spans="1:23" x14ac:dyDescent="0.35">
      <c r="A654" t="s">
        <v>321</v>
      </c>
      <c r="B654" t="s">
        <v>322</v>
      </c>
      <c r="C654" s="2">
        <v>44774</v>
      </c>
      <c r="D654">
        <v>564</v>
      </c>
      <c r="E654">
        <v>178</v>
      </c>
      <c r="F654">
        <v>6</v>
      </c>
      <c r="G654">
        <v>2</v>
      </c>
      <c r="H654">
        <v>0</v>
      </c>
      <c r="I654">
        <v>750</v>
      </c>
      <c r="J654">
        <v>6</v>
      </c>
      <c r="K654">
        <v>9</v>
      </c>
      <c r="L654">
        <v>11</v>
      </c>
      <c r="M654">
        <v>17</v>
      </c>
      <c r="N654">
        <v>35</v>
      </c>
      <c r="O654">
        <v>18</v>
      </c>
      <c r="P654">
        <v>6</v>
      </c>
      <c r="Q654">
        <v>2</v>
      </c>
      <c r="R654">
        <v>9</v>
      </c>
      <c r="S654">
        <v>3</v>
      </c>
      <c r="T654" t="s">
        <v>1164</v>
      </c>
      <c r="U654">
        <v>2</v>
      </c>
      <c r="V654">
        <v>186</v>
      </c>
      <c r="W654">
        <v>748</v>
      </c>
    </row>
    <row r="655" spans="1:23" x14ac:dyDescent="0.35">
      <c r="A655" t="s">
        <v>321</v>
      </c>
      <c r="B655" t="s">
        <v>322</v>
      </c>
      <c r="C655" s="2">
        <v>44805</v>
      </c>
      <c r="D655">
        <v>535</v>
      </c>
      <c r="E655">
        <v>204</v>
      </c>
      <c r="F655">
        <v>7</v>
      </c>
      <c r="G655">
        <v>1</v>
      </c>
      <c r="H655">
        <v>0</v>
      </c>
      <c r="I655">
        <v>747</v>
      </c>
      <c r="J655">
        <v>5</v>
      </c>
      <c r="K655">
        <v>8</v>
      </c>
      <c r="L655">
        <v>10</v>
      </c>
      <c r="M655">
        <v>14</v>
      </c>
      <c r="N655">
        <v>25</v>
      </c>
      <c r="O655">
        <v>11</v>
      </c>
      <c r="P655">
        <v>4</v>
      </c>
      <c r="Q655">
        <v>2</v>
      </c>
      <c r="R655">
        <v>8</v>
      </c>
      <c r="S655">
        <v>3</v>
      </c>
      <c r="T655" t="s">
        <v>1165</v>
      </c>
      <c r="U655">
        <v>1</v>
      </c>
      <c r="V655">
        <v>212</v>
      </c>
      <c r="W655">
        <v>746</v>
      </c>
    </row>
    <row r="656" spans="1:23" x14ac:dyDescent="0.35">
      <c r="A656" t="s">
        <v>321</v>
      </c>
      <c r="B656" t="s">
        <v>322</v>
      </c>
      <c r="C656" s="2">
        <v>44835</v>
      </c>
      <c r="D656">
        <v>627</v>
      </c>
      <c r="E656">
        <v>187</v>
      </c>
      <c r="F656">
        <v>4</v>
      </c>
      <c r="G656">
        <v>1</v>
      </c>
      <c r="H656">
        <v>0</v>
      </c>
      <c r="I656">
        <v>819</v>
      </c>
      <c r="J656">
        <v>7</v>
      </c>
      <c r="K656">
        <v>10</v>
      </c>
      <c r="L656">
        <v>15</v>
      </c>
      <c r="M656">
        <v>20</v>
      </c>
      <c r="N656">
        <v>28</v>
      </c>
      <c r="O656">
        <v>8</v>
      </c>
      <c r="P656">
        <v>5</v>
      </c>
      <c r="Q656">
        <v>5</v>
      </c>
      <c r="R656">
        <v>10</v>
      </c>
      <c r="S656">
        <v>3</v>
      </c>
      <c r="T656" t="s">
        <v>1166</v>
      </c>
      <c r="U656">
        <v>1</v>
      </c>
      <c r="V656">
        <v>192</v>
      </c>
      <c r="W656">
        <v>818</v>
      </c>
    </row>
    <row r="657" spans="1:23" x14ac:dyDescent="0.35">
      <c r="A657" t="s">
        <v>321</v>
      </c>
      <c r="B657" t="s">
        <v>322</v>
      </c>
      <c r="C657" s="2">
        <v>44866</v>
      </c>
      <c r="D657">
        <v>588</v>
      </c>
      <c r="E657">
        <v>178</v>
      </c>
      <c r="F657">
        <v>2</v>
      </c>
      <c r="G657">
        <v>0</v>
      </c>
      <c r="H657">
        <v>1</v>
      </c>
      <c r="I657">
        <v>769</v>
      </c>
      <c r="J657">
        <v>6</v>
      </c>
      <c r="K657">
        <v>9</v>
      </c>
      <c r="L657">
        <v>13</v>
      </c>
      <c r="M657">
        <v>18</v>
      </c>
      <c r="N657">
        <v>29</v>
      </c>
      <c r="O657">
        <v>11</v>
      </c>
      <c r="P657">
        <v>5</v>
      </c>
      <c r="Q657">
        <v>4</v>
      </c>
      <c r="R657">
        <v>9</v>
      </c>
      <c r="S657">
        <v>3</v>
      </c>
      <c r="T657" t="s">
        <v>1167</v>
      </c>
      <c r="U657">
        <v>1</v>
      </c>
      <c r="V657">
        <v>181</v>
      </c>
      <c r="W657">
        <v>768</v>
      </c>
    </row>
    <row r="658" spans="1:23" x14ac:dyDescent="0.35">
      <c r="A658" t="s">
        <v>321</v>
      </c>
      <c r="B658" t="s">
        <v>322</v>
      </c>
      <c r="C658" s="2">
        <v>44896</v>
      </c>
      <c r="D658">
        <v>315</v>
      </c>
      <c r="E658">
        <v>114</v>
      </c>
      <c r="F658">
        <v>4</v>
      </c>
      <c r="G658">
        <v>0</v>
      </c>
      <c r="H658">
        <v>0</v>
      </c>
      <c r="I658">
        <v>433</v>
      </c>
      <c r="J658">
        <v>7</v>
      </c>
      <c r="K658">
        <v>10</v>
      </c>
      <c r="L658">
        <v>14</v>
      </c>
      <c r="M658">
        <v>17</v>
      </c>
      <c r="N658">
        <v>25</v>
      </c>
      <c r="O658">
        <v>8</v>
      </c>
      <c r="P658">
        <v>3</v>
      </c>
      <c r="Q658">
        <v>4</v>
      </c>
      <c r="R658">
        <v>10</v>
      </c>
      <c r="S658">
        <v>3</v>
      </c>
      <c r="T658" t="s">
        <v>1168</v>
      </c>
      <c r="U658">
        <v>0</v>
      </c>
      <c r="V658">
        <v>118</v>
      </c>
      <c r="W658">
        <v>433</v>
      </c>
    </row>
    <row r="659" spans="1:23" x14ac:dyDescent="0.35">
      <c r="A659" t="s">
        <v>321</v>
      </c>
      <c r="B659" t="s">
        <v>322</v>
      </c>
      <c r="C659" s="2">
        <v>44927</v>
      </c>
      <c r="D659">
        <v>499</v>
      </c>
      <c r="E659">
        <v>178</v>
      </c>
      <c r="F659">
        <v>3</v>
      </c>
      <c r="G659">
        <v>0</v>
      </c>
      <c r="H659">
        <v>0</v>
      </c>
      <c r="I659">
        <v>680</v>
      </c>
      <c r="J659">
        <v>7</v>
      </c>
      <c r="K659">
        <v>11</v>
      </c>
      <c r="L659">
        <v>16</v>
      </c>
      <c r="M659">
        <v>22</v>
      </c>
      <c r="N659">
        <v>32.5</v>
      </c>
      <c r="O659">
        <v>10.5</v>
      </c>
      <c r="P659">
        <v>6</v>
      </c>
      <c r="Q659">
        <v>5</v>
      </c>
      <c r="R659">
        <v>11</v>
      </c>
      <c r="S659">
        <v>4</v>
      </c>
      <c r="T659" t="s">
        <v>1169</v>
      </c>
      <c r="U659">
        <v>0</v>
      </c>
      <c r="V659">
        <v>181</v>
      </c>
      <c r="W659">
        <v>680</v>
      </c>
    </row>
    <row r="660" spans="1:23" x14ac:dyDescent="0.35">
      <c r="A660" t="s">
        <v>321</v>
      </c>
      <c r="B660" t="s">
        <v>322</v>
      </c>
      <c r="C660" s="2">
        <v>44958</v>
      </c>
      <c r="D660">
        <v>245</v>
      </c>
      <c r="E660">
        <v>140</v>
      </c>
      <c r="F660">
        <v>4</v>
      </c>
      <c r="G660">
        <v>0</v>
      </c>
      <c r="H660">
        <v>1</v>
      </c>
      <c r="I660">
        <v>390</v>
      </c>
      <c r="J660">
        <v>7</v>
      </c>
      <c r="K660">
        <v>11</v>
      </c>
      <c r="L660">
        <v>17</v>
      </c>
      <c r="M660">
        <v>41</v>
      </c>
      <c r="N660">
        <v>66</v>
      </c>
      <c r="O660">
        <v>25</v>
      </c>
      <c r="P660">
        <v>24</v>
      </c>
      <c r="Q660">
        <v>6</v>
      </c>
      <c r="R660">
        <v>11</v>
      </c>
      <c r="S660">
        <v>4</v>
      </c>
      <c r="T660" t="s">
        <v>1170</v>
      </c>
      <c r="U660">
        <v>1</v>
      </c>
      <c r="V660">
        <v>145</v>
      </c>
      <c r="W660">
        <v>389</v>
      </c>
    </row>
    <row r="661" spans="1:23" x14ac:dyDescent="0.35">
      <c r="A661" t="s">
        <v>321</v>
      </c>
      <c r="B661" t="s">
        <v>322</v>
      </c>
      <c r="C661" s="2">
        <v>44986</v>
      </c>
      <c r="D661">
        <v>649</v>
      </c>
      <c r="E661">
        <v>193</v>
      </c>
      <c r="F661">
        <v>5</v>
      </c>
      <c r="G661">
        <v>0</v>
      </c>
      <c r="H661">
        <v>0</v>
      </c>
      <c r="I661">
        <v>847</v>
      </c>
      <c r="J661">
        <v>7</v>
      </c>
      <c r="K661">
        <v>11</v>
      </c>
      <c r="L661">
        <v>15</v>
      </c>
      <c r="M661">
        <v>18</v>
      </c>
      <c r="N661">
        <v>37</v>
      </c>
      <c r="O661">
        <v>19</v>
      </c>
      <c r="P661">
        <v>3</v>
      </c>
      <c r="Q661">
        <v>4</v>
      </c>
      <c r="R661">
        <v>11</v>
      </c>
      <c r="S661">
        <v>4</v>
      </c>
      <c r="T661" t="s">
        <v>1171</v>
      </c>
      <c r="U661">
        <v>0</v>
      </c>
      <c r="V661">
        <v>198</v>
      </c>
      <c r="W661">
        <v>847</v>
      </c>
    </row>
    <row r="662" spans="1:23" x14ac:dyDescent="0.35">
      <c r="A662" t="s">
        <v>91</v>
      </c>
      <c r="B662" t="s">
        <v>92</v>
      </c>
      <c r="C662" s="2">
        <v>44652</v>
      </c>
      <c r="D662">
        <v>1010</v>
      </c>
      <c r="E662">
        <v>350</v>
      </c>
      <c r="F662">
        <v>70</v>
      </c>
      <c r="G662">
        <v>3</v>
      </c>
      <c r="H662">
        <v>7</v>
      </c>
      <c r="I662">
        <v>1440</v>
      </c>
      <c r="J662">
        <v>2</v>
      </c>
      <c r="K662">
        <v>9</v>
      </c>
      <c r="L662">
        <v>16</v>
      </c>
      <c r="M662">
        <v>37</v>
      </c>
      <c r="N662">
        <v>64</v>
      </c>
      <c r="O662">
        <v>27</v>
      </c>
      <c r="P662">
        <v>21</v>
      </c>
      <c r="Q662">
        <v>7</v>
      </c>
      <c r="R662">
        <v>9</v>
      </c>
      <c r="S662">
        <v>7</v>
      </c>
      <c r="T662" t="s">
        <v>1172</v>
      </c>
      <c r="U662">
        <v>10</v>
      </c>
      <c r="V662">
        <v>430</v>
      </c>
      <c r="W662">
        <v>1430</v>
      </c>
    </row>
    <row r="663" spans="1:23" x14ac:dyDescent="0.35">
      <c r="A663" t="s">
        <v>91</v>
      </c>
      <c r="B663" t="s">
        <v>92</v>
      </c>
      <c r="C663" s="2">
        <v>44682</v>
      </c>
      <c r="D663">
        <v>1541</v>
      </c>
      <c r="E663">
        <v>596</v>
      </c>
      <c r="F663">
        <v>117</v>
      </c>
      <c r="G663">
        <v>9</v>
      </c>
      <c r="H663">
        <v>13</v>
      </c>
      <c r="I663">
        <v>2276</v>
      </c>
      <c r="J663">
        <v>2</v>
      </c>
      <c r="K663">
        <v>7</v>
      </c>
      <c r="L663">
        <v>17</v>
      </c>
      <c r="M663">
        <v>39</v>
      </c>
      <c r="N663">
        <v>119</v>
      </c>
      <c r="O663">
        <v>80</v>
      </c>
      <c r="P663">
        <v>22</v>
      </c>
      <c r="Q663">
        <v>10</v>
      </c>
      <c r="R663">
        <v>7</v>
      </c>
      <c r="S663">
        <v>5</v>
      </c>
      <c r="T663" t="s">
        <v>1173</v>
      </c>
      <c r="U663">
        <v>22</v>
      </c>
      <c r="V663">
        <v>735</v>
      </c>
      <c r="W663">
        <v>2254</v>
      </c>
    </row>
    <row r="664" spans="1:23" x14ac:dyDescent="0.35">
      <c r="A664" t="s">
        <v>91</v>
      </c>
      <c r="B664" t="s">
        <v>92</v>
      </c>
      <c r="C664" s="2">
        <v>44713</v>
      </c>
      <c r="D664">
        <v>843</v>
      </c>
      <c r="E664">
        <v>292</v>
      </c>
      <c r="F664">
        <v>74</v>
      </c>
      <c r="G664">
        <v>0</v>
      </c>
      <c r="H664">
        <v>4</v>
      </c>
      <c r="I664">
        <v>1213</v>
      </c>
      <c r="J664">
        <v>2</v>
      </c>
      <c r="K664">
        <v>7</v>
      </c>
      <c r="L664">
        <v>12</v>
      </c>
      <c r="M664">
        <v>22</v>
      </c>
      <c r="N664">
        <v>46</v>
      </c>
      <c r="O664">
        <v>24</v>
      </c>
      <c r="P664">
        <v>10</v>
      </c>
      <c r="Q664">
        <v>5</v>
      </c>
      <c r="R664">
        <v>7</v>
      </c>
      <c r="S664">
        <v>5</v>
      </c>
      <c r="T664" t="s">
        <v>1174</v>
      </c>
      <c r="U664">
        <v>4</v>
      </c>
      <c r="V664">
        <v>370</v>
      </c>
      <c r="W664">
        <v>1209</v>
      </c>
    </row>
    <row r="665" spans="1:23" x14ac:dyDescent="0.35">
      <c r="A665" t="s">
        <v>91</v>
      </c>
      <c r="B665" t="s">
        <v>92</v>
      </c>
      <c r="C665" s="2">
        <v>44743</v>
      </c>
      <c r="D665">
        <v>1049</v>
      </c>
      <c r="E665">
        <v>393</v>
      </c>
      <c r="F665">
        <v>47</v>
      </c>
      <c r="G665">
        <v>3</v>
      </c>
      <c r="H665">
        <v>6</v>
      </c>
      <c r="I665">
        <v>1498</v>
      </c>
      <c r="J665">
        <v>2</v>
      </c>
      <c r="K665">
        <v>5</v>
      </c>
      <c r="L665">
        <v>13</v>
      </c>
      <c r="M665">
        <v>26</v>
      </c>
      <c r="N665">
        <v>65</v>
      </c>
      <c r="O665">
        <v>39</v>
      </c>
      <c r="P665">
        <v>13</v>
      </c>
      <c r="Q665">
        <v>8</v>
      </c>
      <c r="R665">
        <v>5</v>
      </c>
      <c r="S665">
        <v>3</v>
      </c>
      <c r="T665" t="s">
        <v>1175</v>
      </c>
      <c r="U665">
        <v>9</v>
      </c>
      <c r="V665">
        <v>449</v>
      </c>
      <c r="W665">
        <v>1489</v>
      </c>
    </row>
    <row r="666" spans="1:23" x14ac:dyDescent="0.35">
      <c r="A666" t="s">
        <v>91</v>
      </c>
      <c r="B666" t="s">
        <v>92</v>
      </c>
      <c r="C666" s="2">
        <v>44774</v>
      </c>
      <c r="D666">
        <v>923</v>
      </c>
      <c r="E666">
        <v>366</v>
      </c>
      <c r="F666">
        <v>92</v>
      </c>
      <c r="G666">
        <v>0</v>
      </c>
      <c r="H666">
        <v>9</v>
      </c>
      <c r="I666">
        <v>1390</v>
      </c>
      <c r="J666">
        <v>2</v>
      </c>
      <c r="K666">
        <v>5</v>
      </c>
      <c r="L666">
        <v>13</v>
      </c>
      <c r="M666">
        <v>27</v>
      </c>
      <c r="N666">
        <v>67</v>
      </c>
      <c r="O666">
        <v>40</v>
      </c>
      <c r="P666">
        <v>14</v>
      </c>
      <c r="Q666">
        <v>8</v>
      </c>
      <c r="R666">
        <v>5</v>
      </c>
      <c r="S666">
        <v>3</v>
      </c>
      <c r="T666" t="s">
        <v>1176</v>
      </c>
      <c r="U666">
        <v>9</v>
      </c>
      <c r="V666">
        <v>467</v>
      </c>
      <c r="W666">
        <v>1381</v>
      </c>
    </row>
    <row r="667" spans="1:23" x14ac:dyDescent="0.35">
      <c r="A667" t="s">
        <v>91</v>
      </c>
      <c r="B667" t="s">
        <v>92</v>
      </c>
      <c r="C667" s="2">
        <v>44805</v>
      </c>
      <c r="D667">
        <v>976</v>
      </c>
      <c r="E667">
        <v>527</v>
      </c>
      <c r="F667">
        <v>97</v>
      </c>
      <c r="G667">
        <v>0</v>
      </c>
      <c r="H667">
        <v>6</v>
      </c>
      <c r="I667">
        <v>1606</v>
      </c>
      <c r="J667">
        <v>2</v>
      </c>
      <c r="K667">
        <v>8</v>
      </c>
      <c r="L667">
        <v>18</v>
      </c>
      <c r="M667">
        <v>32</v>
      </c>
      <c r="N667">
        <v>72</v>
      </c>
      <c r="O667">
        <v>40</v>
      </c>
      <c r="P667">
        <v>14</v>
      </c>
      <c r="Q667">
        <v>10</v>
      </c>
      <c r="R667">
        <v>8</v>
      </c>
      <c r="S667">
        <v>6</v>
      </c>
      <c r="T667" t="s">
        <v>1177</v>
      </c>
      <c r="U667">
        <v>6</v>
      </c>
      <c r="V667">
        <v>630</v>
      </c>
      <c r="W667">
        <v>1600</v>
      </c>
    </row>
    <row r="668" spans="1:23" x14ac:dyDescent="0.35">
      <c r="A668" t="s">
        <v>91</v>
      </c>
      <c r="B668" t="s">
        <v>92</v>
      </c>
      <c r="C668" s="2">
        <v>44835</v>
      </c>
      <c r="D668">
        <v>600</v>
      </c>
      <c r="E668">
        <v>260</v>
      </c>
      <c r="F668">
        <v>61</v>
      </c>
      <c r="G668">
        <v>3</v>
      </c>
      <c r="H668">
        <v>3</v>
      </c>
      <c r="I668">
        <v>927</v>
      </c>
      <c r="J668">
        <v>2</v>
      </c>
      <c r="K668">
        <v>4</v>
      </c>
      <c r="L668">
        <v>10</v>
      </c>
      <c r="M668">
        <v>26</v>
      </c>
      <c r="N668">
        <v>63</v>
      </c>
      <c r="O668">
        <v>37</v>
      </c>
      <c r="P668">
        <v>16</v>
      </c>
      <c r="Q668">
        <v>6</v>
      </c>
      <c r="R668">
        <v>4</v>
      </c>
      <c r="S668">
        <v>2</v>
      </c>
      <c r="T668" t="s">
        <v>1178</v>
      </c>
      <c r="U668">
        <v>6</v>
      </c>
      <c r="V668">
        <v>327</v>
      </c>
      <c r="W668">
        <v>921</v>
      </c>
    </row>
    <row r="669" spans="1:23" x14ac:dyDescent="0.35">
      <c r="A669" t="s">
        <v>91</v>
      </c>
      <c r="B669" t="s">
        <v>92</v>
      </c>
      <c r="C669" s="2">
        <v>44866</v>
      </c>
      <c r="D669">
        <v>1295</v>
      </c>
      <c r="E669">
        <v>517</v>
      </c>
      <c r="F669">
        <v>107</v>
      </c>
      <c r="G669">
        <v>3</v>
      </c>
      <c r="H669">
        <v>11</v>
      </c>
      <c r="I669">
        <v>1933</v>
      </c>
      <c r="J669">
        <v>2</v>
      </c>
      <c r="K669">
        <v>6</v>
      </c>
      <c r="L669">
        <v>15</v>
      </c>
      <c r="M669">
        <v>37</v>
      </c>
      <c r="N669">
        <v>88</v>
      </c>
      <c r="O669">
        <v>51</v>
      </c>
      <c r="P669">
        <v>22</v>
      </c>
      <c r="Q669">
        <v>9</v>
      </c>
      <c r="R669">
        <v>6</v>
      </c>
      <c r="S669">
        <v>4</v>
      </c>
      <c r="T669" t="s">
        <v>1179</v>
      </c>
      <c r="U669">
        <v>14</v>
      </c>
      <c r="V669">
        <v>638</v>
      </c>
      <c r="W669">
        <v>1919</v>
      </c>
    </row>
    <row r="670" spans="1:23" x14ac:dyDescent="0.35">
      <c r="A670" t="s">
        <v>91</v>
      </c>
      <c r="B670" t="s">
        <v>92</v>
      </c>
      <c r="C670" s="2">
        <v>44896</v>
      </c>
      <c r="D670">
        <v>916</v>
      </c>
      <c r="E670">
        <v>380</v>
      </c>
      <c r="F670">
        <v>33</v>
      </c>
      <c r="G670">
        <v>0</v>
      </c>
      <c r="H670">
        <v>6</v>
      </c>
      <c r="I670">
        <v>1335</v>
      </c>
      <c r="J670">
        <v>2</v>
      </c>
      <c r="K670">
        <v>7</v>
      </c>
      <c r="L670">
        <v>13</v>
      </c>
      <c r="M670">
        <v>24</v>
      </c>
      <c r="N670">
        <v>46</v>
      </c>
      <c r="O670">
        <v>22</v>
      </c>
      <c r="P670">
        <v>11</v>
      </c>
      <c r="Q670">
        <v>6</v>
      </c>
      <c r="R670">
        <v>7</v>
      </c>
      <c r="S670">
        <v>5</v>
      </c>
      <c r="T670" t="s">
        <v>1180</v>
      </c>
      <c r="U670">
        <v>6</v>
      </c>
      <c r="V670">
        <v>419</v>
      </c>
      <c r="W670">
        <v>1329</v>
      </c>
    </row>
    <row r="671" spans="1:23" x14ac:dyDescent="0.35">
      <c r="A671" t="s">
        <v>91</v>
      </c>
      <c r="B671" t="s">
        <v>92</v>
      </c>
      <c r="C671" s="2">
        <v>44927</v>
      </c>
      <c r="D671">
        <v>887</v>
      </c>
      <c r="E671">
        <v>443</v>
      </c>
      <c r="F671">
        <v>56</v>
      </c>
      <c r="G671">
        <v>1</v>
      </c>
      <c r="H671">
        <v>4</v>
      </c>
      <c r="I671">
        <v>1391</v>
      </c>
      <c r="J671">
        <v>2</v>
      </c>
      <c r="K671">
        <v>7</v>
      </c>
      <c r="L671">
        <v>14</v>
      </c>
      <c r="M671">
        <v>27</v>
      </c>
      <c r="N671">
        <v>54</v>
      </c>
      <c r="O671">
        <v>27</v>
      </c>
      <c r="P671">
        <v>13</v>
      </c>
      <c r="Q671">
        <v>7</v>
      </c>
      <c r="R671">
        <v>7</v>
      </c>
      <c r="S671">
        <v>5</v>
      </c>
      <c r="T671" t="s">
        <v>1181</v>
      </c>
      <c r="U671">
        <v>5</v>
      </c>
      <c r="V671">
        <v>504</v>
      </c>
      <c r="W671">
        <v>1386</v>
      </c>
    </row>
    <row r="672" spans="1:23" x14ac:dyDescent="0.35">
      <c r="A672" t="s">
        <v>91</v>
      </c>
      <c r="B672" t="s">
        <v>92</v>
      </c>
      <c r="C672" s="2">
        <v>44958</v>
      </c>
      <c r="D672">
        <v>1130</v>
      </c>
      <c r="E672">
        <v>407</v>
      </c>
      <c r="F672">
        <v>58</v>
      </c>
      <c r="G672">
        <v>3</v>
      </c>
      <c r="H672">
        <v>3</v>
      </c>
      <c r="I672">
        <v>1601</v>
      </c>
      <c r="J672">
        <v>2</v>
      </c>
      <c r="K672">
        <v>7</v>
      </c>
      <c r="L672">
        <v>13</v>
      </c>
      <c r="M672">
        <v>24</v>
      </c>
      <c r="N672">
        <v>67</v>
      </c>
      <c r="O672">
        <v>43</v>
      </c>
      <c r="P672">
        <v>11</v>
      </c>
      <c r="Q672">
        <v>6</v>
      </c>
      <c r="R672">
        <v>7</v>
      </c>
      <c r="S672">
        <v>5</v>
      </c>
      <c r="T672" t="s">
        <v>1182</v>
      </c>
      <c r="U672">
        <v>6</v>
      </c>
      <c r="V672">
        <v>471</v>
      </c>
      <c r="W672">
        <v>1595</v>
      </c>
    </row>
    <row r="673" spans="1:23" x14ac:dyDescent="0.35">
      <c r="A673" t="s">
        <v>91</v>
      </c>
      <c r="B673" t="s">
        <v>92</v>
      </c>
      <c r="C673" s="2">
        <v>44986</v>
      </c>
      <c r="D673">
        <v>862</v>
      </c>
      <c r="E673">
        <v>431</v>
      </c>
      <c r="F673">
        <v>63</v>
      </c>
      <c r="G673">
        <v>0</v>
      </c>
      <c r="H673">
        <v>3</v>
      </c>
      <c r="I673">
        <v>1359</v>
      </c>
      <c r="J673">
        <v>3</v>
      </c>
      <c r="K673">
        <v>8</v>
      </c>
      <c r="L673">
        <v>17</v>
      </c>
      <c r="M673">
        <v>30</v>
      </c>
      <c r="N673">
        <v>57</v>
      </c>
      <c r="O673">
        <v>27</v>
      </c>
      <c r="P673">
        <v>13</v>
      </c>
      <c r="Q673">
        <v>9</v>
      </c>
      <c r="R673">
        <v>8</v>
      </c>
      <c r="S673">
        <v>5</v>
      </c>
      <c r="T673" t="s">
        <v>1183</v>
      </c>
      <c r="U673">
        <v>3</v>
      </c>
      <c r="V673">
        <v>497</v>
      </c>
      <c r="W673">
        <v>1356</v>
      </c>
    </row>
    <row r="674" spans="1:23" x14ac:dyDescent="0.35">
      <c r="A674" t="s">
        <v>141</v>
      </c>
      <c r="B674" t="s">
        <v>142</v>
      </c>
      <c r="C674" s="2">
        <v>44652</v>
      </c>
      <c r="D674">
        <v>676</v>
      </c>
      <c r="E674">
        <v>395</v>
      </c>
      <c r="F674">
        <v>26</v>
      </c>
      <c r="G674">
        <v>0</v>
      </c>
      <c r="H674">
        <v>1</v>
      </c>
      <c r="I674">
        <v>1098</v>
      </c>
      <c r="J674">
        <v>18</v>
      </c>
      <c r="K674">
        <v>30</v>
      </c>
      <c r="L674">
        <v>43</v>
      </c>
      <c r="M674">
        <v>75</v>
      </c>
      <c r="N674">
        <v>238</v>
      </c>
      <c r="O674">
        <v>163</v>
      </c>
      <c r="P674">
        <v>32</v>
      </c>
      <c r="Q674">
        <v>13</v>
      </c>
      <c r="R674">
        <v>30</v>
      </c>
      <c r="S674">
        <v>12</v>
      </c>
      <c r="T674" t="s">
        <v>1184</v>
      </c>
      <c r="U674">
        <v>1</v>
      </c>
      <c r="V674">
        <v>422</v>
      </c>
      <c r="W674">
        <v>1097</v>
      </c>
    </row>
    <row r="675" spans="1:23" x14ac:dyDescent="0.35">
      <c r="A675" t="s">
        <v>141</v>
      </c>
      <c r="B675" t="s">
        <v>142</v>
      </c>
      <c r="C675" s="2">
        <v>44682</v>
      </c>
      <c r="D675">
        <v>560</v>
      </c>
      <c r="E675">
        <v>274</v>
      </c>
      <c r="F675">
        <v>18</v>
      </c>
      <c r="G675">
        <v>0</v>
      </c>
      <c r="H675">
        <v>0</v>
      </c>
      <c r="I675">
        <v>852</v>
      </c>
      <c r="J675">
        <v>10</v>
      </c>
      <c r="K675">
        <v>19</v>
      </c>
      <c r="L675">
        <v>65</v>
      </c>
      <c r="M675">
        <v>117</v>
      </c>
      <c r="N675">
        <v>205</v>
      </c>
      <c r="O675">
        <v>88</v>
      </c>
      <c r="P675">
        <v>52</v>
      </c>
      <c r="Q675">
        <v>46</v>
      </c>
      <c r="R675">
        <v>19</v>
      </c>
      <c r="S675">
        <v>9</v>
      </c>
      <c r="T675" t="s">
        <v>1185</v>
      </c>
      <c r="U675">
        <v>0</v>
      </c>
      <c r="V675">
        <v>292</v>
      </c>
      <c r="W675">
        <v>852</v>
      </c>
    </row>
    <row r="676" spans="1:23" x14ac:dyDescent="0.35">
      <c r="A676" t="s">
        <v>141</v>
      </c>
      <c r="B676" t="s">
        <v>142</v>
      </c>
      <c r="C676" s="2">
        <v>44713</v>
      </c>
      <c r="D676">
        <v>1495</v>
      </c>
      <c r="E676">
        <v>648</v>
      </c>
      <c r="F676">
        <v>20</v>
      </c>
      <c r="G676">
        <v>0</v>
      </c>
      <c r="H676">
        <v>0</v>
      </c>
      <c r="I676">
        <v>2163</v>
      </c>
      <c r="J676">
        <v>14</v>
      </c>
      <c r="K676">
        <v>50</v>
      </c>
      <c r="L676">
        <v>55</v>
      </c>
      <c r="M676">
        <v>75</v>
      </c>
      <c r="N676">
        <v>254</v>
      </c>
      <c r="O676">
        <v>179</v>
      </c>
      <c r="P676">
        <v>20</v>
      </c>
      <c r="Q676">
        <v>5</v>
      </c>
      <c r="R676">
        <v>50</v>
      </c>
      <c r="S676">
        <v>36</v>
      </c>
      <c r="T676" t="s">
        <v>1186</v>
      </c>
      <c r="U676">
        <v>0</v>
      </c>
      <c r="V676">
        <v>668</v>
      </c>
      <c r="W676">
        <v>2163</v>
      </c>
    </row>
    <row r="677" spans="1:23" x14ac:dyDescent="0.35">
      <c r="A677" t="s">
        <v>141</v>
      </c>
      <c r="B677" t="s">
        <v>142</v>
      </c>
      <c r="C677" s="2">
        <v>44743</v>
      </c>
      <c r="D677">
        <v>1790</v>
      </c>
      <c r="E677">
        <v>848</v>
      </c>
      <c r="F677">
        <v>56</v>
      </c>
      <c r="G677">
        <v>3</v>
      </c>
      <c r="H677">
        <v>1</v>
      </c>
      <c r="I677">
        <v>2698</v>
      </c>
      <c r="J677">
        <v>9</v>
      </c>
      <c r="K677">
        <v>26</v>
      </c>
      <c r="L677">
        <v>40</v>
      </c>
      <c r="M677">
        <v>53</v>
      </c>
      <c r="N677">
        <v>265</v>
      </c>
      <c r="O677">
        <v>212</v>
      </c>
      <c r="P677">
        <v>13</v>
      </c>
      <c r="Q677">
        <v>14</v>
      </c>
      <c r="R677">
        <v>26</v>
      </c>
      <c r="S677">
        <v>17</v>
      </c>
      <c r="T677" t="s">
        <v>1187</v>
      </c>
      <c r="U677">
        <v>4</v>
      </c>
      <c r="V677">
        <v>908</v>
      </c>
      <c r="W677">
        <v>2694</v>
      </c>
    </row>
    <row r="678" spans="1:23" x14ac:dyDescent="0.35">
      <c r="A678" t="s">
        <v>141</v>
      </c>
      <c r="B678" t="s">
        <v>142</v>
      </c>
      <c r="C678" s="2">
        <v>44774</v>
      </c>
      <c r="D678">
        <v>1623</v>
      </c>
      <c r="E678">
        <v>534</v>
      </c>
      <c r="F678">
        <v>20</v>
      </c>
      <c r="G678">
        <v>2</v>
      </c>
      <c r="H678">
        <v>0</v>
      </c>
      <c r="I678">
        <v>2179</v>
      </c>
      <c r="J678">
        <v>10</v>
      </c>
      <c r="K678">
        <v>19</v>
      </c>
      <c r="L678">
        <v>38</v>
      </c>
      <c r="M678">
        <v>51</v>
      </c>
      <c r="N678">
        <v>317</v>
      </c>
      <c r="O678">
        <v>266</v>
      </c>
      <c r="P678">
        <v>13</v>
      </c>
      <c r="Q678">
        <v>19</v>
      </c>
      <c r="R678">
        <v>19</v>
      </c>
      <c r="S678">
        <v>9</v>
      </c>
      <c r="T678" t="s">
        <v>1188</v>
      </c>
      <c r="U678">
        <v>2</v>
      </c>
      <c r="V678">
        <v>556</v>
      </c>
      <c r="W678">
        <v>2177</v>
      </c>
    </row>
    <row r="679" spans="1:23" x14ac:dyDescent="0.35">
      <c r="A679" t="s">
        <v>141</v>
      </c>
      <c r="B679" t="s">
        <v>142</v>
      </c>
      <c r="C679" s="2">
        <v>44805</v>
      </c>
      <c r="D679">
        <v>996</v>
      </c>
      <c r="E679">
        <v>724</v>
      </c>
      <c r="F679">
        <v>13</v>
      </c>
      <c r="G679">
        <v>0</v>
      </c>
      <c r="H679">
        <v>0</v>
      </c>
      <c r="I679">
        <v>1733</v>
      </c>
      <c r="J679">
        <v>7</v>
      </c>
      <c r="K679">
        <v>13</v>
      </c>
      <c r="L679">
        <v>55</v>
      </c>
      <c r="M679">
        <v>120</v>
      </c>
      <c r="N679">
        <v>376</v>
      </c>
      <c r="O679">
        <v>256</v>
      </c>
      <c r="P679">
        <v>65</v>
      </c>
      <c r="Q679">
        <v>42</v>
      </c>
      <c r="R679">
        <v>13</v>
      </c>
      <c r="S679">
        <v>6</v>
      </c>
      <c r="T679" t="s">
        <v>1189</v>
      </c>
      <c r="U679">
        <v>0</v>
      </c>
      <c r="V679">
        <v>737</v>
      </c>
      <c r="W679">
        <v>1733</v>
      </c>
    </row>
    <row r="680" spans="1:23" x14ac:dyDescent="0.35">
      <c r="A680" t="s">
        <v>141</v>
      </c>
      <c r="B680" t="s">
        <v>142</v>
      </c>
      <c r="C680" s="2">
        <v>44835</v>
      </c>
      <c r="D680">
        <v>1417</v>
      </c>
      <c r="E680">
        <v>492</v>
      </c>
      <c r="F680">
        <v>79</v>
      </c>
      <c r="G680">
        <v>8</v>
      </c>
      <c r="H680">
        <v>4</v>
      </c>
      <c r="I680">
        <v>2000</v>
      </c>
      <c r="J680">
        <v>10</v>
      </c>
      <c r="K680">
        <v>17</v>
      </c>
      <c r="L680">
        <v>33</v>
      </c>
      <c r="M680">
        <v>53</v>
      </c>
      <c r="N680">
        <v>255</v>
      </c>
      <c r="O680">
        <v>202</v>
      </c>
      <c r="P680">
        <v>20</v>
      </c>
      <c r="Q680">
        <v>16</v>
      </c>
      <c r="R680">
        <v>17</v>
      </c>
      <c r="S680">
        <v>7</v>
      </c>
      <c r="T680" t="s">
        <v>1190</v>
      </c>
      <c r="U680">
        <v>12</v>
      </c>
      <c r="V680">
        <v>583</v>
      </c>
      <c r="W680">
        <v>1988</v>
      </c>
    </row>
    <row r="681" spans="1:23" x14ac:dyDescent="0.35">
      <c r="A681" t="s">
        <v>141</v>
      </c>
      <c r="B681" t="s">
        <v>142</v>
      </c>
      <c r="C681" s="2">
        <v>44866</v>
      </c>
      <c r="D681">
        <v>1350</v>
      </c>
      <c r="E681">
        <v>677</v>
      </c>
      <c r="F681">
        <v>25</v>
      </c>
      <c r="G681">
        <v>4</v>
      </c>
      <c r="H681">
        <v>1</v>
      </c>
      <c r="I681">
        <v>2057</v>
      </c>
      <c r="J681">
        <v>6</v>
      </c>
      <c r="K681">
        <v>17</v>
      </c>
      <c r="L681">
        <v>105</v>
      </c>
      <c r="M681">
        <v>474</v>
      </c>
      <c r="N681">
        <v>643</v>
      </c>
      <c r="O681">
        <v>169</v>
      </c>
      <c r="P681">
        <v>369</v>
      </c>
      <c r="Q681">
        <v>88</v>
      </c>
      <c r="R681">
        <v>17</v>
      </c>
      <c r="S681">
        <v>11</v>
      </c>
      <c r="T681" t="s">
        <v>1191</v>
      </c>
      <c r="U681">
        <v>5</v>
      </c>
      <c r="V681">
        <v>707</v>
      </c>
      <c r="W681">
        <v>2052</v>
      </c>
    </row>
    <row r="682" spans="1:23" x14ac:dyDescent="0.35">
      <c r="A682" t="s">
        <v>141</v>
      </c>
      <c r="B682" t="s">
        <v>142</v>
      </c>
      <c r="C682" s="2">
        <v>44896</v>
      </c>
      <c r="D682">
        <v>1399</v>
      </c>
      <c r="E682">
        <v>592</v>
      </c>
      <c r="F682">
        <v>45</v>
      </c>
      <c r="G682">
        <v>4</v>
      </c>
      <c r="H682">
        <v>0</v>
      </c>
      <c r="I682">
        <v>2040</v>
      </c>
      <c r="J682">
        <v>9</v>
      </c>
      <c r="K682">
        <v>16</v>
      </c>
      <c r="L682">
        <v>50</v>
      </c>
      <c r="M682">
        <v>222.5</v>
      </c>
      <c r="N682">
        <v>572.5</v>
      </c>
      <c r="O682">
        <v>350</v>
      </c>
      <c r="P682">
        <v>172.5</v>
      </c>
      <c r="Q682">
        <v>34</v>
      </c>
      <c r="R682">
        <v>16</v>
      </c>
      <c r="S682">
        <v>7</v>
      </c>
      <c r="T682" t="s">
        <v>1192</v>
      </c>
      <c r="U682">
        <v>4</v>
      </c>
      <c r="V682">
        <v>641</v>
      </c>
      <c r="W682">
        <v>2036</v>
      </c>
    </row>
    <row r="683" spans="1:23" x14ac:dyDescent="0.35">
      <c r="A683" t="s">
        <v>141</v>
      </c>
      <c r="B683" t="s">
        <v>142</v>
      </c>
      <c r="C683" s="2">
        <v>44927</v>
      </c>
      <c r="D683">
        <v>1167</v>
      </c>
      <c r="E683">
        <v>605</v>
      </c>
      <c r="F683">
        <v>6</v>
      </c>
      <c r="G683">
        <v>1</v>
      </c>
      <c r="H683">
        <v>0</v>
      </c>
      <c r="I683">
        <v>1779</v>
      </c>
      <c r="J683">
        <v>10</v>
      </c>
      <c r="K683">
        <v>25</v>
      </c>
      <c r="L683">
        <v>67</v>
      </c>
      <c r="M683">
        <v>165</v>
      </c>
      <c r="N683">
        <v>491</v>
      </c>
      <c r="O683">
        <v>326</v>
      </c>
      <c r="P683">
        <v>98</v>
      </c>
      <c r="Q683">
        <v>42</v>
      </c>
      <c r="R683">
        <v>25</v>
      </c>
      <c r="S683">
        <v>15</v>
      </c>
      <c r="T683" t="s">
        <v>1193</v>
      </c>
      <c r="U683">
        <v>1</v>
      </c>
      <c r="V683">
        <v>612</v>
      </c>
      <c r="W683">
        <v>1778</v>
      </c>
    </row>
    <row r="684" spans="1:23" x14ac:dyDescent="0.35">
      <c r="A684" t="s">
        <v>141</v>
      </c>
      <c r="B684" t="s">
        <v>142</v>
      </c>
      <c r="C684" s="2">
        <v>44958</v>
      </c>
      <c r="D684">
        <v>1321</v>
      </c>
      <c r="E684">
        <v>546</v>
      </c>
      <c r="F684">
        <v>53</v>
      </c>
      <c r="G684">
        <v>1</v>
      </c>
      <c r="H684">
        <v>0</v>
      </c>
      <c r="I684">
        <v>1921</v>
      </c>
      <c r="J684">
        <v>11</v>
      </c>
      <c r="K684">
        <v>29</v>
      </c>
      <c r="L684">
        <v>40</v>
      </c>
      <c r="M684">
        <v>175</v>
      </c>
      <c r="N684">
        <v>487</v>
      </c>
      <c r="O684">
        <v>312</v>
      </c>
      <c r="P684">
        <v>135</v>
      </c>
      <c r="Q684">
        <v>11</v>
      </c>
      <c r="R684">
        <v>29</v>
      </c>
      <c r="S684">
        <v>18</v>
      </c>
      <c r="T684" t="s">
        <v>1194</v>
      </c>
      <c r="U684">
        <v>1</v>
      </c>
      <c r="V684">
        <v>600</v>
      </c>
      <c r="W684">
        <v>1920</v>
      </c>
    </row>
    <row r="685" spans="1:23" x14ac:dyDescent="0.35">
      <c r="A685" t="s">
        <v>141</v>
      </c>
      <c r="B685" t="s">
        <v>142</v>
      </c>
      <c r="C685" s="2">
        <v>44986</v>
      </c>
      <c r="D685">
        <v>1239</v>
      </c>
      <c r="E685">
        <v>561</v>
      </c>
      <c r="F685">
        <v>23</v>
      </c>
      <c r="G685">
        <v>3</v>
      </c>
      <c r="H685">
        <v>1</v>
      </c>
      <c r="I685">
        <v>1827</v>
      </c>
      <c r="J685">
        <v>10</v>
      </c>
      <c r="K685">
        <v>29</v>
      </c>
      <c r="L685">
        <v>64</v>
      </c>
      <c r="M685">
        <v>153</v>
      </c>
      <c r="N685">
        <v>430</v>
      </c>
      <c r="O685">
        <v>277</v>
      </c>
      <c r="P685">
        <v>89</v>
      </c>
      <c r="Q685">
        <v>35</v>
      </c>
      <c r="R685">
        <v>29</v>
      </c>
      <c r="S685">
        <v>19</v>
      </c>
      <c r="T685" t="s">
        <v>1195</v>
      </c>
      <c r="U685">
        <v>4</v>
      </c>
      <c r="V685">
        <v>588</v>
      </c>
      <c r="W685">
        <v>1823</v>
      </c>
    </row>
    <row r="686" spans="1:23" x14ac:dyDescent="0.35">
      <c r="A686" t="s">
        <v>272</v>
      </c>
      <c r="B686" t="s">
        <v>273</v>
      </c>
      <c r="C686" s="2">
        <v>44652</v>
      </c>
      <c r="D686">
        <v>1</v>
      </c>
      <c r="E686">
        <v>0</v>
      </c>
      <c r="F686">
        <v>0</v>
      </c>
      <c r="G686">
        <v>2</v>
      </c>
      <c r="H686">
        <v>1</v>
      </c>
      <c r="I686">
        <v>4</v>
      </c>
      <c r="J686">
        <v>6</v>
      </c>
      <c r="K686">
        <v>8.5</v>
      </c>
      <c r="L686">
        <v>12</v>
      </c>
      <c r="M686">
        <v>13.5</v>
      </c>
      <c r="N686">
        <v>14</v>
      </c>
      <c r="O686">
        <v>0.5</v>
      </c>
      <c r="P686">
        <v>1.5</v>
      </c>
      <c r="Q686">
        <v>3.5</v>
      </c>
      <c r="R686">
        <v>8.5</v>
      </c>
      <c r="S686">
        <v>2.5</v>
      </c>
      <c r="T686" t="s">
        <v>1196</v>
      </c>
      <c r="U686">
        <v>3</v>
      </c>
      <c r="V686">
        <v>3</v>
      </c>
      <c r="W686">
        <v>1</v>
      </c>
    </row>
    <row r="687" spans="1:23" x14ac:dyDescent="0.35">
      <c r="A687" t="s">
        <v>272</v>
      </c>
      <c r="B687" t="s">
        <v>273</v>
      </c>
      <c r="C687" s="2">
        <v>44682</v>
      </c>
      <c r="D687">
        <v>103</v>
      </c>
      <c r="E687">
        <v>44</v>
      </c>
      <c r="F687">
        <v>1</v>
      </c>
      <c r="G687">
        <v>9</v>
      </c>
      <c r="H687">
        <v>2</v>
      </c>
      <c r="I687">
        <v>159</v>
      </c>
      <c r="J687">
        <v>36</v>
      </c>
      <c r="K687">
        <v>82</v>
      </c>
      <c r="L687">
        <v>87</v>
      </c>
      <c r="M687">
        <v>93</v>
      </c>
      <c r="N687">
        <v>102</v>
      </c>
      <c r="O687">
        <v>9</v>
      </c>
      <c r="P687">
        <v>6</v>
      </c>
      <c r="Q687">
        <v>5</v>
      </c>
      <c r="R687">
        <v>82</v>
      </c>
      <c r="S687">
        <v>46</v>
      </c>
      <c r="T687" t="s">
        <v>1197</v>
      </c>
      <c r="U687">
        <v>11</v>
      </c>
      <c r="V687">
        <v>56</v>
      </c>
      <c r="W687">
        <v>148</v>
      </c>
    </row>
    <row r="688" spans="1:23" x14ac:dyDescent="0.35">
      <c r="A688" t="s">
        <v>272</v>
      </c>
      <c r="B688" t="s">
        <v>273</v>
      </c>
      <c r="C688" s="2">
        <v>44713</v>
      </c>
      <c r="D688">
        <v>0</v>
      </c>
      <c r="E688">
        <v>0</v>
      </c>
      <c r="F688">
        <v>0</v>
      </c>
      <c r="G688">
        <v>0</v>
      </c>
      <c r="H688">
        <v>0</v>
      </c>
      <c r="I688">
        <v>0</v>
      </c>
      <c r="T688" t="s">
        <v>1198</v>
      </c>
      <c r="U688">
        <v>0</v>
      </c>
      <c r="V688">
        <v>0</v>
      </c>
      <c r="W688">
        <v>0</v>
      </c>
    </row>
    <row r="689" spans="1:23" x14ac:dyDescent="0.35">
      <c r="A689" t="s">
        <v>272</v>
      </c>
      <c r="B689" t="s">
        <v>273</v>
      </c>
      <c r="C689" s="2">
        <v>44743</v>
      </c>
      <c r="D689">
        <v>1</v>
      </c>
      <c r="E689">
        <v>0</v>
      </c>
      <c r="F689">
        <v>0</v>
      </c>
      <c r="G689">
        <v>8</v>
      </c>
      <c r="H689">
        <v>1</v>
      </c>
      <c r="I689">
        <v>10</v>
      </c>
      <c r="J689">
        <v>9</v>
      </c>
      <c r="K689">
        <v>14</v>
      </c>
      <c r="L689">
        <v>42</v>
      </c>
      <c r="M689">
        <v>49</v>
      </c>
      <c r="N689">
        <v>235</v>
      </c>
      <c r="O689">
        <v>186</v>
      </c>
      <c r="P689">
        <v>7</v>
      </c>
      <c r="Q689">
        <v>28</v>
      </c>
      <c r="R689">
        <v>14</v>
      </c>
      <c r="S689">
        <v>5</v>
      </c>
      <c r="T689" t="s">
        <v>1199</v>
      </c>
      <c r="U689">
        <v>9</v>
      </c>
      <c r="V689">
        <v>9</v>
      </c>
      <c r="W689">
        <v>1</v>
      </c>
    </row>
    <row r="690" spans="1:23" x14ac:dyDescent="0.35">
      <c r="A690" t="s">
        <v>272</v>
      </c>
      <c r="B690" t="s">
        <v>273</v>
      </c>
      <c r="C690" s="2">
        <v>44774</v>
      </c>
      <c r="D690">
        <v>2</v>
      </c>
      <c r="E690">
        <v>0</v>
      </c>
      <c r="F690">
        <v>0</v>
      </c>
      <c r="G690">
        <v>7</v>
      </c>
      <c r="H690">
        <v>1</v>
      </c>
      <c r="I690">
        <v>10</v>
      </c>
      <c r="J690">
        <v>3</v>
      </c>
      <c r="K690">
        <v>5</v>
      </c>
      <c r="L690">
        <v>6.5</v>
      </c>
      <c r="M690">
        <v>12</v>
      </c>
      <c r="N690">
        <v>111</v>
      </c>
      <c r="O690">
        <v>99</v>
      </c>
      <c r="P690">
        <v>5.5</v>
      </c>
      <c r="Q690">
        <v>1.5</v>
      </c>
      <c r="R690">
        <v>5</v>
      </c>
      <c r="S690">
        <v>2</v>
      </c>
      <c r="T690" t="s">
        <v>1200</v>
      </c>
      <c r="U690">
        <v>8</v>
      </c>
      <c r="V690">
        <v>8</v>
      </c>
      <c r="W690">
        <v>2</v>
      </c>
    </row>
    <row r="691" spans="1:23" x14ac:dyDescent="0.35">
      <c r="A691" t="s">
        <v>272</v>
      </c>
      <c r="B691" t="s">
        <v>273</v>
      </c>
      <c r="C691" s="2">
        <v>44805</v>
      </c>
      <c r="D691">
        <v>1790</v>
      </c>
      <c r="E691">
        <v>1005</v>
      </c>
      <c r="F691">
        <v>63</v>
      </c>
      <c r="G691">
        <v>12</v>
      </c>
      <c r="H691">
        <v>1</v>
      </c>
      <c r="I691">
        <v>2871</v>
      </c>
      <c r="J691">
        <v>12</v>
      </c>
      <c r="K691">
        <v>34</v>
      </c>
      <c r="L691">
        <v>72</v>
      </c>
      <c r="M691">
        <v>103</v>
      </c>
      <c r="N691">
        <v>125</v>
      </c>
      <c r="O691">
        <v>22</v>
      </c>
      <c r="P691">
        <v>31</v>
      </c>
      <c r="Q691">
        <v>38</v>
      </c>
      <c r="R691">
        <v>34</v>
      </c>
      <c r="S691">
        <v>22</v>
      </c>
      <c r="T691" t="s">
        <v>1201</v>
      </c>
      <c r="U691">
        <v>13</v>
      </c>
      <c r="V691">
        <v>1081</v>
      </c>
      <c r="W691">
        <v>2858</v>
      </c>
    </row>
    <row r="692" spans="1:23" x14ac:dyDescent="0.35">
      <c r="A692" t="s">
        <v>272</v>
      </c>
      <c r="B692" t="s">
        <v>273</v>
      </c>
      <c r="C692" s="2">
        <v>44835</v>
      </c>
      <c r="D692">
        <v>1</v>
      </c>
      <c r="E692">
        <v>0</v>
      </c>
      <c r="F692">
        <v>0</v>
      </c>
      <c r="G692">
        <v>5</v>
      </c>
      <c r="H692">
        <v>2</v>
      </c>
      <c r="I692">
        <v>8</v>
      </c>
      <c r="J692">
        <v>5</v>
      </c>
      <c r="K692">
        <v>10</v>
      </c>
      <c r="L692">
        <v>14</v>
      </c>
      <c r="M692">
        <v>18</v>
      </c>
      <c r="N692">
        <v>126</v>
      </c>
      <c r="O692">
        <v>108</v>
      </c>
      <c r="P692">
        <v>4</v>
      </c>
      <c r="Q692">
        <v>4</v>
      </c>
      <c r="R692">
        <v>10</v>
      </c>
      <c r="S692">
        <v>5</v>
      </c>
      <c r="T692" t="s">
        <v>1202</v>
      </c>
      <c r="U692">
        <v>7</v>
      </c>
      <c r="V692">
        <v>7</v>
      </c>
      <c r="W692">
        <v>1</v>
      </c>
    </row>
    <row r="693" spans="1:23" x14ac:dyDescent="0.35">
      <c r="A693" t="s">
        <v>272</v>
      </c>
      <c r="B693" t="s">
        <v>273</v>
      </c>
      <c r="C693" s="2">
        <v>44866</v>
      </c>
      <c r="D693">
        <v>0</v>
      </c>
      <c r="E693">
        <v>0</v>
      </c>
      <c r="F693">
        <v>0</v>
      </c>
      <c r="G693">
        <v>4</v>
      </c>
      <c r="H693">
        <v>3</v>
      </c>
      <c r="I693">
        <v>7</v>
      </c>
      <c r="J693">
        <v>2</v>
      </c>
      <c r="K693">
        <v>5</v>
      </c>
      <c r="L693">
        <v>8</v>
      </c>
      <c r="M693">
        <v>10</v>
      </c>
      <c r="N693">
        <v>47</v>
      </c>
      <c r="O693">
        <v>37</v>
      </c>
      <c r="P693">
        <v>2</v>
      </c>
      <c r="Q693">
        <v>3</v>
      </c>
      <c r="R693">
        <v>5</v>
      </c>
      <c r="S693">
        <v>3</v>
      </c>
      <c r="T693" t="s">
        <v>1203</v>
      </c>
      <c r="U693">
        <v>7</v>
      </c>
      <c r="V693">
        <v>7</v>
      </c>
      <c r="W693">
        <v>0</v>
      </c>
    </row>
    <row r="694" spans="1:23" x14ac:dyDescent="0.35">
      <c r="A694" t="s">
        <v>272</v>
      </c>
      <c r="B694" t="s">
        <v>273</v>
      </c>
      <c r="C694" s="2">
        <v>44896</v>
      </c>
      <c r="D694">
        <v>1160</v>
      </c>
      <c r="E694">
        <v>538</v>
      </c>
      <c r="F694">
        <v>28</v>
      </c>
      <c r="G694">
        <v>9</v>
      </c>
      <c r="H694">
        <v>0</v>
      </c>
      <c r="I694">
        <v>1735</v>
      </c>
      <c r="J694">
        <v>7</v>
      </c>
      <c r="K694">
        <v>22</v>
      </c>
      <c r="L694">
        <v>39</v>
      </c>
      <c r="M694">
        <v>54</v>
      </c>
      <c r="N694">
        <v>67</v>
      </c>
      <c r="O694">
        <v>13</v>
      </c>
      <c r="P694">
        <v>15</v>
      </c>
      <c r="Q694">
        <v>17</v>
      </c>
      <c r="R694">
        <v>22</v>
      </c>
      <c r="S694">
        <v>15</v>
      </c>
      <c r="T694" t="s">
        <v>1204</v>
      </c>
      <c r="U694">
        <v>9</v>
      </c>
      <c r="V694">
        <v>575</v>
      </c>
      <c r="W694">
        <v>1726</v>
      </c>
    </row>
    <row r="695" spans="1:23" x14ac:dyDescent="0.35">
      <c r="A695" t="s">
        <v>272</v>
      </c>
      <c r="B695" t="s">
        <v>273</v>
      </c>
      <c r="C695" s="2">
        <v>44927</v>
      </c>
      <c r="D695">
        <v>0</v>
      </c>
      <c r="E695">
        <v>0</v>
      </c>
      <c r="F695">
        <v>0</v>
      </c>
      <c r="G695">
        <v>5</v>
      </c>
      <c r="H695">
        <v>0</v>
      </c>
      <c r="I695">
        <v>5</v>
      </c>
      <c r="J695">
        <v>2</v>
      </c>
      <c r="K695">
        <v>4</v>
      </c>
      <c r="L695">
        <v>5</v>
      </c>
      <c r="M695">
        <v>6</v>
      </c>
      <c r="N695">
        <v>8</v>
      </c>
      <c r="O695">
        <v>2</v>
      </c>
      <c r="P695">
        <v>1</v>
      </c>
      <c r="Q695">
        <v>1</v>
      </c>
      <c r="R695">
        <v>4</v>
      </c>
      <c r="S695">
        <v>2</v>
      </c>
      <c r="T695" t="s">
        <v>1205</v>
      </c>
      <c r="U695">
        <v>5</v>
      </c>
      <c r="V695">
        <v>5</v>
      </c>
      <c r="W695">
        <v>0</v>
      </c>
    </row>
    <row r="696" spans="1:23" x14ac:dyDescent="0.35">
      <c r="A696" t="s">
        <v>272</v>
      </c>
      <c r="B696" t="s">
        <v>273</v>
      </c>
      <c r="C696" s="2">
        <v>44958</v>
      </c>
      <c r="D696">
        <v>0</v>
      </c>
      <c r="E696">
        <v>0</v>
      </c>
      <c r="F696">
        <v>0</v>
      </c>
      <c r="G696">
        <v>0</v>
      </c>
      <c r="H696">
        <v>0</v>
      </c>
      <c r="I696">
        <v>0</v>
      </c>
      <c r="T696" t="s">
        <v>1206</v>
      </c>
      <c r="U696">
        <v>0</v>
      </c>
      <c r="V696">
        <v>0</v>
      </c>
      <c r="W696">
        <v>0</v>
      </c>
    </row>
    <row r="697" spans="1:23" x14ac:dyDescent="0.35">
      <c r="A697" t="s">
        <v>272</v>
      </c>
      <c r="B697" t="s">
        <v>273</v>
      </c>
      <c r="C697" s="2">
        <v>44986</v>
      </c>
      <c r="D697">
        <v>0</v>
      </c>
      <c r="E697">
        <v>0</v>
      </c>
      <c r="F697">
        <v>0</v>
      </c>
      <c r="G697">
        <v>0</v>
      </c>
      <c r="H697">
        <v>0</v>
      </c>
      <c r="I697">
        <v>0</v>
      </c>
      <c r="T697" t="s">
        <v>1207</v>
      </c>
      <c r="U697">
        <v>0</v>
      </c>
      <c r="V697">
        <v>0</v>
      </c>
      <c r="W697">
        <v>0</v>
      </c>
    </row>
    <row r="698" spans="1:23" x14ac:dyDescent="0.35">
      <c r="A698" t="s">
        <v>215</v>
      </c>
      <c r="B698" t="s">
        <v>216</v>
      </c>
      <c r="C698" s="2">
        <v>44652</v>
      </c>
      <c r="D698">
        <v>419</v>
      </c>
      <c r="E698">
        <v>168</v>
      </c>
      <c r="F698">
        <v>85</v>
      </c>
      <c r="G698">
        <v>5</v>
      </c>
      <c r="H698">
        <v>2</v>
      </c>
      <c r="I698">
        <v>679</v>
      </c>
      <c r="J698">
        <v>1</v>
      </c>
      <c r="K698">
        <v>4</v>
      </c>
      <c r="L698">
        <v>6</v>
      </c>
      <c r="M698">
        <v>10</v>
      </c>
      <c r="N698">
        <v>26</v>
      </c>
      <c r="O698">
        <v>16</v>
      </c>
      <c r="P698">
        <v>4</v>
      </c>
      <c r="Q698">
        <v>2</v>
      </c>
      <c r="R698">
        <v>4</v>
      </c>
      <c r="S698">
        <v>3</v>
      </c>
      <c r="T698" t="s">
        <v>1208</v>
      </c>
      <c r="U698">
        <v>7</v>
      </c>
      <c r="V698">
        <v>260</v>
      </c>
      <c r="W698">
        <v>672</v>
      </c>
    </row>
    <row r="699" spans="1:23" x14ac:dyDescent="0.35">
      <c r="A699" t="s">
        <v>215</v>
      </c>
      <c r="B699" t="s">
        <v>216</v>
      </c>
      <c r="C699" s="2">
        <v>44682</v>
      </c>
      <c r="D699">
        <v>335</v>
      </c>
      <c r="E699">
        <v>117</v>
      </c>
      <c r="F699">
        <v>21</v>
      </c>
      <c r="G699">
        <v>2</v>
      </c>
      <c r="H699">
        <v>1</v>
      </c>
      <c r="I699">
        <v>476</v>
      </c>
      <c r="J699">
        <v>1</v>
      </c>
      <c r="K699">
        <v>3</v>
      </c>
      <c r="L699">
        <v>5</v>
      </c>
      <c r="M699">
        <v>8</v>
      </c>
      <c r="N699">
        <v>17</v>
      </c>
      <c r="O699">
        <v>9</v>
      </c>
      <c r="P699">
        <v>3</v>
      </c>
      <c r="Q699">
        <v>2</v>
      </c>
      <c r="R699">
        <v>3</v>
      </c>
      <c r="S699">
        <v>2</v>
      </c>
      <c r="T699" t="s">
        <v>1209</v>
      </c>
      <c r="U699">
        <v>3</v>
      </c>
      <c r="V699">
        <v>141</v>
      </c>
      <c r="W699">
        <v>473</v>
      </c>
    </row>
    <row r="700" spans="1:23" x14ac:dyDescent="0.35">
      <c r="A700" t="s">
        <v>215</v>
      </c>
      <c r="B700" t="s">
        <v>216</v>
      </c>
      <c r="C700" s="2">
        <v>44713</v>
      </c>
      <c r="D700">
        <v>141</v>
      </c>
      <c r="E700">
        <v>47</v>
      </c>
      <c r="F700">
        <v>3</v>
      </c>
      <c r="G700">
        <v>0</v>
      </c>
      <c r="H700">
        <v>0</v>
      </c>
      <c r="I700">
        <v>191</v>
      </c>
      <c r="J700">
        <v>2</v>
      </c>
      <c r="K700">
        <v>5</v>
      </c>
      <c r="L700">
        <v>7</v>
      </c>
      <c r="M700">
        <v>12</v>
      </c>
      <c r="N700">
        <v>18</v>
      </c>
      <c r="O700">
        <v>6</v>
      </c>
      <c r="P700">
        <v>5</v>
      </c>
      <c r="Q700">
        <v>2</v>
      </c>
      <c r="R700">
        <v>5</v>
      </c>
      <c r="S700">
        <v>3</v>
      </c>
      <c r="T700" t="s">
        <v>1210</v>
      </c>
      <c r="U700">
        <v>0</v>
      </c>
      <c r="V700">
        <v>50</v>
      </c>
      <c r="W700">
        <v>191</v>
      </c>
    </row>
    <row r="701" spans="1:23" x14ac:dyDescent="0.35">
      <c r="A701" t="s">
        <v>215</v>
      </c>
      <c r="B701" t="s">
        <v>216</v>
      </c>
      <c r="C701" s="2">
        <v>44743</v>
      </c>
      <c r="D701">
        <v>45</v>
      </c>
      <c r="E701">
        <v>36</v>
      </c>
      <c r="F701">
        <v>33</v>
      </c>
      <c r="G701">
        <v>0</v>
      </c>
      <c r="H701">
        <v>0</v>
      </c>
      <c r="I701">
        <v>114</v>
      </c>
      <c r="J701">
        <v>5</v>
      </c>
      <c r="K701">
        <v>6</v>
      </c>
      <c r="L701">
        <v>7</v>
      </c>
      <c r="M701">
        <v>9</v>
      </c>
      <c r="N701">
        <v>9</v>
      </c>
      <c r="O701">
        <v>0</v>
      </c>
      <c r="P701">
        <v>2</v>
      </c>
      <c r="Q701">
        <v>1</v>
      </c>
      <c r="R701">
        <v>6</v>
      </c>
      <c r="S701">
        <v>1</v>
      </c>
      <c r="T701" t="s">
        <v>1211</v>
      </c>
      <c r="U701">
        <v>0</v>
      </c>
      <c r="V701">
        <v>69</v>
      </c>
      <c r="W701">
        <v>114</v>
      </c>
    </row>
    <row r="702" spans="1:23" x14ac:dyDescent="0.35">
      <c r="A702" t="s">
        <v>215</v>
      </c>
      <c r="B702" t="s">
        <v>216</v>
      </c>
      <c r="C702" s="2">
        <v>44774</v>
      </c>
      <c r="D702">
        <v>710</v>
      </c>
      <c r="E702">
        <v>266</v>
      </c>
      <c r="F702">
        <v>53</v>
      </c>
      <c r="G702">
        <v>7</v>
      </c>
      <c r="H702">
        <v>3</v>
      </c>
      <c r="I702">
        <v>1039</v>
      </c>
      <c r="J702">
        <v>2</v>
      </c>
      <c r="K702">
        <v>7</v>
      </c>
      <c r="L702">
        <v>18</v>
      </c>
      <c r="M702">
        <v>33</v>
      </c>
      <c r="N702">
        <v>55</v>
      </c>
      <c r="O702">
        <v>22</v>
      </c>
      <c r="P702">
        <v>15</v>
      </c>
      <c r="Q702">
        <v>11</v>
      </c>
      <c r="R702">
        <v>7</v>
      </c>
      <c r="S702">
        <v>5</v>
      </c>
      <c r="T702" t="s">
        <v>1212</v>
      </c>
      <c r="U702">
        <v>10</v>
      </c>
      <c r="V702">
        <v>329</v>
      </c>
      <c r="W702">
        <v>1029</v>
      </c>
    </row>
    <row r="703" spans="1:23" x14ac:dyDescent="0.35">
      <c r="A703" t="s">
        <v>215</v>
      </c>
      <c r="B703" t="s">
        <v>216</v>
      </c>
      <c r="C703" s="2">
        <v>44805</v>
      </c>
      <c r="D703">
        <v>221</v>
      </c>
      <c r="E703">
        <v>85</v>
      </c>
      <c r="F703">
        <v>10</v>
      </c>
      <c r="G703">
        <v>1</v>
      </c>
      <c r="H703">
        <v>0</v>
      </c>
      <c r="I703">
        <v>317</v>
      </c>
      <c r="J703">
        <v>3</v>
      </c>
      <c r="K703">
        <v>5</v>
      </c>
      <c r="L703">
        <v>8</v>
      </c>
      <c r="M703">
        <v>10</v>
      </c>
      <c r="N703">
        <v>115</v>
      </c>
      <c r="O703">
        <v>105</v>
      </c>
      <c r="P703">
        <v>2</v>
      </c>
      <c r="Q703">
        <v>3</v>
      </c>
      <c r="R703">
        <v>5</v>
      </c>
      <c r="S703">
        <v>2</v>
      </c>
      <c r="T703" t="s">
        <v>1213</v>
      </c>
      <c r="U703">
        <v>1</v>
      </c>
      <c r="V703">
        <v>96</v>
      </c>
      <c r="W703">
        <v>316</v>
      </c>
    </row>
    <row r="704" spans="1:23" x14ac:dyDescent="0.35">
      <c r="A704" t="s">
        <v>215</v>
      </c>
      <c r="B704" t="s">
        <v>216</v>
      </c>
      <c r="C704" s="2">
        <v>44835</v>
      </c>
      <c r="D704">
        <v>356</v>
      </c>
      <c r="E704">
        <v>134</v>
      </c>
      <c r="F704">
        <v>33</v>
      </c>
      <c r="G704">
        <v>3</v>
      </c>
      <c r="H704">
        <v>3</v>
      </c>
      <c r="I704">
        <v>529</v>
      </c>
      <c r="J704">
        <v>2</v>
      </c>
      <c r="K704">
        <v>5</v>
      </c>
      <c r="L704">
        <v>7</v>
      </c>
      <c r="M704">
        <v>13</v>
      </c>
      <c r="N704">
        <v>20</v>
      </c>
      <c r="O704">
        <v>7</v>
      </c>
      <c r="P704">
        <v>6</v>
      </c>
      <c r="Q704">
        <v>2</v>
      </c>
      <c r="R704">
        <v>5</v>
      </c>
      <c r="S704">
        <v>3</v>
      </c>
      <c r="T704" t="s">
        <v>1214</v>
      </c>
      <c r="U704">
        <v>6</v>
      </c>
      <c r="V704">
        <v>173</v>
      </c>
      <c r="W704">
        <v>523</v>
      </c>
    </row>
    <row r="705" spans="1:23" x14ac:dyDescent="0.35">
      <c r="A705" t="s">
        <v>215</v>
      </c>
      <c r="B705" t="s">
        <v>216</v>
      </c>
      <c r="C705" s="2">
        <v>44866</v>
      </c>
      <c r="D705">
        <v>315</v>
      </c>
      <c r="E705">
        <v>105</v>
      </c>
      <c r="F705">
        <v>9</v>
      </c>
      <c r="G705">
        <v>1</v>
      </c>
      <c r="H705">
        <v>0</v>
      </c>
      <c r="I705">
        <v>430</v>
      </c>
      <c r="J705">
        <v>1</v>
      </c>
      <c r="K705">
        <v>4</v>
      </c>
      <c r="L705">
        <v>6</v>
      </c>
      <c r="M705">
        <v>10</v>
      </c>
      <c r="N705">
        <v>20</v>
      </c>
      <c r="O705">
        <v>10</v>
      </c>
      <c r="P705">
        <v>4</v>
      </c>
      <c r="Q705">
        <v>2</v>
      </c>
      <c r="R705">
        <v>4</v>
      </c>
      <c r="S705">
        <v>3</v>
      </c>
      <c r="T705" t="s">
        <v>1215</v>
      </c>
      <c r="U705">
        <v>1</v>
      </c>
      <c r="V705">
        <v>115</v>
      </c>
      <c r="W705">
        <v>429</v>
      </c>
    </row>
    <row r="706" spans="1:23" x14ac:dyDescent="0.35">
      <c r="A706" t="s">
        <v>215</v>
      </c>
      <c r="B706" t="s">
        <v>216</v>
      </c>
      <c r="C706" s="2">
        <v>44896</v>
      </c>
      <c r="D706">
        <v>386</v>
      </c>
      <c r="E706">
        <v>137</v>
      </c>
      <c r="F706">
        <v>19</v>
      </c>
      <c r="G706">
        <v>2</v>
      </c>
      <c r="H706">
        <v>1</v>
      </c>
      <c r="I706">
        <v>545</v>
      </c>
      <c r="J706">
        <v>1</v>
      </c>
      <c r="K706">
        <v>3</v>
      </c>
      <c r="L706">
        <v>5</v>
      </c>
      <c r="M706">
        <v>7</v>
      </c>
      <c r="N706">
        <v>24</v>
      </c>
      <c r="O706">
        <v>17</v>
      </c>
      <c r="P706">
        <v>2</v>
      </c>
      <c r="Q706">
        <v>2</v>
      </c>
      <c r="R706">
        <v>3</v>
      </c>
      <c r="S706">
        <v>2</v>
      </c>
      <c r="T706" t="s">
        <v>1216</v>
      </c>
      <c r="U706">
        <v>3</v>
      </c>
      <c r="V706">
        <v>159</v>
      </c>
      <c r="W706">
        <v>542</v>
      </c>
    </row>
    <row r="707" spans="1:23" x14ac:dyDescent="0.35">
      <c r="A707" t="s">
        <v>215</v>
      </c>
      <c r="B707" t="s">
        <v>216</v>
      </c>
      <c r="C707" s="2">
        <v>44927</v>
      </c>
      <c r="D707">
        <v>281</v>
      </c>
      <c r="E707">
        <v>180</v>
      </c>
      <c r="F707">
        <v>27</v>
      </c>
      <c r="G707">
        <v>0</v>
      </c>
      <c r="H707">
        <v>2</v>
      </c>
      <c r="I707">
        <v>490</v>
      </c>
      <c r="J707">
        <v>2</v>
      </c>
      <c r="K707">
        <v>3</v>
      </c>
      <c r="L707">
        <v>5</v>
      </c>
      <c r="M707">
        <v>8</v>
      </c>
      <c r="N707">
        <v>21</v>
      </c>
      <c r="O707">
        <v>13</v>
      </c>
      <c r="P707">
        <v>3</v>
      </c>
      <c r="Q707">
        <v>2</v>
      </c>
      <c r="R707">
        <v>3</v>
      </c>
      <c r="S707">
        <v>1</v>
      </c>
      <c r="T707" t="s">
        <v>1217</v>
      </c>
      <c r="U707">
        <v>2</v>
      </c>
      <c r="V707">
        <v>209</v>
      </c>
      <c r="W707">
        <v>488</v>
      </c>
    </row>
    <row r="708" spans="1:23" x14ac:dyDescent="0.35">
      <c r="A708" t="s">
        <v>215</v>
      </c>
      <c r="B708" t="s">
        <v>216</v>
      </c>
      <c r="C708" s="2">
        <v>44958</v>
      </c>
      <c r="D708">
        <v>253</v>
      </c>
      <c r="E708">
        <v>166</v>
      </c>
      <c r="F708">
        <v>17</v>
      </c>
      <c r="G708">
        <v>0</v>
      </c>
      <c r="H708">
        <v>1</v>
      </c>
      <c r="I708">
        <v>437</v>
      </c>
      <c r="J708">
        <v>1</v>
      </c>
      <c r="K708">
        <v>3</v>
      </c>
      <c r="L708">
        <v>5</v>
      </c>
      <c r="M708">
        <v>8</v>
      </c>
      <c r="N708">
        <v>18</v>
      </c>
      <c r="O708">
        <v>10</v>
      </c>
      <c r="P708">
        <v>3</v>
      </c>
      <c r="Q708">
        <v>2</v>
      </c>
      <c r="R708">
        <v>3</v>
      </c>
      <c r="S708">
        <v>2</v>
      </c>
      <c r="T708" t="s">
        <v>1218</v>
      </c>
      <c r="U708">
        <v>1</v>
      </c>
      <c r="V708">
        <v>184</v>
      </c>
      <c r="W708">
        <v>436</v>
      </c>
    </row>
    <row r="709" spans="1:23" x14ac:dyDescent="0.35">
      <c r="A709" t="s">
        <v>215</v>
      </c>
      <c r="B709" t="s">
        <v>216</v>
      </c>
      <c r="C709" s="2">
        <v>44986</v>
      </c>
      <c r="D709">
        <v>310</v>
      </c>
      <c r="E709">
        <v>141</v>
      </c>
      <c r="F709">
        <v>9</v>
      </c>
      <c r="G709">
        <v>2</v>
      </c>
      <c r="H709">
        <v>1</v>
      </c>
      <c r="I709">
        <v>463</v>
      </c>
      <c r="J709">
        <v>1</v>
      </c>
      <c r="K709">
        <v>3</v>
      </c>
      <c r="L709">
        <v>4</v>
      </c>
      <c r="M709">
        <v>7</v>
      </c>
      <c r="N709">
        <v>17</v>
      </c>
      <c r="O709">
        <v>10</v>
      </c>
      <c r="P709">
        <v>3</v>
      </c>
      <c r="Q709">
        <v>1</v>
      </c>
      <c r="R709">
        <v>3</v>
      </c>
      <c r="S709">
        <v>2</v>
      </c>
      <c r="T709" t="s">
        <v>1219</v>
      </c>
      <c r="U709">
        <v>3</v>
      </c>
      <c r="V709">
        <v>153</v>
      </c>
      <c r="W709">
        <v>460</v>
      </c>
    </row>
    <row r="710" spans="1:23" x14ac:dyDescent="0.35">
      <c r="A710" t="s">
        <v>308</v>
      </c>
      <c r="B710" t="s">
        <v>469</v>
      </c>
      <c r="C710" s="2">
        <v>44652</v>
      </c>
      <c r="D710">
        <v>518</v>
      </c>
      <c r="E710">
        <v>143</v>
      </c>
      <c r="F710">
        <v>35</v>
      </c>
      <c r="G710">
        <v>2</v>
      </c>
      <c r="H710">
        <v>5</v>
      </c>
      <c r="I710">
        <v>703</v>
      </c>
      <c r="J710">
        <v>11</v>
      </c>
      <c r="K710">
        <v>25</v>
      </c>
      <c r="L710">
        <v>55</v>
      </c>
      <c r="M710">
        <v>86</v>
      </c>
      <c r="N710">
        <v>170</v>
      </c>
      <c r="O710">
        <v>84</v>
      </c>
      <c r="P710">
        <v>31</v>
      </c>
      <c r="Q710">
        <v>30</v>
      </c>
      <c r="R710">
        <v>25</v>
      </c>
      <c r="S710">
        <v>14</v>
      </c>
      <c r="T710" t="s">
        <v>1220</v>
      </c>
      <c r="U710">
        <v>7</v>
      </c>
      <c r="V710">
        <v>185</v>
      </c>
      <c r="W710">
        <v>696</v>
      </c>
    </row>
    <row r="711" spans="1:23" x14ac:dyDescent="0.35">
      <c r="A711" t="s">
        <v>308</v>
      </c>
      <c r="B711" t="s">
        <v>469</v>
      </c>
      <c r="C711" s="2">
        <v>44682</v>
      </c>
      <c r="D711">
        <v>1625</v>
      </c>
      <c r="E711">
        <v>771</v>
      </c>
      <c r="F711">
        <v>187</v>
      </c>
      <c r="G711">
        <v>12</v>
      </c>
      <c r="H711">
        <v>4</v>
      </c>
      <c r="I711">
        <v>2599</v>
      </c>
      <c r="J711">
        <v>8</v>
      </c>
      <c r="K711">
        <v>26</v>
      </c>
      <c r="L711">
        <v>43</v>
      </c>
      <c r="M711">
        <v>82</v>
      </c>
      <c r="N711">
        <v>188</v>
      </c>
      <c r="O711">
        <v>106</v>
      </c>
      <c r="P711">
        <v>39</v>
      </c>
      <c r="Q711">
        <v>17</v>
      </c>
      <c r="R711">
        <v>26</v>
      </c>
      <c r="S711">
        <v>18</v>
      </c>
      <c r="T711" t="s">
        <v>1221</v>
      </c>
      <c r="U711">
        <v>16</v>
      </c>
      <c r="V711">
        <v>974</v>
      </c>
      <c r="W711">
        <v>2583</v>
      </c>
    </row>
    <row r="712" spans="1:23" x14ac:dyDescent="0.35">
      <c r="A712" t="s">
        <v>308</v>
      </c>
      <c r="B712" t="s">
        <v>469</v>
      </c>
      <c r="C712" s="2">
        <v>44713</v>
      </c>
      <c r="D712">
        <v>1</v>
      </c>
      <c r="E712">
        <v>18</v>
      </c>
      <c r="F712">
        <v>2</v>
      </c>
      <c r="G712">
        <v>9</v>
      </c>
      <c r="H712">
        <v>6</v>
      </c>
      <c r="I712">
        <v>36</v>
      </c>
      <c r="J712">
        <v>1</v>
      </c>
      <c r="K712">
        <v>2</v>
      </c>
      <c r="L712">
        <v>6.5</v>
      </c>
      <c r="M712">
        <v>11</v>
      </c>
      <c r="N712">
        <v>27</v>
      </c>
      <c r="O712">
        <v>16</v>
      </c>
      <c r="P712">
        <v>4.5</v>
      </c>
      <c r="Q712">
        <v>4.5</v>
      </c>
      <c r="R712">
        <v>2</v>
      </c>
      <c r="S712">
        <v>1</v>
      </c>
      <c r="T712" t="s">
        <v>1222</v>
      </c>
      <c r="U712">
        <v>15</v>
      </c>
      <c r="V712">
        <v>35</v>
      </c>
      <c r="W712">
        <v>21</v>
      </c>
    </row>
    <row r="713" spans="1:23" x14ac:dyDescent="0.35">
      <c r="A713" t="s">
        <v>308</v>
      </c>
      <c r="B713" t="s">
        <v>469</v>
      </c>
      <c r="C713" s="2">
        <v>44743</v>
      </c>
      <c r="D713">
        <v>632</v>
      </c>
      <c r="E713">
        <v>309</v>
      </c>
      <c r="F713">
        <v>40</v>
      </c>
      <c r="G713">
        <v>4</v>
      </c>
      <c r="H713">
        <v>2</v>
      </c>
      <c r="I713">
        <v>987</v>
      </c>
      <c r="J713">
        <v>5</v>
      </c>
      <c r="K713">
        <v>18</v>
      </c>
      <c r="L713">
        <v>28</v>
      </c>
      <c r="M713">
        <v>43</v>
      </c>
      <c r="N713">
        <v>68</v>
      </c>
      <c r="O713">
        <v>25</v>
      </c>
      <c r="P713">
        <v>15</v>
      </c>
      <c r="Q713">
        <v>10</v>
      </c>
      <c r="R713">
        <v>18</v>
      </c>
      <c r="S713">
        <v>13</v>
      </c>
      <c r="T713" t="s">
        <v>1223</v>
      </c>
      <c r="U713">
        <v>6</v>
      </c>
      <c r="V713">
        <v>355</v>
      </c>
      <c r="W713">
        <v>981</v>
      </c>
    </row>
    <row r="714" spans="1:23" x14ac:dyDescent="0.35">
      <c r="A714" t="s">
        <v>308</v>
      </c>
      <c r="B714" t="s">
        <v>469</v>
      </c>
      <c r="C714" s="2">
        <v>44774</v>
      </c>
      <c r="D714">
        <v>599</v>
      </c>
      <c r="E714">
        <v>296</v>
      </c>
      <c r="F714">
        <v>35</v>
      </c>
      <c r="G714">
        <v>8</v>
      </c>
      <c r="H714">
        <v>4</v>
      </c>
      <c r="I714">
        <v>942</v>
      </c>
      <c r="J714">
        <v>5</v>
      </c>
      <c r="K714">
        <v>15</v>
      </c>
      <c r="L714">
        <v>25</v>
      </c>
      <c r="M714">
        <v>45</v>
      </c>
      <c r="N714">
        <v>83</v>
      </c>
      <c r="O714">
        <v>38</v>
      </c>
      <c r="P714">
        <v>20</v>
      </c>
      <c r="Q714">
        <v>10</v>
      </c>
      <c r="R714">
        <v>15</v>
      </c>
      <c r="S714">
        <v>10</v>
      </c>
      <c r="T714" t="s">
        <v>1224</v>
      </c>
      <c r="U714">
        <v>12</v>
      </c>
      <c r="V714">
        <v>343</v>
      </c>
      <c r="W714">
        <v>930</v>
      </c>
    </row>
    <row r="715" spans="1:23" x14ac:dyDescent="0.35">
      <c r="A715" t="s">
        <v>308</v>
      </c>
      <c r="B715" t="s">
        <v>469</v>
      </c>
      <c r="C715" s="2">
        <v>44805</v>
      </c>
      <c r="D715">
        <v>277</v>
      </c>
      <c r="E715">
        <v>108</v>
      </c>
      <c r="F715">
        <v>10</v>
      </c>
      <c r="G715">
        <v>3</v>
      </c>
      <c r="H715">
        <v>3</v>
      </c>
      <c r="I715">
        <v>401</v>
      </c>
      <c r="J715">
        <v>6</v>
      </c>
      <c r="K715">
        <v>12</v>
      </c>
      <c r="L715">
        <v>17</v>
      </c>
      <c r="M715">
        <v>48</v>
      </c>
      <c r="N715">
        <v>89</v>
      </c>
      <c r="O715">
        <v>41</v>
      </c>
      <c r="P715">
        <v>31</v>
      </c>
      <c r="Q715">
        <v>5</v>
      </c>
      <c r="R715">
        <v>12</v>
      </c>
      <c r="S715">
        <v>6</v>
      </c>
      <c r="T715" t="s">
        <v>1225</v>
      </c>
      <c r="U715">
        <v>6</v>
      </c>
      <c r="V715">
        <v>124</v>
      </c>
      <c r="W715">
        <v>395</v>
      </c>
    </row>
    <row r="716" spans="1:23" x14ac:dyDescent="0.35">
      <c r="A716" t="s">
        <v>308</v>
      </c>
      <c r="B716" t="s">
        <v>469</v>
      </c>
      <c r="C716" s="2">
        <v>44835</v>
      </c>
      <c r="D716">
        <v>435</v>
      </c>
      <c r="E716">
        <v>225</v>
      </c>
      <c r="F716">
        <v>28</v>
      </c>
      <c r="G716">
        <v>3</v>
      </c>
      <c r="H716">
        <v>3</v>
      </c>
      <c r="I716">
        <v>694</v>
      </c>
      <c r="J716">
        <v>8</v>
      </c>
      <c r="K716">
        <v>17</v>
      </c>
      <c r="L716">
        <v>28</v>
      </c>
      <c r="M716">
        <v>62</v>
      </c>
      <c r="N716">
        <v>108</v>
      </c>
      <c r="O716">
        <v>46</v>
      </c>
      <c r="P716">
        <v>34</v>
      </c>
      <c r="Q716">
        <v>11</v>
      </c>
      <c r="R716">
        <v>17</v>
      </c>
      <c r="S716">
        <v>9</v>
      </c>
      <c r="T716" t="s">
        <v>1226</v>
      </c>
      <c r="U716">
        <v>6</v>
      </c>
      <c r="V716">
        <v>259</v>
      </c>
      <c r="W716">
        <v>688</v>
      </c>
    </row>
    <row r="717" spans="1:23" x14ac:dyDescent="0.35">
      <c r="A717" t="s">
        <v>308</v>
      </c>
      <c r="B717" t="s">
        <v>469</v>
      </c>
      <c r="C717" s="2">
        <v>44866</v>
      </c>
      <c r="D717">
        <v>832</v>
      </c>
      <c r="E717">
        <v>402</v>
      </c>
      <c r="F717">
        <v>79</v>
      </c>
      <c r="G717">
        <v>7</v>
      </c>
      <c r="H717">
        <v>5</v>
      </c>
      <c r="I717">
        <v>1325</v>
      </c>
      <c r="J717">
        <v>7</v>
      </c>
      <c r="K717">
        <v>17</v>
      </c>
      <c r="L717">
        <v>26</v>
      </c>
      <c r="M717">
        <v>57</v>
      </c>
      <c r="N717">
        <v>133</v>
      </c>
      <c r="O717">
        <v>76</v>
      </c>
      <c r="P717">
        <v>31</v>
      </c>
      <c r="Q717">
        <v>9</v>
      </c>
      <c r="R717">
        <v>17</v>
      </c>
      <c r="S717">
        <v>10</v>
      </c>
      <c r="T717" t="s">
        <v>1227</v>
      </c>
      <c r="U717">
        <v>12</v>
      </c>
      <c r="V717">
        <v>493</v>
      </c>
      <c r="W717">
        <v>1313</v>
      </c>
    </row>
    <row r="718" spans="1:23" x14ac:dyDescent="0.35">
      <c r="A718" t="s">
        <v>308</v>
      </c>
      <c r="B718" t="s">
        <v>469</v>
      </c>
      <c r="C718" s="2">
        <v>44896</v>
      </c>
      <c r="D718">
        <v>698</v>
      </c>
      <c r="E718">
        <v>389</v>
      </c>
      <c r="F718">
        <v>78</v>
      </c>
      <c r="G718">
        <v>5</v>
      </c>
      <c r="H718">
        <v>0</v>
      </c>
      <c r="I718">
        <v>1170</v>
      </c>
      <c r="J718">
        <v>8</v>
      </c>
      <c r="K718">
        <v>19</v>
      </c>
      <c r="L718">
        <v>42</v>
      </c>
      <c r="M718">
        <v>106</v>
      </c>
      <c r="N718">
        <v>180</v>
      </c>
      <c r="O718">
        <v>74</v>
      </c>
      <c r="P718">
        <v>64</v>
      </c>
      <c r="Q718">
        <v>23</v>
      </c>
      <c r="R718">
        <v>19</v>
      </c>
      <c r="S718">
        <v>11</v>
      </c>
      <c r="T718" t="s">
        <v>1228</v>
      </c>
      <c r="U718">
        <v>5</v>
      </c>
      <c r="V718">
        <v>472</v>
      </c>
      <c r="W718">
        <v>1165</v>
      </c>
    </row>
    <row r="719" spans="1:23" x14ac:dyDescent="0.35">
      <c r="A719" t="s">
        <v>308</v>
      </c>
      <c r="B719" t="s">
        <v>469</v>
      </c>
      <c r="C719" s="2">
        <v>44927</v>
      </c>
      <c r="D719">
        <v>521</v>
      </c>
      <c r="E719">
        <v>316</v>
      </c>
      <c r="F719">
        <v>74</v>
      </c>
      <c r="G719">
        <v>9</v>
      </c>
      <c r="H719">
        <v>4</v>
      </c>
      <c r="I719">
        <v>924</v>
      </c>
      <c r="J719">
        <v>5</v>
      </c>
      <c r="K719">
        <v>13.5</v>
      </c>
      <c r="L719">
        <v>24</v>
      </c>
      <c r="M719">
        <v>64</v>
      </c>
      <c r="N719">
        <v>143</v>
      </c>
      <c r="O719">
        <v>79</v>
      </c>
      <c r="P719">
        <v>40</v>
      </c>
      <c r="Q719">
        <v>10.5</v>
      </c>
      <c r="R719">
        <v>13.5</v>
      </c>
      <c r="S719">
        <v>8.5</v>
      </c>
      <c r="T719" t="s">
        <v>1229</v>
      </c>
      <c r="U719">
        <v>13</v>
      </c>
      <c r="V719">
        <v>403</v>
      </c>
      <c r="W719">
        <v>911</v>
      </c>
    </row>
    <row r="720" spans="1:23" x14ac:dyDescent="0.35">
      <c r="A720" t="s">
        <v>308</v>
      </c>
      <c r="B720" t="s">
        <v>469</v>
      </c>
      <c r="C720" s="2">
        <v>44958</v>
      </c>
      <c r="D720">
        <v>1</v>
      </c>
      <c r="E720">
        <v>2</v>
      </c>
      <c r="F720">
        <v>3</v>
      </c>
      <c r="G720">
        <v>3</v>
      </c>
      <c r="H720">
        <v>1</v>
      </c>
      <c r="I720">
        <v>10</v>
      </c>
      <c r="J720">
        <v>1</v>
      </c>
      <c r="K720">
        <v>2</v>
      </c>
      <c r="L720">
        <v>6.5</v>
      </c>
      <c r="M720">
        <v>17</v>
      </c>
      <c r="N720">
        <v>26</v>
      </c>
      <c r="O720">
        <v>9</v>
      </c>
      <c r="P720">
        <v>10.5</v>
      </c>
      <c r="Q720">
        <v>4.5</v>
      </c>
      <c r="R720">
        <v>2</v>
      </c>
      <c r="S720">
        <v>1</v>
      </c>
      <c r="T720" t="s">
        <v>1230</v>
      </c>
      <c r="U720">
        <v>4</v>
      </c>
      <c r="V720">
        <v>9</v>
      </c>
      <c r="W720">
        <v>6</v>
      </c>
    </row>
    <row r="721" spans="1:23" x14ac:dyDescent="0.35">
      <c r="A721" t="s">
        <v>308</v>
      </c>
      <c r="B721" t="s">
        <v>469</v>
      </c>
      <c r="C721" s="2">
        <v>44986</v>
      </c>
      <c r="D721">
        <v>1199</v>
      </c>
      <c r="E721">
        <v>492</v>
      </c>
      <c r="F721">
        <v>127</v>
      </c>
      <c r="G721">
        <v>10</v>
      </c>
      <c r="H721">
        <v>4</v>
      </c>
      <c r="I721">
        <v>1832</v>
      </c>
      <c r="J721">
        <v>8</v>
      </c>
      <c r="K721">
        <v>25</v>
      </c>
      <c r="L721">
        <v>50</v>
      </c>
      <c r="M721">
        <v>101</v>
      </c>
      <c r="N721">
        <v>205</v>
      </c>
      <c r="O721">
        <v>104</v>
      </c>
      <c r="P721">
        <v>51</v>
      </c>
      <c r="Q721">
        <v>25</v>
      </c>
      <c r="R721">
        <v>25</v>
      </c>
      <c r="S721">
        <v>17</v>
      </c>
      <c r="T721" t="s">
        <v>1231</v>
      </c>
      <c r="U721">
        <v>14</v>
      </c>
      <c r="V721">
        <v>633</v>
      </c>
      <c r="W721">
        <v>1818</v>
      </c>
    </row>
    <row r="722" spans="1:23" x14ac:dyDescent="0.35">
      <c r="A722" t="s">
        <v>297</v>
      </c>
      <c r="B722" t="s">
        <v>298</v>
      </c>
      <c r="C722" s="2">
        <v>44652</v>
      </c>
      <c r="D722">
        <v>1379</v>
      </c>
      <c r="E722">
        <v>275</v>
      </c>
      <c r="F722">
        <v>96</v>
      </c>
      <c r="G722">
        <v>6</v>
      </c>
      <c r="H722">
        <v>5</v>
      </c>
      <c r="I722">
        <v>1761</v>
      </c>
      <c r="J722">
        <v>25</v>
      </c>
      <c r="K722">
        <v>30</v>
      </c>
      <c r="L722">
        <v>33</v>
      </c>
      <c r="M722">
        <v>35</v>
      </c>
      <c r="N722">
        <v>39</v>
      </c>
      <c r="O722">
        <v>4</v>
      </c>
      <c r="P722">
        <v>2</v>
      </c>
      <c r="Q722">
        <v>3</v>
      </c>
      <c r="R722">
        <v>30</v>
      </c>
      <c r="S722">
        <v>5</v>
      </c>
      <c r="T722" t="s">
        <v>1232</v>
      </c>
      <c r="U722">
        <v>11</v>
      </c>
      <c r="V722">
        <v>382</v>
      </c>
      <c r="W722">
        <v>1750</v>
      </c>
    </row>
    <row r="723" spans="1:23" x14ac:dyDescent="0.35">
      <c r="A723" t="s">
        <v>297</v>
      </c>
      <c r="B723" t="s">
        <v>298</v>
      </c>
      <c r="C723" s="2">
        <v>44682</v>
      </c>
      <c r="D723">
        <v>1213</v>
      </c>
      <c r="E723">
        <v>296</v>
      </c>
      <c r="F723">
        <v>100</v>
      </c>
      <c r="G723">
        <v>9</v>
      </c>
      <c r="H723">
        <v>5</v>
      </c>
      <c r="I723">
        <v>1623</v>
      </c>
      <c r="J723">
        <v>25</v>
      </c>
      <c r="K723">
        <v>28</v>
      </c>
      <c r="L723">
        <v>30</v>
      </c>
      <c r="M723">
        <v>33</v>
      </c>
      <c r="N723">
        <v>41</v>
      </c>
      <c r="O723">
        <v>8</v>
      </c>
      <c r="P723">
        <v>3</v>
      </c>
      <c r="Q723">
        <v>2</v>
      </c>
      <c r="R723">
        <v>28</v>
      </c>
      <c r="S723">
        <v>3</v>
      </c>
      <c r="T723" t="s">
        <v>1233</v>
      </c>
      <c r="U723">
        <v>14</v>
      </c>
      <c r="V723">
        <v>410</v>
      </c>
      <c r="W723">
        <v>1609</v>
      </c>
    </row>
    <row r="724" spans="1:23" x14ac:dyDescent="0.35">
      <c r="A724" t="s">
        <v>297</v>
      </c>
      <c r="B724" t="s">
        <v>298</v>
      </c>
      <c r="C724" s="2">
        <v>44713</v>
      </c>
      <c r="D724">
        <v>1131</v>
      </c>
      <c r="E724">
        <v>223</v>
      </c>
      <c r="F724">
        <v>79</v>
      </c>
      <c r="G724">
        <v>3</v>
      </c>
      <c r="H724">
        <v>1</v>
      </c>
      <c r="I724">
        <v>1437</v>
      </c>
      <c r="J724">
        <v>24</v>
      </c>
      <c r="K724">
        <v>27</v>
      </c>
      <c r="L724">
        <v>29</v>
      </c>
      <c r="M724">
        <v>31</v>
      </c>
      <c r="N724">
        <v>37</v>
      </c>
      <c r="O724">
        <v>6</v>
      </c>
      <c r="P724">
        <v>2</v>
      </c>
      <c r="Q724">
        <v>2</v>
      </c>
      <c r="R724">
        <v>27</v>
      </c>
      <c r="S724">
        <v>3</v>
      </c>
      <c r="T724" t="s">
        <v>1234</v>
      </c>
      <c r="U724">
        <v>4</v>
      </c>
      <c r="V724">
        <v>306</v>
      </c>
      <c r="W724">
        <v>1433</v>
      </c>
    </row>
    <row r="725" spans="1:23" x14ac:dyDescent="0.35">
      <c r="A725" t="s">
        <v>297</v>
      </c>
      <c r="B725" t="s">
        <v>298</v>
      </c>
      <c r="C725" s="2">
        <v>44743</v>
      </c>
      <c r="D725">
        <v>755</v>
      </c>
      <c r="E725">
        <v>138</v>
      </c>
      <c r="F725">
        <v>56</v>
      </c>
      <c r="G725">
        <v>3</v>
      </c>
      <c r="H725">
        <v>1</v>
      </c>
      <c r="I725">
        <v>953</v>
      </c>
      <c r="J725">
        <v>34</v>
      </c>
      <c r="K725">
        <v>38</v>
      </c>
      <c r="L725">
        <v>42</v>
      </c>
      <c r="M725">
        <v>45</v>
      </c>
      <c r="N725">
        <v>59</v>
      </c>
      <c r="O725">
        <v>14</v>
      </c>
      <c r="P725">
        <v>3</v>
      </c>
      <c r="Q725">
        <v>4</v>
      </c>
      <c r="R725">
        <v>38</v>
      </c>
      <c r="S725">
        <v>4</v>
      </c>
      <c r="T725" t="s">
        <v>1235</v>
      </c>
      <c r="U725">
        <v>4</v>
      </c>
      <c r="V725">
        <v>198</v>
      </c>
      <c r="W725">
        <v>949</v>
      </c>
    </row>
    <row r="726" spans="1:23" x14ac:dyDescent="0.35">
      <c r="A726" t="s">
        <v>297</v>
      </c>
      <c r="B726" t="s">
        <v>298</v>
      </c>
      <c r="C726" s="2">
        <v>44774</v>
      </c>
      <c r="D726">
        <v>1571</v>
      </c>
      <c r="E726">
        <v>296</v>
      </c>
      <c r="F726">
        <v>87</v>
      </c>
      <c r="G726">
        <v>4</v>
      </c>
      <c r="H726">
        <v>7</v>
      </c>
      <c r="I726">
        <v>1965</v>
      </c>
      <c r="J726">
        <v>27</v>
      </c>
      <c r="K726">
        <v>29</v>
      </c>
      <c r="L726">
        <v>31</v>
      </c>
      <c r="M726">
        <v>34</v>
      </c>
      <c r="N726">
        <v>40</v>
      </c>
      <c r="O726">
        <v>6</v>
      </c>
      <c r="P726">
        <v>3</v>
      </c>
      <c r="Q726">
        <v>2</v>
      </c>
      <c r="R726">
        <v>29</v>
      </c>
      <c r="S726">
        <v>2</v>
      </c>
      <c r="T726" t="s">
        <v>1236</v>
      </c>
      <c r="U726">
        <v>11</v>
      </c>
      <c r="V726">
        <v>394</v>
      </c>
      <c r="W726">
        <v>1954</v>
      </c>
    </row>
    <row r="727" spans="1:23" x14ac:dyDescent="0.35">
      <c r="A727" t="s">
        <v>297</v>
      </c>
      <c r="B727" t="s">
        <v>298</v>
      </c>
      <c r="C727" s="2">
        <v>44805</v>
      </c>
      <c r="D727">
        <v>751</v>
      </c>
      <c r="E727">
        <v>137</v>
      </c>
      <c r="F727">
        <v>37</v>
      </c>
      <c r="G727">
        <v>4</v>
      </c>
      <c r="H727">
        <v>2</v>
      </c>
      <c r="I727">
        <v>931</v>
      </c>
      <c r="J727">
        <v>33</v>
      </c>
      <c r="K727">
        <v>34</v>
      </c>
      <c r="L727">
        <v>35</v>
      </c>
      <c r="M727">
        <v>37</v>
      </c>
      <c r="N727">
        <v>43</v>
      </c>
      <c r="O727">
        <v>6</v>
      </c>
      <c r="P727">
        <v>2</v>
      </c>
      <c r="Q727">
        <v>1</v>
      </c>
      <c r="R727">
        <v>34</v>
      </c>
      <c r="S727">
        <v>1</v>
      </c>
      <c r="T727" t="s">
        <v>1237</v>
      </c>
      <c r="U727">
        <v>6</v>
      </c>
      <c r="V727">
        <v>180</v>
      </c>
      <c r="W727">
        <v>925</v>
      </c>
    </row>
    <row r="728" spans="1:23" x14ac:dyDescent="0.35">
      <c r="A728" t="s">
        <v>297</v>
      </c>
      <c r="B728" t="s">
        <v>298</v>
      </c>
      <c r="C728" s="2">
        <v>44835</v>
      </c>
      <c r="D728">
        <v>1478</v>
      </c>
      <c r="E728">
        <v>276</v>
      </c>
      <c r="F728">
        <v>92</v>
      </c>
      <c r="G728">
        <v>3</v>
      </c>
      <c r="H728">
        <v>4</v>
      </c>
      <c r="I728">
        <v>1853</v>
      </c>
      <c r="J728">
        <v>27</v>
      </c>
      <c r="K728">
        <v>30</v>
      </c>
      <c r="L728">
        <v>32</v>
      </c>
      <c r="M728">
        <v>36</v>
      </c>
      <c r="N728">
        <v>74</v>
      </c>
      <c r="O728">
        <v>38</v>
      </c>
      <c r="P728">
        <v>4</v>
      </c>
      <c r="Q728">
        <v>2</v>
      </c>
      <c r="R728">
        <v>30</v>
      </c>
      <c r="S728">
        <v>3</v>
      </c>
      <c r="T728" t="s">
        <v>1238</v>
      </c>
      <c r="U728">
        <v>7</v>
      </c>
      <c r="V728">
        <v>375</v>
      </c>
      <c r="W728">
        <v>1846</v>
      </c>
    </row>
    <row r="729" spans="1:23" x14ac:dyDescent="0.35">
      <c r="A729" t="s">
        <v>297</v>
      </c>
      <c r="B729" t="s">
        <v>298</v>
      </c>
      <c r="C729" s="2">
        <v>44866</v>
      </c>
      <c r="D729">
        <v>1715</v>
      </c>
      <c r="E729">
        <v>324</v>
      </c>
      <c r="F729">
        <v>106</v>
      </c>
      <c r="G729">
        <v>6</v>
      </c>
      <c r="H729">
        <v>2</v>
      </c>
      <c r="I729">
        <v>2153</v>
      </c>
      <c r="J729">
        <v>23</v>
      </c>
      <c r="K729">
        <v>27</v>
      </c>
      <c r="L729">
        <v>30</v>
      </c>
      <c r="M729">
        <v>34</v>
      </c>
      <c r="N729">
        <v>44</v>
      </c>
      <c r="O729">
        <v>10</v>
      </c>
      <c r="P729">
        <v>4</v>
      </c>
      <c r="Q729">
        <v>3</v>
      </c>
      <c r="R729">
        <v>27</v>
      </c>
      <c r="S729">
        <v>4</v>
      </c>
      <c r="T729" t="s">
        <v>1239</v>
      </c>
      <c r="U729">
        <v>8</v>
      </c>
      <c r="V729">
        <v>438</v>
      </c>
      <c r="W729">
        <v>2145</v>
      </c>
    </row>
    <row r="730" spans="1:23" x14ac:dyDescent="0.35">
      <c r="A730" t="s">
        <v>297</v>
      </c>
      <c r="B730" t="s">
        <v>298</v>
      </c>
      <c r="C730" s="2">
        <v>44896</v>
      </c>
      <c r="D730">
        <v>917</v>
      </c>
      <c r="E730">
        <v>175</v>
      </c>
      <c r="F730">
        <v>62</v>
      </c>
      <c r="G730">
        <v>2</v>
      </c>
      <c r="H730">
        <v>3</v>
      </c>
      <c r="I730">
        <v>1159</v>
      </c>
      <c r="J730">
        <v>25</v>
      </c>
      <c r="K730">
        <v>26</v>
      </c>
      <c r="L730">
        <v>28</v>
      </c>
      <c r="M730">
        <v>29</v>
      </c>
      <c r="N730">
        <v>39</v>
      </c>
      <c r="O730">
        <v>10</v>
      </c>
      <c r="P730">
        <v>1</v>
      </c>
      <c r="Q730">
        <v>2</v>
      </c>
      <c r="R730">
        <v>26</v>
      </c>
      <c r="S730">
        <v>1</v>
      </c>
      <c r="T730" t="s">
        <v>1240</v>
      </c>
      <c r="U730">
        <v>5</v>
      </c>
      <c r="V730">
        <v>242</v>
      </c>
      <c r="W730">
        <v>1154</v>
      </c>
    </row>
    <row r="731" spans="1:23" x14ac:dyDescent="0.35">
      <c r="A731" t="s">
        <v>297</v>
      </c>
      <c r="B731" t="s">
        <v>298</v>
      </c>
      <c r="C731" s="2">
        <v>44927</v>
      </c>
      <c r="D731">
        <v>935</v>
      </c>
      <c r="E731">
        <v>204</v>
      </c>
      <c r="F731">
        <v>67</v>
      </c>
      <c r="G731">
        <v>1</v>
      </c>
      <c r="H731">
        <v>1</v>
      </c>
      <c r="I731">
        <v>1208</v>
      </c>
      <c r="J731">
        <v>29</v>
      </c>
      <c r="K731">
        <v>31</v>
      </c>
      <c r="L731">
        <v>33</v>
      </c>
      <c r="M731">
        <v>35</v>
      </c>
      <c r="N731">
        <v>43</v>
      </c>
      <c r="O731">
        <v>8</v>
      </c>
      <c r="P731">
        <v>2</v>
      </c>
      <c r="Q731">
        <v>2</v>
      </c>
      <c r="R731">
        <v>31</v>
      </c>
      <c r="S731">
        <v>2</v>
      </c>
      <c r="T731" t="s">
        <v>1241</v>
      </c>
      <c r="U731">
        <v>2</v>
      </c>
      <c r="V731">
        <v>273</v>
      </c>
      <c r="W731">
        <v>1206</v>
      </c>
    </row>
    <row r="732" spans="1:23" x14ac:dyDescent="0.35">
      <c r="A732" t="s">
        <v>297</v>
      </c>
      <c r="B732" t="s">
        <v>298</v>
      </c>
      <c r="C732" s="2">
        <v>44958</v>
      </c>
      <c r="D732">
        <v>807</v>
      </c>
      <c r="E732">
        <v>234</v>
      </c>
      <c r="F732">
        <v>36</v>
      </c>
      <c r="G732">
        <v>4</v>
      </c>
      <c r="H732">
        <v>5</v>
      </c>
      <c r="I732">
        <v>1086</v>
      </c>
      <c r="J732">
        <v>34</v>
      </c>
      <c r="K732">
        <v>38</v>
      </c>
      <c r="L732">
        <v>42</v>
      </c>
      <c r="M732">
        <v>46</v>
      </c>
      <c r="N732">
        <v>53</v>
      </c>
      <c r="O732">
        <v>7</v>
      </c>
      <c r="P732">
        <v>4</v>
      </c>
      <c r="Q732">
        <v>4</v>
      </c>
      <c r="R732">
        <v>38</v>
      </c>
      <c r="S732">
        <v>4</v>
      </c>
      <c r="T732" t="s">
        <v>1242</v>
      </c>
      <c r="U732">
        <v>9</v>
      </c>
      <c r="V732">
        <v>279</v>
      </c>
      <c r="W732">
        <v>1077</v>
      </c>
    </row>
    <row r="733" spans="1:23" x14ac:dyDescent="0.35">
      <c r="A733" t="s">
        <v>297</v>
      </c>
      <c r="B733" t="s">
        <v>298</v>
      </c>
      <c r="C733" s="2">
        <v>44986</v>
      </c>
      <c r="D733">
        <v>0</v>
      </c>
      <c r="E733">
        <v>0</v>
      </c>
      <c r="F733">
        <v>0</v>
      </c>
      <c r="G733">
        <v>0</v>
      </c>
      <c r="H733">
        <v>0</v>
      </c>
      <c r="I733">
        <v>0</v>
      </c>
      <c r="T733" t="s">
        <v>1243</v>
      </c>
      <c r="U733">
        <v>0</v>
      </c>
      <c r="V733">
        <v>0</v>
      </c>
      <c r="W733">
        <v>0</v>
      </c>
    </row>
    <row r="734" spans="1:23" x14ac:dyDescent="0.35">
      <c r="A734" t="s">
        <v>247</v>
      </c>
      <c r="B734" t="s">
        <v>248</v>
      </c>
      <c r="C734" s="2">
        <v>44652</v>
      </c>
      <c r="D734">
        <v>4</v>
      </c>
      <c r="E734">
        <v>0</v>
      </c>
      <c r="F734">
        <v>0</v>
      </c>
      <c r="G734">
        <v>0</v>
      </c>
      <c r="H734">
        <v>0</v>
      </c>
      <c r="I734">
        <v>4</v>
      </c>
      <c r="J734">
        <v>99</v>
      </c>
      <c r="K734">
        <v>101.5</v>
      </c>
      <c r="L734">
        <v>106</v>
      </c>
      <c r="M734">
        <v>114</v>
      </c>
      <c r="N734">
        <v>120</v>
      </c>
      <c r="O734">
        <v>6</v>
      </c>
      <c r="P734">
        <v>8</v>
      </c>
      <c r="Q734">
        <v>4.5</v>
      </c>
      <c r="R734">
        <v>101.5</v>
      </c>
      <c r="S734">
        <v>2.5</v>
      </c>
      <c r="T734" t="s">
        <v>1244</v>
      </c>
      <c r="U734">
        <v>0</v>
      </c>
      <c r="V734">
        <v>0</v>
      </c>
      <c r="W734">
        <v>4</v>
      </c>
    </row>
    <row r="735" spans="1:23" x14ac:dyDescent="0.35">
      <c r="A735" t="s">
        <v>247</v>
      </c>
      <c r="B735" t="s">
        <v>248</v>
      </c>
      <c r="C735" s="2">
        <v>44682</v>
      </c>
      <c r="D735">
        <v>1080</v>
      </c>
      <c r="E735">
        <v>57</v>
      </c>
      <c r="F735">
        <v>5</v>
      </c>
      <c r="G735">
        <v>0</v>
      </c>
      <c r="H735">
        <v>0</v>
      </c>
      <c r="I735">
        <v>1142</v>
      </c>
      <c r="J735">
        <v>15</v>
      </c>
      <c r="K735">
        <v>35</v>
      </c>
      <c r="L735">
        <v>59</v>
      </c>
      <c r="M735">
        <v>112</v>
      </c>
      <c r="N735">
        <v>183</v>
      </c>
      <c r="O735">
        <v>71</v>
      </c>
      <c r="P735">
        <v>53</v>
      </c>
      <c r="Q735">
        <v>24</v>
      </c>
      <c r="R735">
        <v>35</v>
      </c>
      <c r="S735">
        <v>20</v>
      </c>
      <c r="T735" t="s">
        <v>1245</v>
      </c>
      <c r="U735">
        <v>0</v>
      </c>
      <c r="V735">
        <v>62</v>
      </c>
      <c r="W735">
        <v>1142</v>
      </c>
    </row>
    <row r="736" spans="1:23" x14ac:dyDescent="0.35">
      <c r="A736" t="s">
        <v>247</v>
      </c>
      <c r="B736" t="s">
        <v>248</v>
      </c>
      <c r="C736" s="2">
        <v>44713</v>
      </c>
      <c r="D736">
        <v>216</v>
      </c>
      <c r="E736">
        <v>5</v>
      </c>
      <c r="F736">
        <v>1</v>
      </c>
      <c r="G736">
        <v>0</v>
      </c>
      <c r="H736">
        <v>0</v>
      </c>
      <c r="I736">
        <v>222</v>
      </c>
      <c r="J736">
        <v>8</v>
      </c>
      <c r="K736">
        <v>21</v>
      </c>
      <c r="L736">
        <v>52</v>
      </c>
      <c r="M736">
        <v>86</v>
      </c>
      <c r="N736">
        <v>168</v>
      </c>
      <c r="O736">
        <v>82</v>
      </c>
      <c r="P736">
        <v>34</v>
      </c>
      <c r="Q736">
        <v>31</v>
      </c>
      <c r="R736">
        <v>21</v>
      </c>
      <c r="S736">
        <v>13</v>
      </c>
      <c r="T736" t="s">
        <v>1246</v>
      </c>
      <c r="U736">
        <v>0</v>
      </c>
      <c r="V736">
        <v>6</v>
      </c>
      <c r="W736">
        <v>222</v>
      </c>
    </row>
    <row r="737" spans="1:23" x14ac:dyDescent="0.35">
      <c r="A737" t="s">
        <v>247</v>
      </c>
      <c r="B737" t="s">
        <v>248</v>
      </c>
      <c r="C737" s="2">
        <v>44743</v>
      </c>
      <c r="D737">
        <v>37</v>
      </c>
      <c r="E737">
        <v>0</v>
      </c>
      <c r="F737">
        <v>0</v>
      </c>
      <c r="G737">
        <v>0</v>
      </c>
      <c r="H737">
        <v>0</v>
      </c>
      <c r="I737">
        <v>37</v>
      </c>
      <c r="J737">
        <v>25</v>
      </c>
      <c r="K737">
        <v>34</v>
      </c>
      <c r="L737">
        <v>41</v>
      </c>
      <c r="M737">
        <v>50</v>
      </c>
      <c r="N737">
        <v>82</v>
      </c>
      <c r="O737">
        <v>32</v>
      </c>
      <c r="P737">
        <v>9</v>
      </c>
      <c r="Q737">
        <v>7</v>
      </c>
      <c r="R737">
        <v>34</v>
      </c>
      <c r="S737">
        <v>9</v>
      </c>
      <c r="T737" t="s">
        <v>1247</v>
      </c>
      <c r="U737">
        <v>0</v>
      </c>
      <c r="V737">
        <v>0</v>
      </c>
      <c r="W737">
        <v>37</v>
      </c>
    </row>
    <row r="738" spans="1:23" x14ac:dyDescent="0.35">
      <c r="A738" t="s">
        <v>247</v>
      </c>
      <c r="B738" t="s">
        <v>248</v>
      </c>
      <c r="C738" s="2">
        <v>44774</v>
      </c>
      <c r="D738">
        <v>518</v>
      </c>
      <c r="E738">
        <v>2</v>
      </c>
      <c r="F738">
        <v>2</v>
      </c>
      <c r="G738">
        <v>3</v>
      </c>
      <c r="H738">
        <v>0</v>
      </c>
      <c r="I738">
        <v>525</v>
      </c>
      <c r="J738">
        <v>18</v>
      </c>
      <c r="K738">
        <v>38</v>
      </c>
      <c r="L738">
        <v>71</v>
      </c>
      <c r="M738">
        <v>99</v>
      </c>
      <c r="N738">
        <v>148</v>
      </c>
      <c r="O738">
        <v>49</v>
      </c>
      <c r="P738">
        <v>28</v>
      </c>
      <c r="Q738">
        <v>33</v>
      </c>
      <c r="R738">
        <v>38</v>
      </c>
      <c r="S738">
        <v>20</v>
      </c>
      <c r="T738" t="s">
        <v>1248</v>
      </c>
      <c r="U738">
        <v>3</v>
      </c>
      <c r="V738">
        <v>7</v>
      </c>
      <c r="W738">
        <v>522</v>
      </c>
    </row>
    <row r="739" spans="1:23" x14ac:dyDescent="0.35">
      <c r="A739" t="s">
        <v>247</v>
      </c>
      <c r="B739" t="s">
        <v>248</v>
      </c>
      <c r="C739" s="2">
        <v>44805</v>
      </c>
      <c r="D739">
        <v>24</v>
      </c>
      <c r="E739">
        <v>0</v>
      </c>
      <c r="F739">
        <v>0</v>
      </c>
      <c r="G739">
        <v>0</v>
      </c>
      <c r="H739">
        <v>0</v>
      </c>
      <c r="I739">
        <v>24</v>
      </c>
      <c r="J739">
        <v>27</v>
      </c>
      <c r="K739">
        <v>37</v>
      </c>
      <c r="L739">
        <v>62.5</v>
      </c>
      <c r="M739">
        <v>69.5</v>
      </c>
      <c r="N739">
        <v>81</v>
      </c>
      <c r="O739">
        <v>11.5</v>
      </c>
      <c r="P739">
        <v>7</v>
      </c>
      <c r="Q739">
        <v>25.5</v>
      </c>
      <c r="R739">
        <v>37</v>
      </c>
      <c r="S739">
        <v>10</v>
      </c>
      <c r="T739" t="s">
        <v>1249</v>
      </c>
      <c r="U739">
        <v>0</v>
      </c>
      <c r="V739">
        <v>0</v>
      </c>
      <c r="W739">
        <v>24</v>
      </c>
    </row>
    <row r="740" spans="1:23" x14ac:dyDescent="0.35">
      <c r="A740" t="s">
        <v>247</v>
      </c>
      <c r="B740" t="s">
        <v>248</v>
      </c>
      <c r="C740" s="2">
        <v>44835</v>
      </c>
      <c r="D740">
        <v>263</v>
      </c>
      <c r="E740">
        <v>2</v>
      </c>
      <c r="F740">
        <v>0</v>
      </c>
      <c r="G740">
        <v>0</v>
      </c>
      <c r="H740">
        <v>0</v>
      </c>
      <c r="I740">
        <v>265</v>
      </c>
      <c r="J740">
        <v>40</v>
      </c>
      <c r="K740">
        <v>58</v>
      </c>
      <c r="L740">
        <v>88</v>
      </c>
      <c r="M740">
        <v>108</v>
      </c>
      <c r="N740">
        <v>228</v>
      </c>
      <c r="O740">
        <v>120</v>
      </c>
      <c r="P740">
        <v>20</v>
      </c>
      <c r="Q740">
        <v>30</v>
      </c>
      <c r="R740">
        <v>58</v>
      </c>
      <c r="S740">
        <v>18</v>
      </c>
      <c r="T740" t="s">
        <v>1250</v>
      </c>
      <c r="U740">
        <v>0</v>
      </c>
      <c r="V740">
        <v>2</v>
      </c>
      <c r="W740">
        <v>265</v>
      </c>
    </row>
    <row r="741" spans="1:23" x14ac:dyDescent="0.35">
      <c r="A741" t="s">
        <v>247</v>
      </c>
      <c r="B741" t="s">
        <v>248</v>
      </c>
      <c r="C741" s="2">
        <v>44866</v>
      </c>
      <c r="D741">
        <v>836</v>
      </c>
      <c r="E741">
        <v>5</v>
      </c>
      <c r="F741">
        <v>0</v>
      </c>
      <c r="G741">
        <v>0</v>
      </c>
      <c r="H741">
        <v>0</v>
      </c>
      <c r="I741">
        <v>841</v>
      </c>
      <c r="J741">
        <v>37</v>
      </c>
      <c r="K741">
        <v>59</v>
      </c>
      <c r="L741">
        <v>95</v>
      </c>
      <c r="M741">
        <v>142</v>
      </c>
      <c r="N741">
        <v>264</v>
      </c>
      <c r="O741">
        <v>122</v>
      </c>
      <c r="P741">
        <v>47</v>
      </c>
      <c r="Q741">
        <v>36</v>
      </c>
      <c r="R741">
        <v>59</v>
      </c>
      <c r="S741">
        <v>22</v>
      </c>
      <c r="T741" t="s">
        <v>1251</v>
      </c>
      <c r="U741">
        <v>0</v>
      </c>
      <c r="V741">
        <v>5</v>
      </c>
      <c r="W741">
        <v>841</v>
      </c>
    </row>
    <row r="742" spans="1:23" x14ac:dyDescent="0.35">
      <c r="A742" t="s">
        <v>247</v>
      </c>
      <c r="B742" t="s">
        <v>248</v>
      </c>
      <c r="C742" s="2">
        <v>44896</v>
      </c>
      <c r="D742">
        <v>474</v>
      </c>
      <c r="E742">
        <v>1</v>
      </c>
      <c r="F742">
        <v>0</v>
      </c>
      <c r="G742">
        <v>0</v>
      </c>
      <c r="H742">
        <v>0</v>
      </c>
      <c r="I742">
        <v>475</v>
      </c>
      <c r="J742">
        <v>21</v>
      </c>
      <c r="K742">
        <v>32</v>
      </c>
      <c r="L742">
        <v>78</v>
      </c>
      <c r="M742">
        <v>120</v>
      </c>
      <c r="N742">
        <v>200</v>
      </c>
      <c r="O742">
        <v>80</v>
      </c>
      <c r="P742">
        <v>42</v>
      </c>
      <c r="Q742">
        <v>46</v>
      </c>
      <c r="R742">
        <v>32</v>
      </c>
      <c r="S742">
        <v>11</v>
      </c>
      <c r="T742" t="s">
        <v>1252</v>
      </c>
      <c r="U742">
        <v>0</v>
      </c>
      <c r="V742">
        <v>1</v>
      </c>
      <c r="W742">
        <v>475</v>
      </c>
    </row>
    <row r="743" spans="1:23" x14ac:dyDescent="0.35">
      <c r="A743" t="s">
        <v>247</v>
      </c>
      <c r="B743" t="s">
        <v>248</v>
      </c>
      <c r="C743" s="2">
        <v>44927</v>
      </c>
      <c r="D743">
        <v>1168</v>
      </c>
      <c r="E743">
        <v>4</v>
      </c>
      <c r="F743">
        <v>0</v>
      </c>
      <c r="G743">
        <v>0</v>
      </c>
      <c r="H743">
        <v>0</v>
      </c>
      <c r="I743">
        <v>1172</v>
      </c>
      <c r="J743">
        <v>26</v>
      </c>
      <c r="K743">
        <v>60</v>
      </c>
      <c r="L743">
        <v>94</v>
      </c>
      <c r="M743">
        <v>140</v>
      </c>
      <c r="N743">
        <v>238</v>
      </c>
      <c r="O743">
        <v>98</v>
      </c>
      <c r="P743">
        <v>46</v>
      </c>
      <c r="Q743">
        <v>34</v>
      </c>
      <c r="R743">
        <v>60</v>
      </c>
      <c r="S743">
        <v>34</v>
      </c>
      <c r="T743" t="s">
        <v>1253</v>
      </c>
      <c r="U743">
        <v>0</v>
      </c>
      <c r="V743">
        <v>4</v>
      </c>
      <c r="W743">
        <v>1172</v>
      </c>
    </row>
    <row r="744" spans="1:23" x14ac:dyDescent="0.35">
      <c r="A744" t="s">
        <v>247</v>
      </c>
      <c r="B744" t="s">
        <v>248</v>
      </c>
      <c r="C744" s="2">
        <v>44958</v>
      </c>
      <c r="D744">
        <v>187</v>
      </c>
      <c r="E744">
        <v>0</v>
      </c>
      <c r="F744">
        <v>0</v>
      </c>
      <c r="G744">
        <v>0</v>
      </c>
      <c r="H744">
        <v>0</v>
      </c>
      <c r="I744">
        <v>187</v>
      </c>
      <c r="J744">
        <v>20</v>
      </c>
      <c r="K744">
        <v>41</v>
      </c>
      <c r="L744">
        <v>70</v>
      </c>
      <c r="M744">
        <v>119</v>
      </c>
      <c r="N744">
        <v>256</v>
      </c>
      <c r="O744">
        <v>137</v>
      </c>
      <c r="P744">
        <v>49</v>
      </c>
      <c r="Q744">
        <v>29</v>
      </c>
      <c r="R744">
        <v>41</v>
      </c>
      <c r="S744">
        <v>21</v>
      </c>
      <c r="T744" t="s">
        <v>1254</v>
      </c>
      <c r="U744">
        <v>0</v>
      </c>
      <c r="V744">
        <v>0</v>
      </c>
      <c r="W744">
        <v>187</v>
      </c>
    </row>
    <row r="745" spans="1:23" x14ac:dyDescent="0.35">
      <c r="A745" t="s">
        <v>247</v>
      </c>
      <c r="B745" t="s">
        <v>248</v>
      </c>
      <c r="C745" s="2">
        <v>44986</v>
      </c>
      <c r="D745">
        <v>509</v>
      </c>
      <c r="E745">
        <v>0</v>
      </c>
      <c r="F745">
        <v>0</v>
      </c>
      <c r="G745">
        <v>0</v>
      </c>
      <c r="H745">
        <v>0</v>
      </c>
      <c r="I745">
        <v>509</v>
      </c>
      <c r="J745">
        <v>19</v>
      </c>
      <c r="K745">
        <v>36</v>
      </c>
      <c r="L745">
        <v>60</v>
      </c>
      <c r="M745">
        <v>100</v>
      </c>
      <c r="N745">
        <v>218</v>
      </c>
      <c r="O745">
        <v>118</v>
      </c>
      <c r="P745">
        <v>40</v>
      </c>
      <c r="Q745">
        <v>24</v>
      </c>
      <c r="R745">
        <v>36</v>
      </c>
      <c r="S745">
        <v>17</v>
      </c>
      <c r="T745" t="s">
        <v>1255</v>
      </c>
      <c r="U745">
        <v>0</v>
      </c>
      <c r="V745">
        <v>0</v>
      </c>
      <c r="W745">
        <v>509</v>
      </c>
    </row>
    <row r="746" spans="1:23" x14ac:dyDescent="0.35">
      <c r="A746" t="s">
        <v>228</v>
      </c>
      <c r="B746" t="s">
        <v>229</v>
      </c>
      <c r="C746" s="2">
        <v>44652</v>
      </c>
      <c r="D746">
        <v>449</v>
      </c>
      <c r="E746">
        <v>298</v>
      </c>
      <c r="F746">
        <v>12</v>
      </c>
      <c r="G746">
        <v>1</v>
      </c>
      <c r="H746">
        <v>4</v>
      </c>
      <c r="I746">
        <v>764</v>
      </c>
      <c r="J746">
        <v>3</v>
      </c>
      <c r="K746">
        <v>6</v>
      </c>
      <c r="L746">
        <v>10</v>
      </c>
      <c r="M746">
        <v>17</v>
      </c>
      <c r="N746">
        <v>114</v>
      </c>
      <c r="O746">
        <v>97</v>
      </c>
      <c r="P746">
        <v>7</v>
      </c>
      <c r="Q746">
        <v>4</v>
      </c>
      <c r="R746">
        <v>6</v>
      </c>
      <c r="S746">
        <v>3</v>
      </c>
      <c r="T746" t="s">
        <v>1256</v>
      </c>
      <c r="U746">
        <v>5</v>
      </c>
      <c r="V746">
        <v>315</v>
      </c>
      <c r="W746">
        <v>759</v>
      </c>
    </row>
    <row r="747" spans="1:23" x14ac:dyDescent="0.35">
      <c r="A747" t="s">
        <v>228</v>
      </c>
      <c r="B747" t="s">
        <v>229</v>
      </c>
      <c r="C747" s="2">
        <v>44682</v>
      </c>
      <c r="D747">
        <v>661</v>
      </c>
      <c r="E747">
        <v>412</v>
      </c>
      <c r="F747">
        <v>79</v>
      </c>
      <c r="G747">
        <v>8</v>
      </c>
      <c r="H747">
        <v>4</v>
      </c>
      <c r="I747">
        <v>1164</v>
      </c>
      <c r="J747">
        <v>3</v>
      </c>
      <c r="K747">
        <v>11</v>
      </c>
      <c r="L747">
        <v>23.5</v>
      </c>
      <c r="M747">
        <v>36</v>
      </c>
      <c r="N747">
        <v>128</v>
      </c>
      <c r="O747">
        <v>92</v>
      </c>
      <c r="P747">
        <v>12.5</v>
      </c>
      <c r="Q747">
        <v>12.5</v>
      </c>
      <c r="R747">
        <v>11</v>
      </c>
      <c r="S747">
        <v>8</v>
      </c>
      <c r="T747" t="s">
        <v>1257</v>
      </c>
      <c r="U747">
        <v>12</v>
      </c>
      <c r="V747">
        <v>503</v>
      </c>
      <c r="W747">
        <v>1152</v>
      </c>
    </row>
    <row r="748" spans="1:23" x14ac:dyDescent="0.35">
      <c r="A748" t="s">
        <v>228</v>
      </c>
      <c r="B748" t="s">
        <v>229</v>
      </c>
      <c r="C748" s="2">
        <v>44713</v>
      </c>
      <c r="D748">
        <v>700</v>
      </c>
      <c r="E748">
        <v>396</v>
      </c>
      <c r="F748">
        <v>28</v>
      </c>
      <c r="G748">
        <v>3</v>
      </c>
      <c r="H748">
        <v>3</v>
      </c>
      <c r="I748">
        <v>1130</v>
      </c>
      <c r="J748">
        <v>2</v>
      </c>
      <c r="K748">
        <v>5</v>
      </c>
      <c r="L748">
        <v>10</v>
      </c>
      <c r="M748">
        <v>19</v>
      </c>
      <c r="N748">
        <v>76</v>
      </c>
      <c r="O748">
        <v>57</v>
      </c>
      <c r="P748">
        <v>9</v>
      </c>
      <c r="Q748">
        <v>5</v>
      </c>
      <c r="R748">
        <v>5</v>
      </c>
      <c r="S748">
        <v>3</v>
      </c>
      <c r="T748" t="s">
        <v>1258</v>
      </c>
      <c r="U748">
        <v>6</v>
      </c>
      <c r="V748">
        <v>430</v>
      </c>
      <c r="W748">
        <v>1124</v>
      </c>
    </row>
    <row r="749" spans="1:23" x14ac:dyDescent="0.35">
      <c r="A749" t="s">
        <v>228</v>
      </c>
      <c r="B749" t="s">
        <v>229</v>
      </c>
      <c r="C749" s="2">
        <v>44743</v>
      </c>
      <c r="D749">
        <v>196</v>
      </c>
      <c r="E749">
        <v>122</v>
      </c>
      <c r="F749">
        <v>14</v>
      </c>
      <c r="G749">
        <v>2</v>
      </c>
      <c r="H749">
        <v>1</v>
      </c>
      <c r="I749">
        <v>335</v>
      </c>
      <c r="J749">
        <v>16</v>
      </c>
      <c r="K749">
        <v>20</v>
      </c>
      <c r="L749">
        <v>34</v>
      </c>
      <c r="M749">
        <v>68</v>
      </c>
      <c r="N749">
        <v>210</v>
      </c>
      <c r="O749">
        <v>142</v>
      </c>
      <c r="P749">
        <v>34</v>
      </c>
      <c r="Q749">
        <v>14</v>
      </c>
      <c r="R749">
        <v>20</v>
      </c>
      <c r="S749">
        <v>4</v>
      </c>
      <c r="T749" t="s">
        <v>1259</v>
      </c>
      <c r="U749">
        <v>3</v>
      </c>
      <c r="V749">
        <v>139</v>
      </c>
      <c r="W749">
        <v>332</v>
      </c>
    </row>
    <row r="750" spans="1:23" x14ac:dyDescent="0.35">
      <c r="A750" t="s">
        <v>228</v>
      </c>
      <c r="B750" t="s">
        <v>229</v>
      </c>
      <c r="C750" s="2">
        <v>44774</v>
      </c>
      <c r="D750">
        <v>138</v>
      </c>
      <c r="E750">
        <v>74</v>
      </c>
      <c r="F750">
        <v>15</v>
      </c>
      <c r="G750">
        <v>1</v>
      </c>
      <c r="H750">
        <v>1</v>
      </c>
      <c r="I750">
        <v>229</v>
      </c>
      <c r="J750">
        <v>28</v>
      </c>
      <c r="K750">
        <v>46</v>
      </c>
      <c r="L750">
        <v>69</v>
      </c>
      <c r="M750">
        <v>120</v>
      </c>
      <c r="N750">
        <v>297</v>
      </c>
      <c r="O750">
        <v>177</v>
      </c>
      <c r="P750">
        <v>51</v>
      </c>
      <c r="Q750">
        <v>23</v>
      </c>
      <c r="R750">
        <v>46</v>
      </c>
      <c r="S750">
        <v>18</v>
      </c>
      <c r="T750" t="s">
        <v>1260</v>
      </c>
      <c r="U750">
        <v>2</v>
      </c>
      <c r="V750">
        <v>91</v>
      </c>
      <c r="W750">
        <v>227</v>
      </c>
    </row>
    <row r="751" spans="1:23" x14ac:dyDescent="0.35">
      <c r="A751" t="s">
        <v>228</v>
      </c>
      <c r="B751" t="s">
        <v>229</v>
      </c>
      <c r="C751" s="2">
        <v>44805</v>
      </c>
      <c r="D751">
        <v>0</v>
      </c>
      <c r="E751">
        <v>0</v>
      </c>
      <c r="F751">
        <v>0</v>
      </c>
      <c r="G751">
        <v>0</v>
      </c>
      <c r="H751">
        <v>0</v>
      </c>
      <c r="I751">
        <v>0</v>
      </c>
      <c r="T751" t="s">
        <v>1261</v>
      </c>
      <c r="U751">
        <v>0</v>
      </c>
      <c r="V751">
        <v>0</v>
      </c>
      <c r="W751">
        <v>0</v>
      </c>
    </row>
    <row r="752" spans="1:23" x14ac:dyDescent="0.35">
      <c r="A752" t="s">
        <v>228</v>
      </c>
      <c r="B752" t="s">
        <v>229</v>
      </c>
      <c r="C752" s="2">
        <v>44835</v>
      </c>
      <c r="D752">
        <v>0</v>
      </c>
      <c r="E752">
        <v>0</v>
      </c>
      <c r="F752">
        <v>0</v>
      </c>
      <c r="G752">
        <v>0</v>
      </c>
      <c r="H752">
        <v>0</v>
      </c>
      <c r="I752">
        <v>0</v>
      </c>
      <c r="T752" t="s">
        <v>1262</v>
      </c>
      <c r="U752">
        <v>0</v>
      </c>
      <c r="V752">
        <v>0</v>
      </c>
      <c r="W752">
        <v>0</v>
      </c>
    </row>
    <row r="753" spans="1:23" x14ac:dyDescent="0.35">
      <c r="A753" t="s">
        <v>228</v>
      </c>
      <c r="B753" t="s">
        <v>229</v>
      </c>
      <c r="C753" s="2">
        <v>44866</v>
      </c>
      <c r="D753">
        <v>0</v>
      </c>
      <c r="E753">
        <v>0</v>
      </c>
      <c r="F753">
        <v>0</v>
      </c>
      <c r="G753">
        <v>0</v>
      </c>
      <c r="H753">
        <v>0</v>
      </c>
      <c r="I753">
        <v>0</v>
      </c>
      <c r="T753" t="s">
        <v>1263</v>
      </c>
      <c r="U753">
        <v>0</v>
      </c>
      <c r="V753">
        <v>0</v>
      </c>
      <c r="W753">
        <v>0</v>
      </c>
    </row>
    <row r="754" spans="1:23" x14ac:dyDescent="0.35">
      <c r="A754" t="s">
        <v>228</v>
      </c>
      <c r="B754" t="s">
        <v>229</v>
      </c>
      <c r="C754" s="2">
        <v>44896</v>
      </c>
      <c r="D754">
        <v>0</v>
      </c>
      <c r="E754">
        <v>0</v>
      </c>
      <c r="F754">
        <v>0</v>
      </c>
      <c r="G754">
        <v>0</v>
      </c>
      <c r="H754">
        <v>0</v>
      </c>
      <c r="I754">
        <v>0</v>
      </c>
      <c r="T754" t="s">
        <v>1264</v>
      </c>
      <c r="U754">
        <v>0</v>
      </c>
      <c r="V754">
        <v>0</v>
      </c>
      <c r="W754">
        <v>0</v>
      </c>
    </row>
    <row r="755" spans="1:23" x14ac:dyDescent="0.35">
      <c r="A755" t="s">
        <v>228</v>
      </c>
      <c r="B755" t="s">
        <v>229</v>
      </c>
      <c r="C755" s="2">
        <v>44927</v>
      </c>
      <c r="D755">
        <v>2</v>
      </c>
      <c r="E755">
        <v>0</v>
      </c>
      <c r="F755">
        <v>0</v>
      </c>
      <c r="G755">
        <v>0</v>
      </c>
      <c r="H755">
        <v>0</v>
      </c>
      <c r="I755">
        <v>2</v>
      </c>
      <c r="J755">
        <v>303</v>
      </c>
      <c r="K755">
        <v>303</v>
      </c>
      <c r="L755">
        <v>333.5</v>
      </c>
      <c r="M755">
        <v>364</v>
      </c>
      <c r="N755">
        <v>364</v>
      </c>
      <c r="O755">
        <v>0</v>
      </c>
      <c r="P755">
        <v>30.5</v>
      </c>
      <c r="Q755">
        <v>30.5</v>
      </c>
      <c r="R755">
        <v>303</v>
      </c>
      <c r="S755">
        <v>0</v>
      </c>
      <c r="T755" t="s">
        <v>1265</v>
      </c>
      <c r="U755">
        <v>0</v>
      </c>
      <c r="V755">
        <v>0</v>
      </c>
      <c r="W755">
        <v>2</v>
      </c>
    </row>
    <row r="756" spans="1:23" x14ac:dyDescent="0.35">
      <c r="A756" t="s">
        <v>228</v>
      </c>
      <c r="B756" t="s">
        <v>229</v>
      </c>
      <c r="C756" s="2">
        <v>44958</v>
      </c>
      <c r="D756">
        <v>2</v>
      </c>
      <c r="E756">
        <v>1</v>
      </c>
      <c r="F756">
        <v>0</v>
      </c>
      <c r="G756">
        <v>0</v>
      </c>
      <c r="H756">
        <v>0</v>
      </c>
      <c r="I756">
        <v>3</v>
      </c>
      <c r="J756">
        <v>61</v>
      </c>
      <c r="K756">
        <v>61</v>
      </c>
      <c r="L756">
        <v>62</v>
      </c>
      <c r="M756">
        <v>62</v>
      </c>
      <c r="N756">
        <v>62</v>
      </c>
      <c r="O756">
        <v>0</v>
      </c>
      <c r="P756">
        <v>0</v>
      </c>
      <c r="Q756">
        <v>1</v>
      </c>
      <c r="R756">
        <v>61</v>
      </c>
      <c r="S756">
        <v>0</v>
      </c>
      <c r="T756" t="s">
        <v>1266</v>
      </c>
      <c r="U756">
        <v>0</v>
      </c>
      <c r="V756">
        <v>1</v>
      </c>
      <c r="W756">
        <v>3</v>
      </c>
    </row>
    <row r="757" spans="1:23" x14ac:dyDescent="0.35">
      <c r="A757" t="s">
        <v>228</v>
      </c>
      <c r="B757" t="s">
        <v>229</v>
      </c>
      <c r="C757" s="2">
        <v>44986</v>
      </c>
      <c r="D757">
        <v>1779</v>
      </c>
      <c r="E757">
        <v>876</v>
      </c>
      <c r="F757">
        <v>69</v>
      </c>
      <c r="G757">
        <v>27</v>
      </c>
      <c r="H757">
        <v>10</v>
      </c>
      <c r="I757">
        <v>2761</v>
      </c>
      <c r="J757">
        <v>41</v>
      </c>
      <c r="K757">
        <v>58</v>
      </c>
      <c r="L757">
        <v>80</v>
      </c>
      <c r="M757">
        <v>103</v>
      </c>
      <c r="N757">
        <v>120</v>
      </c>
      <c r="O757">
        <v>17</v>
      </c>
      <c r="P757">
        <v>23</v>
      </c>
      <c r="Q757">
        <v>22</v>
      </c>
      <c r="R757">
        <v>58</v>
      </c>
      <c r="S757">
        <v>17</v>
      </c>
      <c r="T757" t="s">
        <v>1267</v>
      </c>
      <c r="U757">
        <v>37</v>
      </c>
      <c r="V757">
        <v>982</v>
      </c>
      <c r="W757">
        <v>2724</v>
      </c>
    </row>
    <row r="758" spans="1:23" x14ac:dyDescent="0.35">
      <c r="A758" t="s">
        <v>398</v>
      </c>
      <c r="B758" t="s">
        <v>399</v>
      </c>
      <c r="C758" s="2">
        <v>44652</v>
      </c>
      <c r="D758">
        <v>1410</v>
      </c>
      <c r="E758">
        <v>476</v>
      </c>
      <c r="F758">
        <v>91</v>
      </c>
      <c r="G758">
        <v>2</v>
      </c>
      <c r="H758">
        <v>2</v>
      </c>
      <c r="I758">
        <v>1981</v>
      </c>
      <c r="J758">
        <v>6</v>
      </c>
      <c r="K758">
        <v>15</v>
      </c>
      <c r="L758">
        <v>25</v>
      </c>
      <c r="M758">
        <v>50</v>
      </c>
      <c r="N758">
        <v>170</v>
      </c>
      <c r="O758">
        <v>120</v>
      </c>
      <c r="P758">
        <v>25</v>
      </c>
      <c r="Q758">
        <v>10</v>
      </c>
      <c r="R758">
        <v>15</v>
      </c>
      <c r="S758">
        <v>9</v>
      </c>
      <c r="T758" t="s">
        <v>1268</v>
      </c>
      <c r="U758">
        <v>4</v>
      </c>
      <c r="V758">
        <v>571</v>
      </c>
      <c r="W758">
        <v>1977</v>
      </c>
    </row>
    <row r="759" spans="1:23" x14ac:dyDescent="0.35">
      <c r="A759" t="s">
        <v>398</v>
      </c>
      <c r="B759" t="s">
        <v>399</v>
      </c>
      <c r="C759" s="2">
        <v>44682</v>
      </c>
      <c r="D759">
        <v>1204</v>
      </c>
      <c r="E759">
        <v>502</v>
      </c>
      <c r="F759">
        <v>69</v>
      </c>
      <c r="G759">
        <v>3</v>
      </c>
      <c r="H759">
        <v>6</v>
      </c>
      <c r="I759">
        <v>1784</v>
      </c>
      <c r="J759">
        <v>3</v>
      </c>
      <c r="K759">
        <v>8</v>
      </c>
      <c r="L759">
        <v>12</v>
      </c>
      <c r="M759">
        <v>26</v>
      </c>
      <c r="N759">
        <v>90</v>
      </c>
      <c r="O759">
        <v>64</v>
      </c>
      <c r="P759">
        <v>14</v>
      </c>
      <c r="Q759">
        <v>4</v>
      </c>
      <c r="R759">
        <v>8</v>
      </c>
      <c r="S759">
        <v>5</v>
      </c>
      <c r="T759" t="s">
        <v>1269</v>
      </c>
      <c r="U759">
        <v>9</v>
      </c>
      <c r="V759">
        <v>580</v>
      </c>
      <c r="W759">
        <v>1775</v>
      </c>
    </row>
    <row r="760" spans="1:23" x14ac:dyDescent="0.35">
      <c r="A760" t="s">
        <v>398</v>
      </c>
      <c r="B760" t="s">
        <v>399</v>
      </c>
      <c r="C760" s="2">
        <v>44713</v>
      </c>
      <c r="D760">
        <v>1344</v>
      </c>
      <c r="E760">
        <v>106</v>
      </c>
      <c r="F760">
        <v>27</v>
      </c>
      <c r="G760">
        <v>0</v>
      </c>
      <c r="H760">
        <v>8</v>
      </c>
      <c r="I760">
        <v>1485</v>
      </c>
      <c r="J760">
        <v>3</v>
      </c>
      <c r="K760">
        <v>7</v>
      </c>
      <c r="L760">
        <v>11</v>
      </c>
      <c r="M760">
        <v>17</v>
      </c>
      <c r="N760">
        <v>43</v>
      </c>
      <c r="O760">
        <v>26</v>
      </c>
      <c r="P760">
        <v>6</v>
      </c>
      <c r="Q760">
        <v>4</v>
      </c>
      <c r="R760">
        <v>7</v>
      </c>
      <c r="S760">
        <v>4</v>
      </c>
      <c r="T760" t="s">
        <v>1270</v>
      </c>
      <c r="U760">
        <v>8</v>
      </c>
      <c r="V760">
        <v>141</v>
      </c>
      <c r="W760">
        <v>1477</v>
      </c>
    </row>
    <row r="761" spans="1:23" x14ac:dyDescent="0.35">
      <c r="A761" t="s">
        <v>398</v>
      </c>
      <c r="B761" t="s">
        <v>399</v>
      </c>
      <c r="C761" s="2">
        <v>44743</v>
      </c>
      <c r="D761">
        <v>1372</v>
      </c>
      <c r="E761">
        <v>87</v>
      </c>
      <c r="F761">
        <v>20</v>
      </c>
      <c r="G761">
        <v>2</v>
      </c>
      <c r="H761">
        <v>15</v>
      </c>
      <c r="I761">
        <v>1496</v>
      </c>
      <c r="J761">
        <v>3</v>
      </c>
      <c r="K761">
        <v>6</v>
      </c>
      <c r="L761">
        <v>10</v>
      </c>
      <c r="M761">
        <v>15</v>
      </c>
      <c r="N761">
        <v>48</v>
      </c>
      <c r="O761">
        <v>33</v>
      </c>
      <c r="P761">
        <v>5</v>
      </c>
      <c r="Q761">
        <v>4</v>
      </c>
      <c r="R761">
        <v>6</v>
      </c>
      <c r="S761">
        <v>3</v>
      </c>
      <c r="T761" t="s">
        <v>1271</v>
      </c>
      <c r="U761">
        <v>17</v>
      </c>
      <c r="V761">
        <v>124</v>
      </c>
      <c r="W761">
        <v>1479</v>
      </c>
    </row>
    <row r="762" spans="1:23" x14ac:dyDescent="0.35">
      <c r="A762" t="s">
        <v>398</v>
      </c>
      <c r="B762" t="s">
        <v>399</v>
      </c>
      <c r="C762" s="2">
        <v>44774</v>
      </c>
      <c r="D762">
        <v>464</v>
      </c>
      <c r="E762">
        <v>15</v>
      </c>
      <c r="F762">
        <v>3</v>
      </c>
      <c r="G762">
        <v>0</v>
      </c>
      <c r="H762">
        <v>7</v>
      </c>
      <c r="I762">
        <v>489</v>
      </c>
      <c r="J762">
        <v>2</v>
      </c>
      <c r="K762">
        <v>5</v>
      </c>
      <c r="L762">
        <v>7</v>
      </c>
      <c r="M762">
        <v>12</v>
      </c>
      <c r="N762">
        <v>25</v>
      </c>
      <c r="O762">
        <v>13</v>
      </c>
      <c r="P762">
        <v>5</v>
      </c>
      <c r="Q762">
        <v>2</v>
      </c>
      <c r="R762">
        <v>5</v>
      </c>
      <c r="S762">
        <v>3</v>
      </c>
      <c r="T762" t="s">
        <v>1272</v>
      </c>
      <c r="U762">
        <v>7</v>
      </c>
      <c r="V762">
        <v>25</v>
      </c>
      <c r="W762">
        <v>482</v>
      </c>
    </row>
    <row r="763" spans="1:23" x14ac:dyDescent="0.35">
      <c r="A763" t="s">
        <v>398</v>
      </c>
      <c r="B763" t="s">
        <v>399</v>
      </c>
      <c r="C763" s="2">
        <v>44805</v>
      </c>
      <c r="D763">
        <v>961</v>
      </c>
      <c r="E763">
        <v>21</v>
      </c>
      <c r="F763">
        <v>13</v>
      </c>
      <c r="G763">
        <v>1</v>
      </c>
      <c r="H763">
        <v>9</v>
      </c>
      <c r="I763">
        <v>1005</v>
      </c>
      <c r="J763">
        <v>3</v>
      </c>
      <c r="K763">
        <v>9</v>
      </c>
      <c r="L763">
        <v>15</v>
      </c>
      <c r="M763">
        <v>21</v>
      </c>
      <c r="N763">
        <v>41</v>
      </c>
      <c r="O763">
        <v>20</v>
      </c>
      <c r="P763">
        <v>6</v>
      </c>
      <c r="Q763">
        <v>6</v>
      </c>
      <c r="R763">
        <v>9</v>
      </c>
      <c r="S763">
        <v>6</v>
      </c>
      <c r="T763" t="s">
        <v>1273</v>
      </c>
      <c r="U763">
        <v>10</v>
      </c>
      <c r="V763">
        <v>44</v>
      </c>
      <c r="W763">
        <v>995</v>
      </c>
    </row>
    <row r="764" spans="1:23" x14ac:dyDescent="0.35">
      <c r="A764" t="s">
        <v>398</v>
      </c>
      <c r="B764" t="s">
        <v>399</v>
      </c>
      <c r="C764" s="2">
        <v>44835</v>
      </c>
      <c r="D764">
        <v>1360</v>
      </c>
      <c r="E764">
        <v>15</v>
      </c>
      <c r="F764">
        <v>4</v>
      </c>
      <c r="G764">
        <v>1</v>
      </c>
      <c r="H764">
        <v>9</v>
      </c>
      <c r="I764">
        <v>1389</v>
      </c>
      <c r="J764">
        <v>4</v>
      </c>
      <c r="K764">
        <v>10</v>
      </c>
      <c r="L764">
        <v>16</v>
      </c>
      <c r="M764">
        <v>23</v>
      </c>
      <c r="N764">
        <v>40</v>
      </c>
      <c r="O764">
        <v>17</v>
      </c>
      <c r="P764">
        <v>7</v>
      </c>
      <c r="Q764">
        <v>6</v>
      </c>
      <c r="R764">
        <v>10</v>
      </c>
      <c r="S764">
        <v>6</v>
      </c>
      <c r="T764" t="s">
        <v>1274</v>
      </c>
      <c r="U764">
        <v>10</v>
      </c>
      <c r="V764">
        <v>29</v>
      </c>
      <c r="W764">
        <v>1379</v>
      </c>
    </row>
    <row r="765" spans="1:23" x14ac:dyDescent="0.35">
      <c r="A765" t="s">
        <v>398</v>
      </c>
      <c r="B765" t="s">
        <v>399</v>
      </c>
      <c r="C765" s="2">
        <v>44866</v>
      </c>
      <c r="D765">
        <v>931</v>
      </c>
      <c r="E765">
        <v>362</v>
      </c>
      <c r="F765">
        <v>16</v>
      </c>
      <c r="G765">
        <v>0</v>
      </c>
      <c r="H765">
        <v>3</v>
      </c>
      <c r="I765">
        <v>1312</v>
      </c>
      <c r="J765">
        <v>4</v>
      </c>
      <c r="K765">
        <v>10</v>
      </c>
      <c r="L765">
        <v>18</v>
      </c>
      <c r="M765">
        <v>30</v>
      </c>
      <c r="N765">
        <v>160</v>
      </c>
      <c r="O765">
        <v>130</v>
      </c>
      <c r="P765">
        <v>12</v>
      </c>
      <c r="Q765">
        <v>8</v>
      </c>
      <c r="R765">
        <v>10</v>
      </c>
      <c r="S765">
        <v>6</v>
      </c>
      <c r="T765" t="s">
        <v>1275</v>
      </c>
      <c r="U765">
        <v>3</v>
      </c>
      <c r="V765">
        <v>381</v>
      </c>
      <c r="W765">
        <v>1309</v>
      </c>
    </row>
    <row r="766" spans="1:23" x14ac:dyDescent="0.35">
      <c r="A766" t="s">
        <v>398</v>
      </c>
      <c r="B766" t="s">
        <v>399</v>
      </c>
      <c r="C766" s="2">
        <v>44896</v>
      </c>
      <c r="D766">
        <v>1154</v>
      </c>
      <c r="E766">
        <v>525</v>
      </c>
      <c r="F766">
        <v>59</v>
      </c>
      <c r="G766">
        <v>0</v>
      </c>
      <c r="H766">
        <v>7</v>
      </c>
      <c r="I766">
        <v>1745</v>
      </c>
      <c r="J766">
        <v>5</v>
      </c>
      <c r="K766">
        <v>13</v>
      </c>
      <c r="L766">
        <v>27</v>
      </c>
      <c r="M766">
        <v>64</v>
      </c>
      <c r="N766">
        <v>142</v>
      </c>
      <c r="O766">
        <v>78</v>
      </c>
      <c r="P766">
        <v>37</v>
      </c>
      <c r="Q766">
        <v>14</v>
      </c>
      <c r="R766">
        <v>13</v>
      </c>
      <c r="S766">
        <v>8</v>
      </c>
      <c r="T766" t="s">
        <v>1276</v>
      </c>
      <c r="U766">
        <v>7</v>
      </c>
      <c r="V766">
        <v>591</v>
      </c>
      <c r="W766">
        <v>1738</v>
      </c>
    </row>
    <row r="767" spans="1:23" x14ac:dyDescent="0.35">
      <c r="A767" t="s">
        <v>398</v>
      </c>
      <c r="B767" t="s">
        <v>399</v>
      </c>
      <c r="C767" s="2">
        <v>44927</v>
      </c>
      <c r="D767">
        <v>1048</v>
      </c>
      <c r="E767">
        <v>279</v>
      </c>
      <c r="F767">
        <v>173</v>
      </c>
      <c r="G767">
        <v>0</v>
      </c>
      <c r="H767">
        <v>2</v>
      </c>
      <c r="I767">
        <v>1502</v>
      </c>
      <c r="J767">
        <v>4</v>
      </c>
      <c r="K767">
        <v>16</v>
      </c>
      <c r="L767">
        <v>36</v>
      </c>
      <c r="M767">
        <v>101</v>
      </c>
      <c r="N767">
        <v>149</v>
      </c>
      <c r="O767">
        <v>48</v>
      </c>
      <c r="P767">
        <v>65</v>
      </c>
      <c r="Q767">
        <v>20</v>
      </c>
      <c r="R767">
        <v>16</v>
      </c>
      <c r="S767">
        <v>12</v>
      </c>
      <c r="T767" t="s">
        <v>1277</v>
      </c>
      <c r="U767">
        <v>2</v>
      </c>
      <c r="V767">
        <v>454</v>
      </c>
      <c r="W767">
        <v>1500</v>
      </c>
    </row>
    <row r="768" spans="1:23" x14ac:dyDescent="0.35">
      <c r="A768" t="s">
        <v>398</v>
      </c>
      <c r="B768" t="s">
        <v>399</v>
      </c>
      <c r="C768" s="2">
        <v>44958</v>
      </c>
      <c r="D768">
        <v>105</v>
      </c>
      <c r="E768">
        <v>19</v>
      </c>
      <c r="F768">
        <v>2</v>
      </c>
      <c r="G768">
        <v>1</v>
      </c>
      <c r="H768">
        <v>7</v>
      </c>
      <c r="I768">
        <v>134</v>
      </c>
      <c r="J768">
        <v>7</v>
      </c>
      <c r="K768">
        <v>24</v>
      </c>
      <c r="L768">
        <v>48</v>
      </c>
      <c r="M768">
        <v>128</v>
      </c>
      <c r="N768">
        <v>182</v>
      </c>
      <c r="O768">
        <v>54</v>
      </c>
      <c r="P768">
        <v>80</v>
      </c>
      <c r="Q768">
        <v>24</v>
      </c>
      <c r="R768">
        <v>24</v>
      </c>
      <c r="S768">
        <v>17</v>
      </c>
      <c r="T768" t="s">
        <v>1278</v>
      </c>
      <c r="U768">
        <v>8</v>
      </c>
      <c r="V768">
        <v>29</v>
      </c>
      <c r="W768">
        <v>126</v>
      </c>
    </row>
    <row r="769" spans="1:23" x14ac:dyDescent="0.35">
      <c r="A769" t="s">
        <v>398</v>
      </c>
      <c r="B769" t="s">
        <v>399</v>
      </c>
      <c r="C769" s="2">
        <v>44986</v>
      </c>
      <c r="D769">
        <v>3270</v>
      </c>
      <c r="E769">
        <v>1495</v>
      </c>
      <c r="F769">
        <v>234</v>
      </c>
      <c r="G769">
        <v>10</v>
      </c>
      <c r="H769">
        <v>7</v>
      </c>
      <c r="I769">
        <v>5016</v>
      </c>
      <c r="J769">
        <v>9</v>
      </c>
      <c r="K769">
        <v>32</v>
      </c>
      <c r="L769">
        <v>67</v>
      </c>
      <c r="M769">
        <v>130.5</v>
      </c>
      <c r="N769">
        <v>183</v>
      </c>
      <c r="O769">
        <v>52.5</v>
      </c>
      <c r="P769">
        <v>63.5</v>
      </c>
      <c r="Q769">
        <v>35</v>
      </c>
      <c r="R769">
        <v>32</v>
      </c>
      <c r="S769">
        <v>23</v>
      </c>
      <c r="T769" t="s">
        <v>1279</v>
      </c>
      <c r="U769">
        <v>17</v>
      </c>
      <c r="V769">
        <v>1746</v>
      </c>
      <c r="W769">
        <v>4999</v>
      </c>
    </row>
    <row r="770" spans="1:23" x14ac:dyDescent="0.35">
      <c r="A770" t="s">
        <v>184</v>
      </c>
      <c r="B770" t="s">
        <v>185</v>
      </c>
      <c r="C770" s="2">
        <v>44652</v>
      </c>
      <c r="D770">
        <v>1757</v>
      </c>
      <c r="E770">
        <v>305</v>
      </c>
      <c r="F770">
        <v>24</v>
      </c>
      <c r="G770">
        <v>3</v>
      </c>
      <c r="H770">
        <v>2</v>
      </c>
      <c r="I770">
        <v>2091</v>
      </c>
      <c r="J770">
        <v>3</v>
      </c>
      <c r="K770">
        <v>10</v>
      </c>
      <c r="L770">
        <v>21</v>
      </c>
      <c r="M770">
        <v>44</v>
      </c>
      <c r="N770">
        <v>169</v>
      </c>
      <c r="O770">
        <v>125</v>
      </c>
      <c r="P770">
        <v>23</v>
      </c>
      <c r="Q770">
        <v>11</v>
      </c>
      <c r="R770">
        <v>10</v>
      </c>
      <c r="S770">
        <v>7</v>
      </c>
      <c r="T770" t="s">
        <v>1280</v>
      </c>
      <c r="U770">
        <v>5</v>
      </c>
      <c r="V770">
        <v>334</v>
      </c>
      <c r="W770">
        <v>2086</v>
      </c>
    </row>
    <row r="771" spans="1:23" x14ac:dyDescent="0.35">
      <c r="A771" t="s">
        <v>184</v>
      </c>
      <c r="B771" t="s">
        <v>185</v>
      </c>
      <c r="C771" s="2">
        <v>44682</v>
      </c>
      <c r="D771">
        <v>2443</v>
      </c>
      <c r="E771">
        <v>390</v>
      </c>
      <c r="F771">
        <v>51</v>
      </c>
      <c r="G771">
        <v>5</v>
      </c>
      <c r="H771">
        <v>6</v>
      </c>
      <c r="I771">
        <v>2895</v>
      </c>
      <c r="J771">
        <v>5</v>
      </c>
      <c r="K771">
        <v>12</v>
      </c>
      <c r="L771">
        <v>28</v>
      </c>
      <c r="M771">
        <v>57</v>
      </c>
      <c r="N771">
        <v>129</v>
      </c>
      <c r="O771">
        <v>72</v>
      </c>
      <c r="P771">
        <v>29</v>
      </c>
      <c r="Q771">
        <v>16</v>
      </c>
      <c r="R771">
        <v>12</v>
      </c>
      <c r="S771">
        <v>7</v>
      </c>
      <c r="T771" t="s">
        <v>1281</v>
      </c>
      <c r="U771">
        <v>11</v>
      </c>
      <c r="V771">
        <v>452</v>
      </c>
      <c r="W771">
        <v>2884</v>
      </c>
    </row>
    <row r="772" spans="1:23" x14ac:dyDescent="0.35">
      <c r="A772" t="s">
        <v>184</v>
      </c>
      <c r="B772" t="s">
        <v>185</v>
      </c>
      <c r="C772" s="2">
        <v>44713</v>
      </c>
      <c r="D772">
        <v>1844</v>
      </c>
      <c r="E772">
        <v>314</v>
      </c>
      <c r="F772">
        <v>20</v>
      </c>
      <c r="G772">
        <v>2</v>
      </c>
      <c r="H772">
        <v>1</v>
      </c>
      <c r="I772">
        <v>2181</v>
      </c>
      <c r="J772">
        <v>3</v>
      </c>
      <c r="K772">
        <v>8</v>
      </c>
      <c r="L772">
        <v>15</v>
      </c>
      <c r="M772">
        <v>25</v>
      </c>
      <c r="N772">
        <v>45</v>
      </c>
      <c r="O772">
        <v>20</v>
      </c>
      <c r="P772">
        <v>10</v>
      </c>
      <c r="Q772">
        <v>7</v>
      </c>
      <c r="R772">
        <v>8</v>
      </c>
      <c r="S772">
        <v>5</v>
      </c>
      <c r="T772" t="s">
        <v>1282</v>
      </c>
      <c r="U772">
        <v>3</v>
      </c>
      <c r="V772">
        <v>337</v>
      </c>
      <c r="W772">
        <v>2178</v>
      </c>
    </row>
    <row r="773" spans="1:23" x14ac:dyDescent="0.35">
      <c r="A773" t="s">
        <v>184</v>
      </c>
      <c r="B773" t="s">
        <v>185</v>
      </c>
      <c r="C773" s="2">
        <v>44743</v>
      </c>
      <c r="D773">
        <v>887</v>
      </c>
      <c r="E773">
        <v>105</v>
      </c>
      <c r="F773">
        <v>9</v>
      </c>
      <c r="G773">
        <v>5</v>
      </c>
      <c r="H773">
        <v>4</v>
      </c>
      <c r="I773">
        <v>1010</v>
      </c>
      <c r="J773">
        <v>7</v>
      </c>
      <c r="K773">
        <v>12</v>
      </c>
      <c r="L773">
        <v>21</v>
      </c>
      <c r="M773">
        <v>33</v>
      </c>
      <c r="N773">
        <v>58</v>
      </c>
      <c r="O773">
        <v>25</v>
      </c>
      <c r="P773">
        <v>12</v>
      </c>
      <c r="Q773">
        <v>9</v>
      </c>
      <c r="R773">
        <v>12</v>
      </c>
      <c r="S773">
        <v>5</v>
      </c>
      <c r="T773" t="s">
        <v>1283</v>
      </c>
      <c r="U773">
        <v>9</v>
      </c>
      <c r="V773">
        <v>123</v>
      </c>
      <c r="W773">
        <v>1001</v>
      </c>
    </row>
    <row r="774" spans="1:23" x14ac:dyDescent="0.35">
      <c r="A774" t="s">
        <v>184</v>
      </c>
      <c r="B774" t="s">
        <v>185</v>
      </c>
      <c r="C774" s="2">
        <v>44774</v>
      </c>
      <c r="D774">
        <v>1564</v>
      </c>
      <c r="E774">
        <v>252</v>
      </c>
      <c r="F774">
        <v>18</v>
      </c>
      <c r="G774">
        <v>9</v>
      </c>
      <c r="H774">
        <v>6</v>
      </c>
      <c r="I774">
        <v>1849</v>
      </c>
      <c r="J774">
        <v>7</v>
      </c>
      <c r="K774">
        <v>23</v>
      </c>
      <c r="L774">
        <v>30</v>
      </c>
      <c r="M774">
        <v>41</v>
      </c>
      <c r="N774">
        <v>76</v>
      </c>
      <c r="O774">
        <v>35</v>
      </c>
      <c r="P774">
        <v>11</v>
      </c>
      <c r="Q774">
        <v>7</v>
      </c>
      <c r="R774">
        <v>23</v>
      </c>
      <c r="S774">
        <v>16</v>
      </c>
      <c r="T774" t="s">
        <v>1284</v>
      </c>
      <c r="U774">
        <v>15</v>
      </c>
      <c r="V774">
        <v>285</v>
      </c>
      <c r="W774">
        <v>1834</v>
      </c>
    </row>
    <row r="775" spans="1:23" x14ac:dyDescent="0.35">
      <c r="A775" t="s">
        <v>184</v>
      </c>
      <c r="B775" t="s">
        <v>185</v>
      </c>
      <c r="C775" s="2">
        <v>44805</v>
      </c>
      <c r="D775">
        <v>178</v>
      </c>
      <c r="E775">
        <v>62</v>
      </c>
      <c r="F775">
        <v>1</v>
      </c>
      <c r="G775">
        <v>5</v>
      </c>
      <c r="H775">
        <v>4</v>
      </c>
      <c r="I775">
        <v>250</v>
      </c>
      <c r="J775">
        <v>8</v>
      </c>
      <c r="K775">
        <v>18</v>
      </c>
      <c r="L775">
        <v>28</v>
      </c>
      <c r="M775">
        <v>37</v>
      </c>
      <c r="N775">
        <v>64</v>
      </c>
      <c r="O775">
        <v>27</v>
      </c>
      <c r="P775">
        <v>9</v>
      </c>
      <c r="Q775">
        <v>10</v>
      </c>
      <c r="R775">
        <v>18</v>
      </c>
      <c r="S775">
        <v>10</v>
      </c>
      <c r="T775" t="s">
        <v>1285</v>
      </c>
      <c r="U775">
        <v>9</v>
      </c>
      <c r="V775">
        <v>72</v>
      </c>
      <c r="W775">
        <v>241</v>
      </c>
    </row>
    <row r="776" spans="1:23" x14ac:dyDescent="0.35">
      <c r="A776" t="s">
        <v>184</v>
      </c>
      <c r="B776" t="s">
        <v>185</v>
      </c>
      <c r="C776" s="2">
        <v>44835</v>
      </c>
      <c r="D776">
        <v>4095</v>
      </c>
      <c r="E776">
        <v>745</v>
      </c>
      <c r="F776">
        <v>60</v>
      </c>
      <c r="G776">
        <v>1</v>
      </c>
      <c r="H776">
        <v>4</v>
      </c>
      <c r="I776">
        <v>4905</v>
      </c>
      <c r="J776">
        <v>8</v>
      </c>
      <c r="K776">
        <v>25</v>
      </c>
      <c r="L776">
        <v>42</v>
      </c>
      <c r="M776">
        <v>63</v>
      </c>
      <c r="N776">
        <v>105</v>
      </c>
      <c r="O776">
        <v>42</v>
      </c>
      <c r="P776">
        <v>21</v>
      </c>
      <c r="Q776">
        <v>17</v>
      </c>
      <c r="R776">
        <v>25</v>
      </c>
      <c r="S776">
        <v>17</v>
      </c>
      <c r="T776" t="s">
        <v>1286</v>
      </c>
      <c r="U776">
        <v>5</v>
      </c>
      <c r="V776">
        <v>810</v>
      </c>
      <c r="W776">
        <v>4900</v>
      </c>
    </row>
    <row r="777" spans="1:23" x14ac:dyDescent="0.35">
      <c r="A777" t="s">
        <v>184</v>
      </c>
      <c r="B777" t="s">
        <v>185</v>
      </c>
      <c r="C777" s="2">
        <v>44866</v>
      </c>
      <c r="D777">
        <v>2026</v>
      </c>
      <c r="E777">
        <v>333</v>
      </c>
      <c r="F777">
        <v>34</v>
      </c>
      <c r="G777">
        <v>2</v>
      </c>
      <c r="H777">
        <v>3</v>
      </c>
      <c r="I777">
        <v>2398</v>
      </c>
      <c r="J777">
        <v>3</v>
      </c>
      <c r="K777">
        <v>8</v>
      </c>
      <c r="L777">
        <v>16</v>
      </c>
      <c r="M777">
        <v>32</v>
      </c>
      <c r="N777">
        <v>76</v>
      </c>
      <c r="O777">
        <v>44</v>
      </c>
      <c r="P777">
        <v>16</v>
      </c>
      <c r="Q777">
        <v>8</v>
      </c>
      <c r="R777">
        <v>8</v>
      </c>
      <c r="S777">
        <v>5</v>
      </c>
      <c r="T777" t="s">
        <v>1287</v>
      </c>
      <c r="U777">
        <v>5</v>
      </c>
      <c r="V777">
        <v>372</v>
      </c>
      <c r="W777">
        <v>2393</v>
      </c>
    </row>
    <row r="778" spans="1:23" x14ac:dyDescent="0.35">
      <c r="A778" t="s">
        <v>184</v>
      </c>
      <c r="B778" t="s">
        <v>185</v>
      </c>
      <c r="C778" s="2">
        <v>44896</v>
      </c>
      <c r="D778">
        <v>1492</v>
      </c>
      <c r="E778">
        <v>282</v>
      </c>
      <c r="F778">
        <v>26</v>
      </c>
      <c r="G778">
        <v>4</v>
      </c>
      <c r="H778">
        <v>6</v>
      </c>
      <c r="I778">
        <v>1810</v>
      </c>
      <c r="J778">
        <v>2</v>
      </c>
      <c r="K778">
        <v>8</v>
      </c>
      <c r="L778">
        <v>16</v>
      </c>
      <c r="M778">
        <v>30</v>
      </c>
      <c r="N778">
        <v>91</v>
      </c>
      <c r="O778">
        <v>61</v>
      </c>
      <c r="P778">
        <v>14</v>
      </c>
      <c r="Q778">
        <v>8</v>
      </c>
      <c r="R778">
        <v>8</v>
      </c>
      <c r="S778">
        <v>6</v>
      </c>
      <c r="T778" t="s">
        <v>1288</v>
      </c>
      <c r="U778">
        <v>10</v>
      </c>
      <c r="V778">
        <v>318</v>
      </c>
      <c r="W778">
        <v>1800</v>
      </c>
    </row>
    <row r="779" spans="1:23" x14ac:dyDescent="0.35">
      <c r="A779" t="s">
        <v>184</v>
      </c>
      <c r="B779" t="s">
        <v>185</v>
      </c>
      <c r="C779" s="2">
        <v>44927</v>
      </c>
      <c r="D779">
        <v>1911</v>
      </c>
      <c r="E779">
        <v>376</v>
      </c>
      <c r="F779">
        <v>22</v>
      </c>
      <c r="G779">
        <v>3</v>
      </c>
      <c r="H779">
        <v>3</v>
      </c>
      <c r="I779">
        <v>2315</v>
      </c>
      <c r="J779">
        <v>2</v>
      </c>
      <c r="K779">
        <v>8</v>
      </c>
      <c r="L779">
        <v>19</v>
      </c>
      <c r="M779">
        <v>36</v>
      </c>
      <c r="N779">
        <v>81</v>
      </c>
      <c r="O779">
        <v>45</v>
      </c>
      <c r="P779">
        <v>17</v>
      </c>
      <c r="Q779">
        <v>11</v>
      </c>
      <c r="R779">
        <v>8</v>
      </c>
      <c r="S779">
        <v>6</v>
      </c>
      <c r="T779" t="s">
        <v>1289</v>
      </c>
      <c r="U779">
        <v>6</v>
      </c>
      <c r="V779">
        <v>404</v>
      </c>
      <c r="W779">
        <v>2309</v>
      </c>
    </row>
    <row r="780" spans="1:23" x14ac:dyDescent="0.35">
      <c r="A780" t="s">
        <v>184</v>
      </c>
      <c r="B780" t="s">
        <v>185</v>
      </c>
      <c r="C780" s="2">
        <v>44958</v>
      </c>
      <c r="D780">
        <v>1532</v>
      </c>
      <c r="E780">
        <v>315</v>
      </c>
      <c r="F780">
        <v>29</v>
      </c>
      <c r="G780">
        <v>4</v>
      </c>
      <c r="H780">
        <v>2</v>
      </c>
      <c r="I780">
        <v>1882</v>
      </c>
      <c r="J780">
        <v>3</v>
      </c>
      <c r="K780">
        <v>12</v>
      </c>
      <c r="L780">
        <v>25</v>
      </c>
      <c r="M780">
        <v>57</v>
      </c>
      <c r="N780">
        <v>121</v>
      </c>
      <c r="O780">
        <v>64</v>
      </c>
      <c r="P780">
        <v>32</v>
      </c>
      <c r="Q780">
        <v>13</v>
      </c>
      <c r="R780">
        <v>12</v>
      </c>
      <c r="S780">
        <v>9</v>
      </c>
      <c r="T780" t="s">
        <v>1290</v>
      </c>
      <c r="U780">
        <v>6</v>
      </c>
      <c r="V780">
        <v>350</v>
      </c>
      <c r="W780">
        <v>1876</v>
      </c>
    </row>
    <row r="781" spans="1:23" x14ac:dyDescent="0.35">
      <c r="A781" t="s">
        <v>184</v>
      </c>
      <c r="B781" t="s">
        <v>185</v>
      </c>
      <c r="C781" s="2">
        <v>44986</v>
      </c>
      <c r="D781">
        <v>2082</v>
      </c>
      <c r="E781">
        <v>343</v>
      </c>
      <c r="F781">
        <v>43</v>
      </c>
      <c r="G781">
        <v>8</v>
      </c>
      <c r="H781">
        <v>5</v>
      </c>
      <c r="I781">
        <v>2481</v>
      </c>
      <c r="J781">
        <v>14</v>
      </c>
      <c r="K781">
        <v>22</v>
      </c>
      <c r="L781">
        <v>30</v>
      </c>
      <c r="M781">
        <v>39</v>
      </c>
      <c r="N781">
        <v>106</v>
      </c>
      <c r="O781">
        <v>67</v>
      </c>
      <c r="P781">
        <v>9</v>
      </c>
      <c r="Q781">
        <v>8</v>
      </c>
      <c r="R781">
        <v>22</v>
      </c>
      <c r="S781">
        <v>8</v>
      </c>
      <c r="T781" t="s">
        <v>1291</v>
      </c>
      <c r="U781">
        <v>13</v>
      </c>
      <c r="V781">
        <v>399</v>
      </c>
      <c r="W781">
        <v>2468</v>
      </c>
    </row>
    <row r="782" spans="1:23" x14ac:dyDescent="0.35">
      <c r="A782" t="s">
        <v>230</v>
      </c>
      <c r="B782" t="s">
        <v>231</v>
      </c>
      <c r="C782" s="2">
        <v>44652</v>
      </c>
      <c r="D782">
        <v>1032</v>
      </c>
      <c r="E782">
        <v>412</v>
      </c>
      <c r="F782">
        <v>12</v>
      </c>
      <c r="G782">
        <v>3</v>
      </c>
      <c r="H782">
        <v>0</v>
      </c>
      <c r="I782">
        <v>1459</v>
      </c>
      <c r="J782">
        <v>3</v>
      </c>
      <c r="K782">
        <v>5</v>
      </c>
      <c r="L782">
        <v>7</v>
      </c>
      <c r="M782">
        <v>13</v>
      </c>
      <c r="N782">
        <v>676</v>
      </c>
      <c r="O782">
        <v>663</v>
      </c>
      <c r="P782">
        <v>6</v>
      </c>
      <c r="Q782">
        <v>2</v>
      </c>
      <c r="R782">
        <v>5</v>
      </c>
      <c r="S782">
        <v>2</v>
      </c>
      <c r="T782" t="s">
        <v>1292</v>
      </c>
      <c r="U782">
        <v>3</v>
      </c>
      <c r="V782">
        <v>427</v>
      </c>
      <c r="W782">
        <v>1456</v>
      </c>
    </row>
    <row r="783" spans="1:23" x14ac:dyDescent="0.35">
      <c r="A783" t="s">
        <v>230</v>
      </c>
      <c r="B783" t="s">
        <v>231</v>
      </c>
      <c r="C783" s="2">
        <v>44682</v>
      </c>
      <c r="D783">
        <v>677</v>
      </c>
      <c r="E783">
        <v>383</v>
      </c>
      <c r="F783">
        <v>6</v>
      </c>
      <c r="G783">
        <v>4</v>
      </c>
      <c r="H783">
        <v>0</v>
      </c>
      <c r="I783">
        <v>1070</v>
      </c>
      <c r="J783">
        <v>3</v>
      </c>
      <c r="K783">
        <v>5</v>
      </c>
      <c r="L783">
        <v>9</v>
      </c>
      <c r="M783">
        <v>13</v>
      </c>
      <c r="N783">
        <v>602</v>
      </c>
      <c r="O783">
        <v>589</v>
      </c>
      <c r="P783">
        <v>4</v>
      </c>
      <c r="Q783">
        <v>4</v>
      </c>
      <c r="R783">
        <v>5</v>
      </c>
      <c r="S783">
        <v>2</v>
      </c>
      <c r="T783" t="s">
        <v>1293</v>
      </c>
      <c r="U783">
        <v>4</v>
      </c>
      <c r="V783">
        <v>393</v>
      </c>
      <c r="W783">
        <v>1066</v>
      </c>
    </row>
    <row r="784" spans="1:23" x14ac:dyDescent="0.35">
      <c r="A784" t="s">
        <v>230</v>
      </c>
      <c r="B784" t="s">
        <v>231</v>
      </c>
      <c r="C784" s="2">
        <v>44713</v>
      </c>
      <c r="D784">
        <v>1002</v>
      </c>
      <c r="E784">
        <v>475</v>
      </c>
      <c r="F784">
        <v>5</v>
      </c>
      <c r="G784">
        <v>3</v>
      </c>
      <c r="H784">
        <v>2</v>
      </c>
      <c r="I784">
        <v>1487</v>
      </c>
      <c r="J784">
        <v>2</v>
      </c>
      <c r="K784">
        <v>5</v>
      </c>
      <c r="L784">
        <v>8</v>
      </c>
      <c r="M784">
        <v>12</v>
      </c>
      <c r="N784">
        <v>38</v>
      </c>
      <c r="O784">
        <v>26</v>
      </c>
      <c r="P784">
        <v>4</v>
      </c>
      <c r="Q784">
        <v>3</v>
      </c>
      <c r="R784">
        <v>5</v>
      </c>
      <c r="S784">
        <v>3</v>
      </c>
      <c r="T784" t="s">
        <v>1294</v>
      </c>
      <c r="U784">
        <v>5</v>
      </c>
      <c r="V784">
        <v>485</v>
      </c>
      <c r="W784">
        <v>1482</v>
      </c>
    </row>
    <row r="785" spans="1:23" x14ac:dyDescent="0.35">
      <c r="A785" t="s">
        <v>230</v>
      </c>
      <c r="B785" t="s">
        <v>231</v>
      </c>
      <c r="C785" s="2">
        <v>44743</v>
      </c>
      <c r="D785">
        <v>928</v>
      </c>
      <c r="E785">
        <v>438</v>
      </c>
      <c r="F785">
        <v>7</v>
      </c>
      <c r="G785">
        <v>4</v>
      </c>
      <c r="H785">
        <v>2</v>
      </c>
      <c r="I785">
        <v>1379</v>
      </c>
      <c r="J785">
        <v>1</v>
      </c>
      <c r="K785">
        <v>4</v>
      </c>
      <c r="L785">
        <v>6</v>
      </c>
      <c r="M785">
        <v>15</v>
      </c>
      <c r="N785">
        <v>64</v>
      </c>
      <c r="O785">
        <v>49</v>
      </c>
      <c r="P785">
        <v>9</v>
      </c>
      <c r="Q785">
        <v>2</v>
      </c>
      <c r="R785">
        <v>4</v>
      </c>
      <c r="S785">
        <v>3</v>
      </c>
      <c r="T785" t="s">
        <v>1295</v>
      </c>
      <c r="U785">
        <v>6</v>
      </c>
      <c r="V785">
        <v>451</v>
      </c>
      <c r="W785">
        <v>1373</v>
      </c>
    </row>
    <row r="786" spans="1:23" x14ac:dyDescent="0.35">
      <c r="A786" t="s">
        <v>230</v>
      </c>
      <c r="B786" t="s">
        <v>231</v>
      </c>
      <c r="C786" s="2">
        <v>44774</v>
      </c>
      <c r="D786">
        <v>1380</v>
      </c>
      <c r="E786">
        <v>490</v>
      </c>
      <c r="F786">
        <v>25</v>
      </c>
      <c r="G786">
        <v>5</v>
      </c>
      <c r="H786">
        <v>0</v>
      </c>
      <c r="I786">
        <v>1900</v>
      </c>
      <c r="J786">
        <v>2</v>
      </c>
      <c r="K786">
        <v>6</v>
      </c>
      <c r="L786">
        <v>12</v>
      </c>
      <c r="M786">
        <v>25</v>
      </c>
      <c r="N786">
        <v>60.5</v>
      </c>
      <c r="O786">
        <v>35.5</v>
      </c>
      <c r="P786">
        <v>13</v>
      </c>
      <c r="Q786">
        <v>6</v>
      </c>
      <c r="R786">
        <v>6</v>
      </c>
      <c r="S786">
        <v>4</v>
      </c>
      <c r="T786" t="s">
        <v>1296</v>
      </c>
      <c r="U786">
        <v>5</v>
      </c>
      <c r="V786">
        <v>520</v>
      </c>
      <c r="W786">
        <v>1895</v>
      </c>
    </row>
    <row r="787" spans="1:23" x14ac:dyDescent="0.35">
      <c r="A787" t="s">
        <v>230</v>
      </c>
      <c r="B787" t="s">
        <v>231</v>
      </c>
      <c r="C787" s="2">
        <v>44805</v>
      </c>
      <c r="D787">
        <v>1051</v>
      </c>
      <c r="E787">
        <v>416</v>
      </c>
      <c r="F787">
        <v>14</v>
      </c>
      <c r="G787">
        <v>2</v>
      </c>
      <c r="H787">
        <v>1</v>
      </c>
      <c r="I787">
        <v>1484</v>
      </c>
      <c r="J787">
        <v>1</v>
      </c>
      <c r="K787">
        <v>5</v>
      </c>
      <c r="L787">
        <v>10</v>
      </c>
      <c r="M787">
        <v>17</v>
      </c>
      <c r="N787">
        <v>696</v>
      </c>
      <c r="O787">
        <v>679</v>
      </c>
      <c r="P787">
        <v>7</v>
      </c>
      <c r="Q787">
        <v>5</v>
      </c>
      <c r="R787">
        <v>5</v>
      </c>
      <c r="S787">
        <v>4</v>
      </c>
      <c r="T787" t="s">
        <v>1297</v>
      </c>
      <c r="U787">
        <v>3</v>
      </c>
      <c r="V787">
        <v>433</v>
      </c>
      <c r="W787">
        <v>1481</v>
      </c>
    </row>
    <row r="788" spans="1:23" x14ac:dyDescent="0.35">
      <c r="A788" t="s">
        <v>230</v>
      </c>
      <c r="B788" t="s">
        <v>231</v>
      </c>
      <c r="C788" s="2">
        <v>44835</v>
      </c>
      <c r="D788">
        <v>1155</v>
      </c>
      <c r="E788">
        <v>453</v>
      </c>
      <c r="F788">
        <v>12</v>
      </c>
      <c r="G788">
        <v>6</v>
      </c>
      <c r="H788">
        <v>2</v>
      </c>
      <c r="I788">
        <v>1628</v>
      </c>
      <c r="J788">
        <v>2</v>
      </c>
      <c r="K788">
        <v>5</v>
      </c>
      <c r="L788">
        <v>8</v>
      </c>
      <c r="M788">
        <v>13</v>
      </c>
      <c r="N788">
        <v>121</v>
      </c>
      <c r="O788">
        <v>108</v>
      </c>
      <c r="P788">
        <v>5</v>
      </c>
      <c r="Q788">
        <v>3</v>
      </c>
      <c r="R788">
        <v>5</v>
      </c>
      <c r="S788">
        <v>3</v>
      </c>
      <c r="T788" t="s">
        <v>1298</v>
      </c>
      <c r="U788">
        <v>8</v>
      </c>
      <c r="V788">
        <v>473</v>
      </c>
      <c r="W788">
        <v>1620</v>
      </c>
    </row>
    <row r="789" spans="1:23" x14ac:dyDescent="0.35">
      <c r="A789" t="s">
        <v>230</v>
      </c>
      <c r="B789" t="s">
        <v>231</v>
      </c>
      <c r="C789" s="2">
        <v>44866</v>
      </c>
      <c r="D789">
        <v>1333</v>
      </c>
      <c r="E789">
        <v>485</v>
      </c>
      <c r="F789">
        <v>11</v>
      </c>
      <c r="G789">
        <v>3</v>
      </c>
      <c r="H789">
        <v>1</v>
      </c>
      <c r="I789">
        <v>1833</v>
      </c>
      <c r="J789">
        <v>1</v>
      </c>
      <c r="K789">
        <v>4</v>
      </c>
      <c r="L789">
        <v>5</v>
      </c>
      <c r="M789">
        <v>11</v>
      </c>
      <c r="N789">
        <v>156</v>
      </c>
      <c r="O789">
        <v>145</v>
      </c>
      <c r="P789">
        <v>6</v>
      </c>
      <c r="Q789">
        <v>1</v>
      </c>
      <c r="R789">
        <v>4</v>
      </c>
      <c r="S789">
        <v>3</v>
      </c>
      <c r="T789" t="s">
        <v>1299</v>
      </c>
      <c r="U789">
        <v>4</v>
      </c>
      <c r="V789">
        <v>500</v>
      </c>
      <c r="W789">
        <v>1829</v>
      </c>
    </row>
    <row r="790" spans="1:23" x14ac:dyDescent="0.35">
      <c r="A790" t="s">
        <v>230</v>
      </c>
      <c r="B790" t="s">
        <v>231</v>
      </c>
      <c r="C790" s="2">
        <v>44896</v>
      </c>
      <c r="D790">
        <v>1142</v>
      </c>
      <c r="E790">
        <v>456</v>
      </c>
      <c r="F790">
        <v>15</v>
      </c>
      <c r="G790">
        <v>7</v>
      </c>
      <c r="H790">
        <v>3</v>
      </c>
      <c r="I790">
        <v>1623</v>
      </c>
      <c r="J790">
        <v>1</v>
      </c>
      <c r="K790">
        <v>2</v>
      </c>
      <c r="L790">
        <v>4</v>
      </c>
      <c r="M790">
        <v>6</v>
      </c>
      <c r="N790">
        <v>688</v>
      </c>
      <c r="O790">
        <v>682</v>
      </c>
      <c r="P790">
        <v>2</v>
      </c>
      <c r="Q790">
        <v>2</v>
      </c>
      <c r="R790">
        <v>2</v>
      </c>
      <c r="S790">
        <v>1</v>
      </c>
      <c r="T790" t="s">
        <v>1300</v>
      </c>
      <c r="U790">
        <v>10</v>
      </c>
      <c r="V790">
        <v>481</v>
      </c>
      <c r="W790">
        <v>1613</v>
      </c>
    </row>
    <row r="791" spans="1:23" x14ac:dyDescent="0.35">
      <c r="A791" t="s">
        <v>230</v>
      </c>
      <c r="B791" t="s">
        <v>231</v>
      </c>
      <c r="C791" s="2">
        <v>44927</v>
      </c>
      <c r="D791">
        <v>735</v>
      </c>
      <c r="E791">
        <v>374</v>
      </c>
      <c r="F791">
        <v>3</v>
      </c>
      <c r="G791">
        <v>2</v>
      </c>
      <c r="H791">
        <v>1</v>
      </c>
      <c r="I791">
        <v>1115</v>
      </c>
      <c r="J791">
        <v>1</v>
      </c>
      <c r="K791">
        <v>3</v>
      </c>
      <c r="L791">
        <v>5</v>
      </c>
      <c r="M791">
        <v>9</v>
      </c>
      <c r="N791">
        <v>770</v>
      </c>
      <c r="O791">
        <v>761</v>
      </c>
      <c r="P791">
        <v>4</v>
      </c>
      <c r="Q791">
        <v>2</v>
      </c>
      <c r="R791">
        <v>3</v>
      </c>
      <c r="S791">
        <v>2</v>
      </c>
      <c r="T791" t="s">
        <v>1301</v>
      </c>
      <c r="U791">
        <v>3</v>
      </c>
      <c r="V791">
        <v>380</v>
      </c>
      <c r="W791">
        <v>1112</v>
      </c>
    </row>
    <row r="792" spans="1:23" x14ac:dyDescent="0.35">
      <c r="A792" t="s">
        <v>230</v>
      </c>
      <c r="B792" t="s">
        <v>231</v>
      </c>
      <c r="C792" s="2">
        <v>44958</v>
      </c>
      <c r="D792">
        <v>837</v>
      </c>
      <c r="E792">
        <v>433</v>
      </c>
      <c r="F792">
        <v>13</v>
      </c>
      <c r="G792">
        <v>7</v>
      </c>
      <c r="H792">
        <v>1</v>
      </c>
      <c r="I792">
        <v>1291</v>
      </c>
      <c r="J792">
        <v>3</v>
      </c>
      <c r="K792">
        <v>5</v>
      </c>
      <c r="L792">
        <v>9</v>
      </c>
      <c r="M792">
        <v>14</v>
      </c>
      <c r="N792">
        <v>64</v>
      </c>
      <c r="O792">
        <v>50</v>
      </c>
      <c r="P792">
        <v>5</v>
      </c>
      <c r="Q792">
        <v>4</v>
      </c>
      <c r="R792">
        <v>5</v>
      </c>
      <c r="S792">
        <v>2</v>
      </c>
      <c r="T792" t="s">
        <v>1302</v>
      </c>
      <c r="U792">
        <v>8</v>
      </c>
      <c r="V792">
        <v>454</v>
      </c>
      <c r="W792">
        <v>1283</v>
      </c>
    </row>
    <row r="793" spans="1:23" x14ac:dyDescent="0.35">
      <c r="A793" t="s">
        <v>230</v>
      </c>
      <c r="B793" t="s">
        <v>231</v>
      </c>
      <c r="C793" s="2">
        <v>44986</v>
      </c>
      <c r="D793">
        <v>1214</v>
      </c>
      <c r="E793">
        <v>571</v>
      </c>
      <c r="F793">
        <v>20</v>
      </c>
      <c r="G793">
        <v>7</v>
      </c>
      <c r="H793">
        <v>5</v>
      </c>
      <c r="I793">
        <v>1817</v>
      </c>
      <c r="J793">
        <v>4</v>
      </c>
      <c r="K793">
        <v>8</v>
      </c>
      <c r="L793">
        <v>11</v>
      </c>
      <c r="M793">
        <v>15</v>
      </c>
      <c r="N793">
        <v>836</v>
      </c>
      <c r="O793">
        <v>821</v>
      </c>
      <c r="P793">
        <v>4</v>
      </c>
      <c r="Q793">
        <v>3</v>
      </c>
      <c r="R793">
        <v>8</v>
      </c>
      <c r="S793">
        <v>4</v>
      </c>
      <c r="T793" t="s">
        <v>1303</v>
      </c>
      <c r="U793">
        <v>12</v>
      </c>
      <c r="V793">
        <v>603</v>
      </c>
      <c r="W793">
        <v>1805</v>
      </c>
    </row>
    <row r="794" spans="1:23" x14ac:dyDescent="0.35">
      <c r="A794" t="s">
        <v>130</v>
      </c>
      <c r="B794" t="s">
        <v>131</v>
      </c>
      <c r="C794" s="2">
        <v>44652</v>
      </c>
      <c r="D794">
        <v>1076</v>
      </c>
      <c r="E794">
        <v>331</v>
      </c>
      <c r="F794">
        <v>19</v>
      </c>
      <c r="G794">
        <v>3</v>
      </c>
      <c r="H794">
        <v>2</v>
      </c>
      <c r="I794">
        <v>1431</v>
      </c>
      <c r="J794">
        <v>28</v>
      </c>
      <c r="K794">
        <v>30</v>
      </c>
      <c r="L794">
        <v>33</v>
      </c>
      <c r="M794">
        <v>38</v>
      </c>
      <c r="N794">
        <v>44</v>
      </c>
      <c r="O794">
        <v>6</v>
      </c>
      <c r="P794">
        <v>5</v>
      </c>
      <c r="Q794">
        <v>3</v>
      </c>
      <c r="R794">
        <v>30</v>
      </c>
      <c r="S794">
        <v>2</v>
      </c>
      <c r="T794" t="s">
        <v>1304</v>
      </c>
      <c r="U794">
        <v>5</v>
      </c>
      <c r="V794">
        <v>355</v>
      </c>
      <c r="W794">
        <v>1426</v>
      </c>
    </row>
    <row r="795" spans="1:23" x14ac:dyDescent="0.35">
      <c r="A795" t="s">
        <v>130</v>
      </c>
      <c r="B795" t="s">
        <v>131</v>
      </c>
      <c r="C795" s="2">
        <v>44682</v>
      </c>
      <c r="D795">
        <v>673</v>
      </c>
      <c r="E795">
        <v>196</v>
      </c>
      <c r="F795">
        <v>15</v>
      </c>
      <c r="G795">
        <v>0</v>
      </c>
      <c r="H795">
        <v>0</v>
      </c>
      <c r="I795">
        <v>884</v>
      </c>
      <c r="J795">
        <v>26</v>
      </c>
      <c r="K795">
        <v>31</v>
      </c>
      <c r="L795">
        <v>33</v>
      </c>
      <c r="M795">
        <v>36</v>
      </c>
      <c r="N795">
        <v>40</v>
      </c>
      <c r="O795">
        <v>4</v>
      </c>
      <c r="P795">
        <v>3</v>
      </c>
      <c r="Q795">
        <v>2</v>
      </c>
      <c r="R795">
        <v>31</v>
      </c>
      <c r="S795">
        <v>5</v>
      </c>
      <c r="T795" t="s">
        <v>1305</v>
      </c>
      <c r="U795">
        <v>0</v>
      </c>
      <c r="V795">
        <v>211</v>
      </c>
      <c r="W795">
        <v>884</v>
      </c>
    </row>
    <row r="796" spans="1:23" x14ac:dyDescent="0.35">
      <c r="A796" t="s">
        <v>130</v>
      </c>
      <c r="B796" t="s">
        <v>131</v>
      </c>
      <c r="C796" s="2">
        <v>44713</v>
      </c>
      <c r="D796">
        <v>1</v>
      </c>
      <c r="E796">
        <v>0</v>
      </c>
      <c r="F796">
        <v>10</v>
      </c>
      <c r="G796">
        <v>1</v>
      </c>
      <c r="H796">
        <v>0</v>
      </c>
      <c r="I796">
        <v>12</v>
      </c>
      <c r="J796">
        <v>1</v>
      </c>
      <c r="K796">
        <v>3</v>
      </c>
      <c r="L796">
        <v>5</v>
      </c>
      <c r="M796">
        <v>8</v>
      </c>
      <c r="N796">
        <v>99</v>
      </c>
      <c r="O796">
        <v>91</v>
      </c>
      <c r="P796">
        <v>3</v>
      </c>
      <c r="Q796">
        <v>2</v>
      </c>
      <c r="R796">
        <v>3</v>
      </c>
      <c r="S796">
        <v>2</v>
      </c>
      <c r="T796" t="s">
        <v>1306</v>
      </c>
      <c r="U796">
        <v>1</v>
      </c>
      <c r="V796">
        <v>11</v>
      </c>
      <c r="W796">
        <v>11</v>
      </c>
    </row>
    <row r="797" spans="1:23" x14ac:dyDescent="0.35">
      <c r="A797" t="s">
        <v>130</v>
      </c>
      <c r="B797" t="s">
        <v>131</v>
      </c>
      <c r="C797" s="2">
        <v>44743</v>
      </c>
      <c r="D797">
        <v>1687</v>
      </c>
      <c r="E797">
        <v>528</v>
      </c>
      <c r="F797">
        <v>26</v>
      </c>
      <c r="G797">
        <v>2</v>
      </c>
      <c r="H797">
        <v>0</v>
      </c>
      <c r="I797">
        <v>2243</v>
      </c>
      <c r="J797">
        <v>7</v>
      </c>
      <c r="K797">
        <v>11</v>
      </c>
      <c r="L797">
        <v>23</v>
      </c>
      <c r="M797">
        <v>38</v>
      </c>
      <c r="N797">
        <v>50</v>
      </c>
      <c r="O797">
        <v>12</v>
      </c>
      <c r="P797">
        <v>15</v>
      </c>
      <c r="Q797">
        <v>12</v>
      </c>
      <c r="R797">
        <v>11</v>
      </c>
      <c r="S797">
        <v>4</v>
      </c>
      <c r="T797" t="s">
        <v>1307</v>
      </c>
      <c r="U797">
        <v>2</v>
      </c>
      <c r="V797">
        <v>556</v>
      </c>
      <c r="W797">
        <v>2241</v>
      </c>
    </row>
    <row r="798" spans="1:23" x14ac:dyDescent="0.35">
      <c r="A798" t="s">
        <v>130</v>
      </c>
      <c r="B798" t="s">
        <v>131</v>
      </c>
      <c r="C798" s="2">
        <v>44774</v>
      </c>
      <c r="D798">
        <v>634</v>
      </c>
      <c r="E798">
        <v>175</v>
      </c>
      <c r="F798">
        <v>9</v>
      </c>
      <c r="G798">
        <v>0</v>
      </c>
      <c r="H798">
        <v>0</v>
      </c>
      <c r="I798">
        <v>818</v>
      </c>
      <c r="J798">
        <v>6</v>
      </c>
      <c r="K798">
        <v>8</v>
      </c>
      <c r="L798">
        <v>9</v>
      </c>
      <c r="M798">
        <v>11</v>
      </c>
      <c r="N798">
        <v>17</v>
      </c>
      <c r="O798">
        <v>6</v>
      </c>
      <c r="P798">
        <v>2</v>
      </c>
      <c r="Q798">
        <v>1</v>
      </c>
      <c r="R798">
        <v>8</v>
      </c>
      <c r="S798">
        <v>2</v>
      </c>
      <c r="T798" t="s">
        <v>1308</v>
      </c>
      <c r="U798">
        <v>0</v>
      </c>
      <c r="V798">
        <v>184</v>
      </c>
      <c r="W798">
        <v>818</v>
      </c>
    </row>
    <row r="799" spans="1:23" x14ac:dyDescent="0.35">
      <c r="A799" t="s">
        <v>130</v>
      </c>
      <c r="B799" t="s">
        <v>131</v>
      </c>
      <c r="C799" s="2">
        <v>44805</v>
      </c>
      <c r="D799">
        <v>553</v>
      </c>
      <c r="E799">
        <v>155</v>
      </c>
      <c r="F799">
        <v>7</v>
      </c>
      <c r="G799">
        <v>0</v>
      </c>
      <c r="H799">
        <v>1</v>
      </c>
      <c r="I799">
        <v>716</v>
      </c>
      <c r="J799">
        <v>6</v>
      </c>
      <c r="K799">
        <v>7</v>
      </c>
      <c r="L799">
        <v>9</v>
      </c>
      <c r="M799">
        <v>14.5</v>
      </c>
      <c r="N799">
        <v>31</v>
      </c>
      <c r="O799">
        <v>16.5</v>
      </c>
      <c r="P799">
        <v>5.5</v>
      </c>
      <c r="Q799">
        <v>2</v>
      </c>
      <c r="R799">
        <v>7</v>
      </c>
      <c r="S799">
        <v>1</v>
      </c>
      <c r="T799" t="s">
        <v>1309</v>
      </c>
      <c r="U799">
        <v>1</v>
      </c>
      <c r="V799">
        <v>163</v>
      </c>
      <c r="W799">
        <v>715</v>
      </c>
    </row>
    <row r="800" spans="1:23" x14ac:dyDescent="0.35">
      <c r="A800" t="s">
        <v>130</v>
      </c>
      <c r="B800" t="s">
        <v>131</v>
      </c>
      <c r="C800" s="2">
        <v>44835</v>
      </c>
      <c r="D800">
        <v>459</v>
      </c>
      <c r="E800">
        <v>120</v>
      </c>
      <c r="F800">
        <v>3</v>
      </c>
      <c r="G800">
        <v>0</v>
      </c>
      <c r="H800">
        <v>0</v>
      </c>
      <c r="I800">
        <v>582</v>
      </c>
      <c r="J800">
        <v>6</v>
      </c>
      <c r="K800">
        <v>7</v>
      </c>
      <c r="L800">
        <v>9</v>
      </c>
      <c r="M800">
        <v>12</v>
      </c>
      <c r="N800">
        <v>62</v>
      </c>
      <c r="O800">
        <v>50</v>
      </c>
      <c r="P800">
        <v>3</v>
      </c>
      <c r="Q800">
        <v>2</v>
      </c>
      <c r="R800">
        <v>7</v>
      </c>
      <c r="S800">
        <v>1</v>
      </c>
      <c r="T800" t="s">
        <v>1310</v>
      </c>
      <c r="U800">
        <v>0</v>
      </c>
      <c r="V800">
        <v>123</v>
      </c>
      <c r="W800">
        <v>582</v>
      </c>
    </row>
    <row r="801" spans="1:23" x14ac:dyDescent="0.35">
      <c r="A801" t="s">
        <v>130</v>
      </c>
      <c r="B801" t="s">
        <v>131</v>
      </c>
      <c r="C801" s="2">
        <v>44866</v>
      </c>
      <c r="D801">
        <v>781</v>
      </c>
      <c r="E801">
        <v>234</v>
      </c>
      <c r="F801">
        <v>3</v>
      </c>
      <c r="G801">
        <v>0</v>
      </c>
      <c r="H801">
        <v>0</v>
      </c>
      <c r="I801">
        <v>1018</v>
      </c>
      <c r="J801">
        <v>6</v>
      </c>
      <c r="K801">
        <v>7</v>
      </c>
      <c r="L801">
        <v>10</v>
      </c>
      <c r="M801">
        <v>32</v>
      </c>
      <c r="N801">
        <v>92</v>
      </c>
      <c r="O801">
        <v>60</v>
      </c>
      <c r="P801">
        <v>22</v>
      </c>
      <c r="Q801">
        <v>3</v>
      </c>
      <c r="R801">
        <v>7</v>
      </c>
      <c r="S801">
        <v>1</v>
      </c>
      <c r="T801" t="s">
        <v>1311</v>
      </c>
      <c r="U801">
        <v>0</v>
      </c>
      <c r="V801">
        <v>237</v>
      </c>
      <c r="W801">
        <v>1018</v>
      </c>
    </row>
    <row r="802" spans="1:23" x14ac:dyDescent="0.35">
      <c r="A802" t="s">
        <v>130</v>
      </c>
      <c r="B802" t="s">
        <v>131</v>
      </c>
      <c r="C802" s="2">
        <v>44896</v>
      </c>
      <c r="D802">
        <v>440</v>
      </c>
      <c r="E802">
        <v>106</v>
      </c>
      <c r="F802">
        <v>2</v>
      </c>
      <c r="G802">
        <v>0</v>
      </c>
      <c r="H802">
        <v>1</v>
      </c>
      <c r="I802">
        <v>549</v>
      </c>
      <c r="J802">
        <v>5</v>
      </c>
      <c r="K802">
        <v>6</v>
      </c>
      <c r="L802">
        <v>8</v>
      </c>
      <c r="M802">
        <v>9</v>
      </c>
      <c r="N802">
        <v>14</v>
      </c>
      <c r="O802">
        <v>5</v>
      </c>
      <c r="P802">
        <v>1</v>
      </c>
      <c r="Q802">
        <v>2</v>
      </c>
      <c r="R802">
        <v>6</v>
      </c>
      <c r="S802">
        <v>1</v>
      </c>
      <c r="T802" t="s">
        <v>1312</v>
      </c>
      <c r="U802">
        <v>1</v>
      </c>
      <c r="V802">
        <v>109</v>
      </c>
      <c r="W802">
        <v>548</v>
      </c>
    </row>
    <row r="803" spans="1:23" x14ac:dyDescent="0.35">
      <c r="A803" t="s">
        <v>130</v>
      </c>
      <c r="B803" t="s">
        <v>131</v>
      </c>
      <c r="C803" s="2">
        <v>44927</v>
      </c>
      <c r="D803">
        <v>724</v>
      </c>
      <c r="E803">
        <v>183</v>
      </c>
      <c r="F803">
        <v>37</v>
      </c>
      <c r="G803">
        <v>0</v>
      </c>
      <c r="H803">
        <v>1</v>
      </c>
      <c r="I803">
        <v>945</v>
      </c>
      <c r="J803">
        <v>6</v>
      </c>
      <c r="K803">
        <v>7</v>
      </c>
      <c r="L803">
        <v>10</v>
      </c>
      <c r="M803">
        <v>15</v>
      </c>
      <c r="N803">
        <v>40</v>
      </c>
      <c r="O803">
        <v>25</v>
      </c>
      <c r="P803">
        <v>5</v>
      </c>
      <c r="Q803">
        <v>3</v>
      </c>
      <c r="R803">
        <v>7</v>
      </c>
      <c r="S803">
        <v>1</v>
      </c>
      <c r="T803" t="s">
        <v>1313</v>
      </c>
      <c r="U803">
        <v>1</v>
      </c>
      <c r="V803">
        <v>221</v>
      </c>
      <c r="W803">
        <v>944</v>
      </c>
    </row>
    <row r="804" spans="1:23" x14ac:dyDescent="0.35">
      <c r="A804" t="s">
        <v>130</v>
      </c>
      <c r="B804" t="s">
        <v>131</v>
      </c>
      <c r="C804" s="2">
        <v>44958</v>
      </c>
      <c r="D804">
        <v>598</v>
      </c>
      <c r="E804">
        <v>184</v>
      </c>
      <c r="F804">
        <v>13</v>
      </c>
      <c r="G804">
        <v>1</v>
      </c>
      <c r="H804">
        <v>1</v>
      </c>
      <c r="I804">
        <v>797</v>
      </c>
      <c r="J804">
        <v>6</v>
      </c>
      <c r="K804">
        <v>7</v>
      </c>
      <c r="L804">
        <v>11</v>
      </c>
      <c r="M804">
        <v>70</v>
      </c>
      <c r="N804">
        <v>121</v>
      </c>
      <c r="O804">
        <v>51</v>
      </c>
      <c r="P804">
        <v>59</v>
      </c>
      <c r="Q804">
        <v>4</v>
      </c>
      <c r="R804">
        <v>7</v>
      </c>
      <c r="S804">
        <v>1</v>
      </c>
      <c r="T804" t="s">
        <v>1314</v>
      </c>
      <c r="U804">
        <v>2</v>
      </c>
      <c r="V804">
        <v>199</v>
      </c>
      <c r="W804">
        <v>795</v>
      </c>
    </row>
    <row r="805" spans="1:23" x14ac:dyDescent="0.35">
      <c r="A805" t="s">
        <v>130</v>
      </c>
      <c r="B805" t="s">
        <v>131</v>
      </c>
      <c r="C805" s="2">
        <v>44986</v>
      </c>
      <c r="D805">
        <v>469</v>
      </c>
      <c r="E805">
        <v>109</v>
      </c>
      <c r="F805">
        <v>6</v>
      </c>
      <c r="G805">
        <v>1</v>
      </c>
      <c r="H805">
        <v>0</v>
      </c>
      <c r="I805">
        <v>585</v>
      </c>
      <c r="J805">
        <v>6</v>
      </c>
      <c r="K805">
        <v>7</v>
      </c>
      <c r="L805">
        <v>9</v>
      </c>
      <c r="M805">
        <v>11</v>
      </c>
      <c r="N805">
        <v>96</v>
      </c>
      <c r="O805">
        <v>85</v>
      </c>
      <c r="P805">
        <v>2</v>
      </c>
      <c r="Q805">
        <v>2</v>
      </c>
      <c r="R805">
        <v>7</v>
      </c>
      <c r="S805">
        <v>1</v>
      </c>
      <c r="T805" t="s">
        <v>1315</v>
      </c>
      <c r="U805">
        <v>1</v>
      </c>
      <c r="V805">
        <v>116</v>
      </c>
      <c r="W805">
        <v>584</v>
      </c>
    </row>
    <row r="806" spans="1:23" x14ac:dyDescent="0.35">
      <c r="A806" t="s">
        <v>81</v>
      </c>
      <c r="B806" t="s">
        <v>470</v>
      </c>
      <c r="C806" s="2">
        <v>44652</v>
      </c>
      <c r="D806">
        <v>264</v>
      </c>
      <c r="E806">
        <v>109</v>
      </c>
      <c r="F806">
        <v>4</v>
      </c>
      <c r="G806">
        <v>0</v>
      </c>
      <c r="H806">
        <v>7</v>
      </c>
      <c r="I806">
        <v>384</v>
      </c>
      <c r="J806">
        <v>4</v>
      </c>
      <c r="K806">
        <v>10</v>
      </c>
      <c r="L806">
        <v>15</v>
      </c>
      <c r="M806">
        <v>19</v>
      </c>
      <c r="N806">
        <v>22</v>
      </c>
      <c r="O806">
        <v>3</v>
      </c>
      <c r="P806">
        <v>4</v>
      </c>
      <c r="Q806">
        <v>5</v>
      </c>
      <c r="R806">
        <v>10</v>
      </c>
      <c r="S806">
        <v>6</v>
      </c>
      <c r="T806" t="s">
        <v>1316</v>
      </c>
      <c r="U806">
        <v>7</v>
      </c>
      <c r="V806">
        <v>120</v>
      </c>
      <c r="W806">
        <v>377</v>
      </c>
    </row>
    <row r="807" spans="1:23" x14ac:dyDescent="0.35">
      <c r="A807" t="s">
        <v>81</v>
      </c>
      <c r="B807" t="s">
        <v>470</v>
      </c>
      <c r="C807" s="2">
        <v>44682</v>
      </c>
      <c r="D807">
        <v>695</v>
      </c>
      <c r="E807">
        <v>251</v>
      </c>
      <c r="F807">
        <v>4</v>
      </c>
      <c r="G807">
        <v>1</v>
      </c>
      <c r="H807">
        <v>5</v>
      </c>
      <c r="I807">
        <v>956</v>
      </c>
      <c r="J807">
        <v>4</v>
      </c>
      <c r="K807">
        <v>10</v>
      </c>
      <c r="L807">
        <v>15</v>
      </c>
      <c r="M807">
        <v>20</v>
      </c>
      <c r="N807">
        <v>31</v>
      </c>
      <c r="O807">
        <v>11</v>
      </c>
      <c r="P807">
        <v>5</v>
      </c>
      <c r="Q807">
        <v>5</v>
      </c>
      <c r="R807">
        <v>10</v>
      </c>
      <c r="S807">
        <v>6</v>
      </c>
      <c r="T807" t="s">
        <v>1317</v>
      </c>
      <c r="U807">
        <v>6</v>
      </c>
      <c r="V807">
        <v>261</v>
      </c>
      <c r="W807">
        <v>950</v>
      </c>
    </row>
    <row r="808" spans="1:23" x14ac:dyDescent="0.35">
      <c r="A808" t="s">
        <v>81</v>
      </c>
      <c r="B808" t="s">
        <v>470</v>
      </c>
      <c r="C808" s="2">
        <v>44713</v>
      </c>
      <c r="D808">
        <v>443</v>
      </c>
      <c r="E808">
        <v>186</v>
      </c>
      <c r="F808">
        <v>2</v>
      </c>
      <c r="G808">
        <v>4</v>
      </c>
      <c r="H808">
        <v>0</v>
      </c>
      <c r="I808">
        <v>635</v>
      </c>
      <c r="J808">
        <v>3</v>
      </c>
      <c r="K808">
        <v>7</v>
      </c>
      <c r="L808">
        <v>10</v>
      </c>
      <c r="M808">
        <v>13</v>
      </c>
      <c r="N808">
        <v>21</v>
      </c>
      <c r="O808">
        <v>8</v>
      </c>
      <c r="P808">
        <v>3</v>
      </c>
      <c r="Q808">
        <v>3</v>
      </c>
      <c r="R808">
        <v>7</v>
      </c>
      <c r="S808">
        <v>4</v>
      </c>
      <c r="T808" t="s">
        <v>1318</v>
      </c>
      <c r="U808">
        <v>4</v>
      </c>
      <c r="V808">
        <v>192</v>
      </c>
      <c r="W808">
        <v>631</v>
      </c>
    </row>
    <row r="809" spans="1:23" x14ac:dyDescent="0.35">
      <c r="A809" t="s">
        <v>81</v>
      </c>
      <c r="B809" t="s">
        <v>470</v>
      </c>
      <c r="C809" s="2">
        <v>44743</v>
      </c>
      <c r="D809">
        <v>452</v>
      </c>
      <c r="E809">
        <v>179</v>
      </c>
      <c r="F809">
        <v>10</v>
      </c>
      <c r="G809">
        <v>0</v>
      </c>
      <c r="H809">
        <v>3</v>
      </c>
      <c r="I809">
        <v>644</v>
      </c>
      <c r="J809">
        <v>5</v>
      </c>
      <c r="K809">
        <v>8</v>
      </c>
      <c r="L809">
        <v>10</v>
      </c>
      <c r="M809">
        <v>14</v>
      </c>
      <c r="N809">
        <v>22</v>
      </c>
      <c r="O809">
        <v>8</v>
      </c>
      <c r="P809">
        <v>4</v>
      </c>
      <c r="Q809">
        <v>2</v>
      </c>
      <c r="R809">
        <v>8</v>
      </c>
      <c r="S809">
        <v>3</v>
      </c>
      <c r="T809" t="s">
        <v>1319</v>
      </c>
      <c r="U809">
        <v>3</v>
      </c>
      <c r="V809">
        <v>192</v>
      </c>
      <c r="W809">
        <v>641</v>
      </c>
    </row>
    <row r="810" spans="1:23" x14ac:dyDescent="0.35">
      <c r="A810" t="s">
        <v>81</v>
      </c>
      <c r="B810" t="s">
        <v>470</v>
      </c>
      <c r="C810" s="2">
        <v>44774</v>
      </c>
      <c r="D810">
        <v>675</v>
      </c>
      <c r="E810">
        <v>207</v>
      </c>
      <c r="F810">
        <v>5</v>
      </c>
      <c r="G810">
        <v>4</v>
      </c>
      <c r="H810">
        <v>4</v>
      </c>
      <c r="I810">
        <v>895</v>
      </c>
      <c r="J810">
        <v>3</v>
      </c>
      <c r="K810">
        <v>7</v>
      </c>
      <c r="L810">
        <v>11</v>
      </c>
      <c r="M810">
        <v>16</v>
      </c>
      <c r="N810">
        <v>27</v>
      </c>
      <c r="O810">
        <v>11</v>
      </c>
      <c r="P810">
        <v>5</v>
      </c>
      <c r="Q810">
        <v>4</v>
      </c>
      <c r="R810">
        <v>7</v>
      </c>
      <c r="S810">
        <v>4</v>
      </c>
      <c r="T810" t="s">
        <v>1320</v>
      </c>
      <c r="U810">
        <v>8</v>
      </c>
      <c r="V810">
        <v>220</v>
      </c>
      <c r="W810">
        <v>887</v>
      </c>
    </row>
    <row r="811" spans="1:23" x14ac:dyDescent="0.35">
      <c r="A811" t="s">
        <v>81</v>
      </c>
      <c r="B811" t="s">
        <v>470</v>
      </c>
      <c r="C811" s="2">
        <v>44805</v>
      </c>
      <c r="D811">
        <v>440</v>
      </c>
      <c r="E811">
        <v>179</v>
      </c>
      <c r="F811">
        <v>6</v>
      </c>
      <c r="G811">
        <v>1</v>
      </c>
      <c r="H811">
        <v>1</v>
      </c>
      <c r="I811">
        <v>627</v>
      </c>
      <c r="J811">
        <v>2</v>
      </c>
      <c r="K811">
        <v>5</v>
      </c>
      <c r="L811">
        <v>7</v>
      </c>
      <c r="M811">
        <v>10</v>
      </c>
      <c r="N811">
        <v>14</v>
      </c>
      <c r="O811">
        <v>4</v>
      </c>
      <c r="P811">
        <v>3</v>
      </c>
      <c r="Q811">
        <v>2</v>
      </c>
      <c r="R811">
        <v>5</v>
      </c>
      <c r="S811">
        <v>3</v>
      </c>
      <c r="T811" t="s">
        <v>1321</v>
      </c>
      <c r="U811">
        <v>2</v>
      </c>
      <c r="V811">
        <v>187</v>
      </c>
      <c r="W811">
        <v>625</v>
      </c>
    </row>
    <row r="812" spans="1:23" x14ac:dyDescent="0.35">
      <c r="A812" t="s">
        <v>81</v>
      </c>
      <c r="B812" t="s">
        <v>470</v>
      </c>
      <c r="C812" s="2">
        <v>44835</v>
      </c>
      <c r="D812">
        <v>462</v>
      </c>
      <c r="E812">
        <v>162</v>
      </c>
      <c r="F812">
        <v>8</v>
      </c>
      <c r="G812">
        <v>0</v>
      </c>
      <c r="H812">
        <v>6</v>
      </c>
      <c r="I812">
        <v>638</v>
      </c>
      <c r="J812">
        <v>4</v>
      </c>
      <c r="K812">
        <v>7</v>
      </c>
      <c r="L812">
        <v>11</v>
      </c>
      <c r="M812">
        <v>14</v>
      </c>
      <c r="N812">
        <v>21</v>
      </c>
      <c r="O812">
        <v>7</v>
      </c>
      <c r="P812">
        <v>3</v>
      </c>
      <c r="Q812">
        <v>4</v>
      </c>
      <c r="R812">
        <v>7</v>
      </c>
      <c r="S812">
        <v>3</v>
      </c>
      <c r="T812" t="s">
        <v>1322</v>
      </c>
      <c r="U812">
        <v>6</v>
      </c>
      <c r="V812">
        <v>176</v>
      </c>
      <c r="W812">
        <v>632</v>
      </c>
    </row>
    <row r="813" spans="1:23" x14ac:dyDescent="0.35">
      <c r="A813" t="s">
        <v>81</v>
      </c>
      <c r="B813" t="s">
        <v>470</v>
      </c>
      <c r="C813" s="2">
        <v>44866</v>
      </c>
      <c r="D813">
        <v>389</v>
      </c>
      <c r="E813">
        <v>143</v>
      </c>
      <c r="F813">
        <v>3</v>
      </c>
      <c r="G813">
        <v>0</v>
      </c>
      <c r="H813">
        <v>2</v>
      </c>
      <c r="I813">
        <v>537</v>
      </c>
      <c r="J813">
        <v>3</v>
      </c>
      <c r="K813">
        <v>6</v>
      </c>
      <c r="L813">
        <v>10</v>
      </c>
      <c r="M813">
        <v>15</v>
      </c>
      <c r="N813">
        <v>20</v>
      </c>
      <c r="O813">
        <v>5</v>
      </c>
      <c r="P813">
        <v>5</v>
      </c>
      <c r="Q813">
        <v>4</v>
      </c>
      <c r="R813">
        <v>6</v>
      </c>
      <c r="S813">
        <v>3</v>
      </c>
      <c r="T813" t="s">
        <v>1323</v>
      </c>
      <c r="U813">
        <v>2</v>
      </c>
      <c r="V813">
        <v>148</v>
      </c>
      <c r="W813">
        <v>535</v>
      </c>
    </row>
    <row r="814" spans="1:23" x14ac:dyDescent="0.35">
      <c r="A814" t="s">
        <v>81</v>
      </c>
      <c r="B814" t="s">
        <v>470</v>
      </c>
      <c r="C814" s="2">
        <v>44896</v>
      </c>
      <c r="D814">
        <v>686</v>
      </c>
      <c r="E814">
        <v>268</v>
      </c>
      <c r="F814">
        <v>10</v>
      </c>
      <c r="G814">
        <v>2</v>
      </c>
      <c r="H814">
        <v>6</v>
      </c>
      <c r="I814">
        <v>972</v>
      </c>
      <c r="J814">
        <v>4</v>
      </c>
      <c r="K814">
        <v>10</v>
      </c>
      <c r="L814">
        <v>16</v>
      </c>
      <c r="M814">
        <v>21</v>
      </c>
      <c r="N814">
        <v>32</v>
      </c>
      <c r="O814">
        <v>11</v>
      </c>
      <c r="P814">
        <v>5</v>
      </c>
      <c r="Q814">
        <v>6</v>
      </c>
      <c r="R814">
        <v>10</v>
      </c>
      <c r="S814">
        <v>6</v>
      </c>
      <c r="T814" t="s">
        <v>1324</v>
      </c>
      <c r="U814">
        <v>8</v>
      </c>
      <c r="V814">
        <v>286</v>
      </c>
      <c r="W814">
        <v>964</v>
      </c>
    </row>
    <row r="815" spans="1:23" x14ac:dyDescent="0.35">
      <c r="A815" t="s">
        <v>81</v>
      </c>
      <c r="B815" t="s">
        <v>470</v>
      </c>
      <c r="C815" s="2">
        <v>44927</v>
      </c>
      <c r="D815">
        <v>428</v>
      </c>
      <c r="E815">
        <v>131</v>
      </c>
      <c r="F815">
        <v>6</v>
      </c>
      <c r="G815">
        <v>0</v>
      </c>
      <c r="H815">
        <v>1</v>
      </c>
      <c r="I815">
        <v>566</v>
      </c>
      <c r="J815">
        <v>8</v>
      </c>
      <c r="K815">
        <v>11</v>
      </c>
      <c r="L815">
        <v>16</v>
      </c>
      <c r="M815">
        <v>23</v>
      </c>
      <c r="N815">
        <v>29</v>
      </c>
      <c r="O815">
        <v>6</v>
      </c>
      <c r="P815">
        <v>7</v>
      </c>
      <c r="Q815">
        <v>5</v>
      </c>
      <c r="R815">
        <v>11</v>
      </c>
      <c r="S815">
        <v>3</v>
      </c>
      <c r="T815" t="s">
        <v>1325</v>
      </c>
      <c r="U815">
        <v>1</v>
      </c>
      <c r="V815">
        <v>138</v>
      </c>
      <c r="W815">
        <v>565</v>
      </c>
    </row>
    <row r="816" spans="1:23" x14ac:dyDescent="0.35">
      <c r="A816" t="s">
        <v>81</v>
      </c>
      <c r="B816" t="s">
        <v>470</v>
      </c>
      <c r="C816" s="2">
        <v>44958</v>
      </c>
      <c r="D816">
        <v>815</v>
      </c>
      <c r="E816">
        <v>278</v>
      </c>
      <c r="F816">
        <v>5</v>
      </c>
      <c r="G816">
        <v>2</v>
      </c>
      <c r="H816">
        <v>2</v>
      </c>
      <c r="I816">
        <v>1102</v>
      </c>
      <c r="J816">
        <v>6</v>
      </c>
      <c r="K816">
        <v>10</v>
      </c>
      <c r="L816">
        <v>15</v>
      </c>
      <c r="M816">
        <v>20</v>
      </c>
      <c r="N816">
        <v>27</v>
      </c>
      <c r="O816">
        <v>7</v>
      </c>
      <c r="P816">
        <v>5</v>
      </c>
      <c r="Q816">
        <v>5</v>
      </c>
      <c r="R816">
        <v>10</v>
      </c>
      <c r="S816">
        <v>4</v>
      </c>
      <c r="T816" t="s">
        <v>1326</v>
      </c>
      <c r="U816">
        <v>4</v>
      </c>
      <c r="V816">
        <v>287</v>
      </c>
      <c r="W816">
        <v>1098</v>
      </c>
    </row>
    <row r="817" spans="1:23" x14ac:dyDescent="0.35">
      <c r="A817" t="s">
        <v>81</v>
      </c>
      <c r="B817" t="s">
        <v>470</v>
      </c>
      <c r="C817" s="2">
        <v>44986</v>
      </c>
      <c r="D817">
        <v>556</v>
      </c>
      <c r="E817">
        <v>199</v>
      </c>
      <c r="F817">
        <v>4</v>
      </c>
      <c r="G817">
        <v>2</v>
      </c>
      <c r="H817">
        <v>2</v>
      </c>
      <c r="I817">
        <v>763</v>
      </c>
      <c r="J817">
        <v>4</v>
      </c>
      <c r="K817">
        <v>10</v>
      </c>
      <c r="L817">
        <v>13</v>
      </c>
      <c r="M817">
        <v>16</v>
      </c>
      <c r="N817">
        <v>24</v>
      </c>
      <c r="O817">
        <v>8</v>
      </c>
      <c r="P817">
        <v>3</v>
      </c>
      <c r="Q817">
        <v>3</v>
      </c>
      <c r="R817">
        <v>10</v>
      </c>
      <c r="S817">
        <v>6</v>
      </c>
      <c r="T817" t="s">
        <v>1327</v>
      </c>
      <c r="U817">
        <v>4</v>
      </c>
      <c r="V817">
        <v>207</v>
      </c>
      <c r="W817">
        <v>759</v>
      </c>
    </row>
    <row r="818" spans="1:23" x14ac:dyDescent="0.35">
      <c r="A818" t="s">
        <v>409</v>
      </c>
      <c r="B818" t="s">
        <v>410</v>
      </c>
      <c r="C818" s="2">
        <v>44652</v>
      </c>
      <c r="D818">
        <v>0</v>
      </c>
      <c r="E818">
        <v>0</v>
      </c>
      <c r="F818">
        <v>0</v>
      </c>
      <c r="G818">
        <v>0</v>
      </c>
      <c r="H818">
        <v>0</v>
      </c>
      <c r="I818">
        <v>0</v>
      </c>
      <c r="T818" t="s">
        <v>1328</v>
      </c>
      <c r="U818">
        <v>0</v>
      </c>
      <c r="V818">
        <v>0</v>
      </c>
      <c r="W818">
        <v>0</v>
      </c>
    </row>
    <row r="819" spans="1:23" x14ac:dyDescent="0.35">
      <c r="A819" t="s">
        <v>409</v>
      </c>
      <c r="B819" t="s">
        <v>410</v>
      </c>
      <c r="C819" s="2">
        <v>44682</v>
      </c>
      <c r="D819">
        <v>0</v>
      </c>
      <c r="E819">
        <v>0</v>
      </c>
      <c r="F819">
        <v>0</v>
      </c>
      <c r="G819">
        <v>0</v>
      </c>
      <c r="H819">
        <v>0</v>
      </c>
      <c r="I819">
        <v>0</v>
      </c>
      <c r="T819" t="s">
        <v>1329</v>
      </c>
      <c r="U819">
        <v>0</v>
      </c>
      <c r="V819">
        <v>0</v>
      </c>
      <c r="W819">
        <v>0</v>
      </c>
    </row>
    <row r="820" spans="1:23" x14ac:dyDescent="0.35">
      <c r="A820" t="s">
        <v>409</v>
      </c>
      <c r="B820" t="s">
        <v>410</v>
      </c>
      <c r="C820" s="2">
        <v>44713</v>
      </c>
      <c r="D820">
        <v>0</v>
      </c>
      <c r="E820">
        <v>0</v>
      </c>
      <c r="F820">
        <v>0</v>
      </c>
      <c r="G820">
        <v>0</v>
      </c>
      <c r="H820">
        <v>0</v>
      </c>
      <c r="I820">
        <v>0</v>
      </c>
      <c r="T820" t="s">
        <v>1330</v>
      </c>
      <c r="U820">
        <v>0</v>
      </c>
      <c r="V820">
        <v>0</v>
      </c>
      <c r="W820">
        <v>0</v>
      </c>
    </row>
    <row r="821" spans="1:23" x14ac:dyDescent="0.35">
      <c r="A821" t="s">
        <v>409</v>
      </c>
      <c r="B821" t="s">
        <v>410</v>
      </c>
      <c r="C821" s="2">
        <v>44743</v>
      </c>
      <c r="D821">
        <v>0</v>
      </c>
      <c r="E821">
        <v>0</v>
      </c>
      <c r="F821">
        <v>0</v>
      </c>
      <c r="G821">
        <v>0</v>
      </c>
      <c r="H821">
        <v>0</v>
      </c>
      <c r="I821">
        <v>0</v>
      </c>
      <c r="T821" t="s">
        <v>1331</v>
      </c>
      <c r="U821">
        <v>0</v>
      </c>
      <c r="V821">
        <v>0</v>
      </c>
      <c r="W821">
        <v>0</v>
      </c>
    </row>
    <row r="822" spans="1:23" x14ac:dyDescent="0.35">
      <c r="A822" t="s">
        <v>409</v>
      </c>
      <c r="B822" t="s">
        <v>410</v>
      </c>
      <c r="C822" s="2">
        <v>44774</v>
      </c>
      <c r="D822">
        <v>1</v>
      </c>
      <c r="E822">
        <v>0</v>
      </c>
      <c r="F822">
        <v>0</v>
      </c>
      <c r="G822">
        <v>0</v>
      </c>
      <c r="H822">
        <v>0</v>
      </c>
      <c r="I822">
        <v>1</v>
      </c>
      <c r="J822">
        <v>140</v>
      </c>
      <c r="K822">
        <v>140</v>
      </c>
      <c r="L822">
        <v>140</v>
      </c>
      <c r="M822">
        <v>140</v>
      </c>
      <c r="N822">
        <v>140</v>
      </c>
      <c r="O822">
        <v>0</v>
      </c>
      <c r="P822">
        <v>0</v>
      </c>
      <c r="Q822">
        <v>0</v>
      </c>
      <c r="R822">
        <v>140</v>
      </c>
      <c r="S822">
        <v>0</v>
      </c>
      <c r="T822" t="s">
        <v>1332</v>
      </c>
      <c r="U822">
        <v>0</v>
      </c>
      <c r="V822">
        <v>0</v>
      </c>
      <c r="W822">
        <v>1</v>
      </c>
    </row>
    <row r="823" spans="1:23" x14ac:dyDescent="0.35">
      <c r="A823" t="s">
        <v>409</v>
      </c>
      <c r="B823" t="s">
        <v>410</v>
      </c>
      <c r="C823" s="2">
        <v>44805</v>
      </c>
      <c r="D823">
        <v>0</v>
      </c>
      <c r="E823">
        <v>0</v>
      </c>
      <c r="F823">
        <v>0</v>
      </c>
      <c r="G823">
        <v>0</v>
      </c>
      <c r="H823">
        <v>0</v>
      </c>
      <c r="I823">
        <v>0</v>
      </c>
      <c r="T823" t="s">
        <v>1333</v>
      </c>
      <c r="U823">
        <v>0</v>
      </c>
      <c r="V823">
        <v>0</v>
      </c>
      <c r="W823">
        <v>0</v>
      </c>
    </row>
    <row r="824" spans="1:23" x14ac:dyDescent="0.35">
      <c r="A824" t="s">
        <v>409</v>
      </c>
      <c r="B824" t="s">
        <v>410</v>
      </c>
      <c r="C824" s="2">
        <v>44835</v>
      </c>
      <c r="D824">
        <v>55</v>
      </c>
      <c r="E824">
        <v>12</v>
      </c>
      <c r="F824">
        <v>13</v>
      </c>
      <c r="G824">
        <v>0</v>
      </c>
      <c r="H824">
        <v>0</v>
      </c>
      <c r="I824">
        <v>80</v>
      </c>
      <c r="J824">
        <v>219</v>
      </c>
      <c r="K824">
        <v>318</v>
      </c>
      <c r="L824">
        <v>358.5</v>
      </c>
      <c r="M824">
        <v>434</v>
      </c>
      <c r="N824">
        <v>549.5</v>
      </c>
      <c r="O824">
        <v>115.5</v>
      </c>
      <c r="P824">
        <v>75.5</v>
      </c>
      <c r="Q824">
        <v>40.5</v>
      </c>
      <c r="R824">
        <v>318</v>
      </c>
      <c r="S824">
        <v>99</v>
      </c>
      <c r="T824" t="s">
        <v>1334</v>
      </c>
      <c r="U824">
        <v>0</v>
      </c>
      <c r="V824">
        <v>25</v>
      </c>
      <c r="W824">
        <v>80</v>
      </c>
    </row>
    <row r="825" spans="1:23" x14ac:dyDescent="0.35">
      <c r="A825" t="s">
        <v>409</v>
      </c>
      <c r="B825" t="s">
        <v>410</v>
      </c>
      <c r="C825" s="2">
        <v>44866</v>
      </c>
      <c r="D825">
        <v>0</v>
      </c>
      <c r="E825">
        <v>0</v>
      </c>
      <c r="F825">
        <v>0</v>
      </c>
      <c r="G825">
        <v>0</v>
      </c>
      <c r="H825">
        <v>0</v>
      </c>
      <c r="I825">
        <v>0</v>
      </c>
      <c r="T825" t="s">
        <v>1335</v>
      </c>
      <c r="U825">
        <v>0</v>
      </c>
      <c r="V825">
        <v>0</v>
      </c>
      <c r="W825">
        <v>0</v>
      </c>
    </row>
    <row r="826" spans="1:23" x14ac:dyDescent="0.35">
      <c r="A826" t="s">
        <v>409</v>
      </c>
      <c r="B826" t="s">
        <v>410</v>
      </c>
      <c r="C826" s="2">
        <v>44896</v>
      </c>
      <c r="D826">
        <v>0</v>
      </c>
      <c r="E826">
        <v>0</v>
      </c>
      <c r="F826">
        <v>0</v>
      </c>
      <c r="G826">
        <v>0</v>
      </c>
      <c r="H826">
        <v>0</v>
      </c>
      <c r="I826">
        <v>0</v>
      </c>
      <c r="T826" t="s">
        <v>1336</v>
      </c>
      <c r="U826">
        <v>0</v>
      </c>
      <c r="V826">
        <v>0</v>
      </c>
      <c r="W826">
        <v>0</v>
      </c>
    </row>
    <row r="827" spans="1:23" x14ac:dyDescent="0.35">
      <c r="A827" t="s">
        <v>409</v>
      </c>
      <c r="B827" t="s">
        <v>410</v>
      </c>
      <c r="C827" s="2">
        <v>44927</v>
      </c>
      <c r="D827">
        <v>0</v>
      </c>
      <c r="E827">
        <v>0</v>
      </c>
      <c r="F827">
        <v>0</v>
      </c>
      <c r="G827">
        <v>0</v>
      </c>
      <c r="H827">
        <v>0</v>
      </c>
      <c r="I827">
        <v>0</v>
      </c>
      <c r="T827" t="s">
        <v>1337</v>
      </c>
      <c r="U827">
        <v>0</v>
      </c>
      <c r="V827">
        <v>0</v>
      </c>
      <c r="W827">
        <v>0</v>
      </c>
    </row>
    <row r="828" spans="1:23" x14ac:dyDescent="0.35">
      <c r="A828" t="s">
        <v>409</v>
      </c>
      <c r="B828" t="s">
        <v>410</v>
      </c>
      <c r="C828" s="2">
        <v>44958</v>
      </c>
      <c r="D828">
        <v>0</v>
      </c>
      <c r="E828">
        <v>0</v>
      </c>
      <c r="F828">
        <v>0</v>
      </c>
      <c r="G828">
        <v>0</v>
      </c>
      <c r="H828">
        <v>0</v>
      </c>
      <c r="I828">
        <v>0</v>
      </c>
      <c r="T828" t="s">
        <v>1338</v>
      </c>
      <c r="U828">
        <v>0</v>
      </c>
      <c r="V828">
        <v>0</v>
      </c>
      <c r="W828">
        <v>0</v>
      </c>
    </row>
    <row r="829" spans="1:23" x14ac:dyDescent="0.35">
      <c r="A829" t="s">
        <v>409</v>
      </c>
      <c r="B829" t="s">
        <v>410</v>
      </c>
      <c r="C829" s="2">
        <v>44986</v>
      </c>
      <c r="D829">
        <v>0</v>
      </c>
      <c r="E829">
        <v>0</v>
      </c>
      <c r="F829">
        <v>0</v>
      </c>
      <c r="G829">
        <v>0</v>
      </c>
      <c r="H829">
        <v>0</v>
      </c>
      <c r="I829">
        <v>0</v>
      </c>
      <c r="T829" t="s">
        <v>1339</v>
      </c>
      <c r="U829">
        <v>0</v>
      </c>
      <c r="V829">
        <v>0</v>
      </c>
      <c r="W829">
        <v>0</v>
      </c>
    </row>
    <row r="830" spans="1:23" x14ac:dyDescent="0.35">
      <c r="A830" t="s">
        <v>350</v>
      </c>
      <c r="B830" t="s">
        <v>351</v>
      </c>
      <c r="C830" s="2">
        <v>44652</v>
      </c>
      <c r="D830">
        <v>336</v>
      </c>
      <c r="E830">
        <v>84</v>
      </c>
      <c r="F830">
        <v>4</v>
      </c>
      <c r="G830">
        <v>0</v>
      </c>
      <c r="H830">
        <v>5</v>
      </c>
      <c r="I830">
        <v>429</v>
      </c>
      <c r="J830">
        <v>3</v>
      </c>
      <c r="K830">
        <v>8</v>
      </c>
      <c r="L830">
        <v>13</v>
      </c>
      <c r="M830">
        <v>19</v>
      </c>
      <c r="N830">
        <v>24</v>
      </c>
      <c r="O830">
        <v>5</v>
      </c>
      <c r="P830">
        <v>6</v>
      </c>
      <c r="Q830">
        <v>5</v>
      </c>
      <c r="R830">
        <v>8</v>
      </c>
      <c r="S830">
        <v>5</v>
      </c>
      <c r="T830" t="s">
        <v>1340</v>
      </c>
      <c r="U830">
        <v>5</v>
      </c>
      <c r="V830">
        <v>93</v>
      </c>
      <c r="W830">
        <v>424</v>
      </c>
    </row>
    <row r="831" spans="1:23" x14ac:dyDescent="0.35">
      <c r="A831" t="s">
        <v>350</v>
      </c>
      <c r="B831" t="s">
        <v>351</v>
      </c>
      <c r="C831" s="2">
        <v>44682</v>
      </c>
      <c r="D831">
        <v>376</v>
      </c>
      <c r="E831">
        <v>112</v>
      </c>
      <c r="F831">
        <v>10</v>
      </c>
      <c r="G831">
        <v>2</v>
      </c>
      <c r="H831">
        <v>6</v>
      </c>
      <c r="I831">
        <v>506</v>
      </c>
      <c r="J831">
        <v>8</v>
      </c>
      <c r="K831">
        <v>14</v>
      </c>
      <c r="L831">
        <v>24</v>
      </c>
      <c r="M831">
        <v>32</v>
      </c>
      <c r="N831">
        <v>40</v>
      </c>
      <c r="O831">
        <v>8</v>
      </c>
      <c r="P831">
        <v>8</v>
      </c>
      <c r="Q831">
        <v>10</v>
      </c>
      <c r="R831">
        <v>14</v>
      </c>
      <c r="S831">
        <v>6</v>
      </c>
      <c r="T831" t="s">
        <v>1341</v>
      </c>
      <c r="U831">
        <v>8</v>
      </c>
      <c r="V831">
        <v>130</v>
      </c>
      <c r="W831">
        <v>498</v>
      </c>
    </row>
    <row r="832" spans="1:23" x14ac:dyDescent="0.35">
      <c r="A832" t="s">
        <v>350</v>
      </c>
      <c r="B832" t="s">
        <v>351</v>
      </c>
      <c r="C832" s="2">
        <v>44713</v>
      </c>
      <c r="D832">
        <v>0</v>
      </c>
      <c r="E832">
        <v>0</v>
      </c>
      <c r="F832">
        <v>1</v>
      </c>
      <c r="G832">
        <v>1</v>
      </c>
      <c r="H832">
        <v>5</v>
      </c>
      <c r="I832">
        <v>7</v>
      </c>
      <c r="J832">
        <v>6</v>
      </c>
      <c r="K832">
        <v>6</v>
      </c>
      <c r="L832">
        <v>17</v>
      </c>
      <c r="M832">
        <v>176</v>
      </c>
      <c r="N832">
        <v>203</v>
      </c>
      <c r="O832">
        <v>27</v>
      </c>
      <c r="P832">
        <v>159</v>
      </c>
      <c r="Q832">
        <v>11</v>
      </c>
      <c r="R832">
        <v>6</v>
      </c>
      <c r="S832">
        <v>0</v>
      </c>
      <c r="T832" t="s">
        <v>1342</v>
      </c>
      <c r="U832">
        <v>6</v>
      </c>
      <c r="V832">
        <v>7</v>
      </c>
      <c r="W832">
        <v>1</v>
      </c>
    </row>
    <row r="833" spans="1:23" x14ac:dyDescent="0.35">
      <c r="A833" t="s">
        <v>350</v>
      </c>
      <c r="B833" t="s">
        <v>351</v>
      </c>
      <c r="C833" s="2">
        <v>44743</v>
      </c>
      <c r="D833">
        <v>0</v>
      </c>
      <c r="E833">
        <v>0</v>
      </c>
      <c r="F833">
        <v>2</v>
      </c>
      <c r="G833">
        <v>0</v>
      </c>
      <c r="H833">
        <v>1</v>
      </c>
      <c r="I833">
        <v>3</v>
      </c>
      <c r="J833">
        <v>2</v>
      </c>
      <c r="K833">
        <v>2</v>
      </c>
      <c r="L833">
        <v>4</v>
      </c>
      <c r="M833">
        <v>19</v>
      </c>
      <c r="N833">
        <v>19</v>
      </c>
      <c r="O833">
        <v>0</v>
      </c>
      <c r="P833">
        <v>15</v>
      </c>
      <c r="Q833">
        <v>2</v>
      </c>
      <c r="R833">
        <v>2</v>
      </c>
      <c r="S833">
        <v>0</v>
      </c>
      <c r="T833" t="s">
        <v>1343</v>
      </c>
      <c r="U833">
        <v>1</v>
      </c>
      <c r="V833">
        <v>3</v>
      </c>
      <c r="W833">
        <v>2</v>
      </c>
    </row>
    <row r="834" spans="1:23" x14ac:dyDescent="0.35">
      <c r="A834" t="s">
        <v>350</v>
      </c>
      <c r="B834" t="s">
        <v>351</v>
      </c>
      <c r="C834" s="2">
        <v>44774</v>
      </c>
      <c r="D834">
        <v>711</v>
      </c>
      <c r="E834">
        <v>190</v>
      </c>
      <c r="F834">
        <v>19</v>
      </c>
      <c r="G834">
        <v>0</v>
      </c>
      <c r="H834">
        <v>6</v>
      </c>
      <c r="I834">
        <v>926</v>
      </c>
      <c r="J834">
        <v>8</v>
      </c>
      <c r="K834">
        <v>18</v>
      </c>
      <c r="L834">
        <v>32</v>
      </c>
      <c r="M834">
        <v>47</v>
      </c>
      <c r="N834">
        <v>68</v>
      </c>
      <c r="O834">
        <v>21</v>
      </c>
      <c r="P834">
        <v>15</v>
      </c>
      <c r="Q834">
        <v>14</v>
      </c>
      <c r="R834">
        <v>18</v>
      </c>
      <c r="S834">
        <v>10</v>
      </c>
      <c r="T834" t="s">
        <v>1344</v>
      </c>
      <c r="U834">
        <v>6</v>
      </c>
      <c r="V834">
        <v>215</v>
      </c>
      <c r="W834">
        <v>920</v>
      </c>
    </row>
    <row r="835" spans="1:23" x14ac:dyDescent="0.35">
      <c r="A835" t="s">
        <v>350</v>
      </c>
      <c r="B835" t="s">
        <v>351</v>
      </c>
      <c r="C835" s="2">
        <v>44805</v>
      </c>
      <c r="D835">
        <v>0</v>
      </c>
      <c r="E835">
        <v>0</v>
      </c>
      <c r="F835">
        <v>0</v>
      </c>
      <c r="G835">
        <v>0</v>
      </c>
      <c r="H835">
        <v>0</v>
      </c>
      <c r="I835">
        <v>0</v>
      </c>
      <c r="T835" t="s">
        <v>1345</v>
      </c>
      <c r="U835">
        <v>0</v>
      </c>
      <c r="V835">
        <v>0</v>
      </c>
      <c r="W835">
        <v>0</v>
      </c>
    </row>
    <row r="836" spans="1:23" x14ac:dyDescent="0.35">
      <c r="A836" t="s">
        <v>350</v>
      </c>
      <c r="B836" t="s">
        <v>351</v>
      </c>
      <c r="C836" s="2">
        <v>44835</v>
      </c>
      <c r="D836">
        <v>745</v>
      </c>
      <c r="E836">
        <v>219</v>
      </c>
      <c r="F836">
        <v>18</v>
      </c>
      <c r="G836">
        <v>2</v>
      </c>
      <c r="H836">
        <v>0</v>
      </c>
      <c r="I836">
        <v>984</v>
      </c>
      <c r="J836">
        <v>10</v>
      </c>
      <c r="K836">
        <v>20</v>
      </c>
      <c r="L836">
        <v>32</v>
      </c>
      <c r="M836">
        <v>43</v>
      </c>
      <c r="N836">
        <v>84</v>
      </c>
      <c r="O836">
        <v>41</v>
      </c>
      <c r="P836">
        <v>11</v>
      </c>
      <c r="Q836">
        <v>12</v>
      </c>
      <c r="R836">
        <v>20</v>
      </c>
      <c r="S836">
        <v>10</v>
      </c>
      <c r="T836" t="s">
        <v>1346</v>
      </c>
      <c r="U836">
        <v>2</v>
      </c>
      <c r="V836">
        <v>239</v>
      </c>
      <c r="W836">
        <v>982</v>
      </c>
    </row>
    <row r="837" spans="1:23" x14ac:dyDescent="0.35">
      <c r="A837" t="s">
        <v>350</v>
      </c>
      <c r="B837" t="s">
        <v>351</v>
      </c>
      <c r="C837" s="2">
        <v>44866</v>
      </c>
      <c r="D837">
        <v>301</v>
      </c>
      <c r="E837">
        <v>146</v>
      </c>
      <c r="F837">
        <v>11</v>
      </c>
      <c r="G837">
        <v>0</v>
      </c>
      <c r="H837">
        <v>4</v>
      </c>
      <c r="I837">
        <v>462</v>
      </c>
      <c r="J837">
        <v>12</v>
      </c>
      <c r="K837">
        <v>15</v>
      </c>
      <c r="L837">
        <v>21</v>
      </c>
      <c r="M837">
        <v>27</v>
      </c>
      <c r="N837">
        <v>32</v>
      </c>
      <c r="O837">
        <v>5</v>
      </c>
      <c r="P837">
        <v>6</v>
      </c>
      <c r="Q837">
        <v>6</v>
      </c>
      <c r="R837">
        <v>15</v>
      </c>
      <c r="S837">
        <v>3</v>
      </c>
      <c r="T837" t="s">
        <v>1347</v>
      </c>
      <c r="U837">
        <v>4</v>
      </c>
      <c r="V837">
        <v>161</v>
      </c>
      <c r="W837">
        <v>458</v>
      </c>
    </row>
    <row r="838" spans="1:23" x14ac:dyDescent="0.35">
      <c r="A838" t="s">
        <v>350</v>
      </c>
      <c r="B838" t="s">
        <v>351</v>
      </c>
      <c r="C838" s="2">
        <v>44896</v>
      </c>
      <c r="D838">
        <v>0</v>
      </c>
      <c r="E838">
        <v>0</v>
      </c>
      <c r="F838">
        <v>0</v>
      </c>
      <c r="G838">
        <v>0</v>
      </c>
      <c r="H838">
        <v>0</v>
      </c>
      <c r="I838">
        <v>0</v>
      </c>
      <c r="T838" t="s">
        <v>1348</v>
      </c>
      <c r="U838">
        <v>0</v>
      </c>
      <c r="V838">
        <v>0</v>
      </c>
      <c r="W838">
        <v>0</v>
      </c>
    </row>
    <row r="839" spans="1:23" x14ac:dyDescent="0.35">
      <c r="A839" t="s">
        <v>350</v>
      </c>
      <c r="B839" t="s">
        <v>351</v>
      </c>
      <c r="C839" s="2">
        <v>44927</v>
      </c>
      <c r="D839">
        <v>688</v>
      </c>
      <c r="E839">
        <v>283</v>
      </c>
      <c r="F839">
        <v>21</v>
      </c>
      <c r="G839">
        <v>0</v>
      </c>
      <c r="H839">
        <v>7</v>
      </c>
      <c r="I839">
        <v>999</v>
      </c>
      <c r="J839">
        <v>13</v>
      </c>
      <c r="K839">
        <v>23</v>
      </c>
      <c r="L839">
        <v>30</v>
      </c>
      <c r="M839">
        <v>35</v>
      </c>
      <c r="N839">
        <v>44</v>
      </c>
      <c r="O839">
        <v>9</v>
      </c>
      <c r="P839">
        <v>5</v>
      </c>
      <c r="Q839">
        <v>7</v>
      </c>
      <c r="R839">
        <v>23</v>
      </c>
      <c r="S839">
        <v>10</v>
      </c>
      <c r="T839" t="s">
        <v>1349</v>
      </c>
      <c r="U839">
        <v>7</v>
      </c>
      <c r="V839">
        <v>311</v>
      </c>
      <c r="W839">
        <v>992</v>
      </c>
    </row>
    <row r="840" spans="1:23" x14ac:dyDescent="0.35">
      <c r="A840" t="s">
        <v>350</v>
      </c>
      <c r="B840" t="s">
        <v>351</v>
      </c>
      <c r="C840" s="2">
        <v>44958</v>
      </c>
      <c r="D840">
        <v>431</v>
      </c>
      <c r="E840">
        <v>126</v>
      </c>
      <c r="F840">
        <v>14</v>
      </c>
      <c r="G840">
        <v>0</v>
      </c>
      <c r="H840">
        <v>4</v>
      </c>
      <c r="I840">
        <v>575</v>
      </c>
      <c r="J840">
        <v>7</v>
      </c>
      <c r="K840">
        <v>11</v>
      </c>
      <c r="L840">
        <v>16</v>
      </c>
      <c r="M840">
        <v>22</v>
      </c>
      <c r="N840">
        <v>46</v>
      </c>
      <c r="O840">
        <v>24</v>
      </c>
      <c r="P840">
        <v>6</v>
      </c>
      <c r="Q840">
        <v>5</v>
      </c>
      <c r="R840">
        <v>11</v>
      </c>
      <c r="S840">
        <v>4</v>
      </c>
      <c r="T840" t="s">
        <v>1350</v>
      </c>
      <c r="U840">
        <v>4</v>
      </c>
      <c r="V840">
        <v>144</v>
      </c>
      <c r="W840">
        <v>571</v>
      </c>
    </row>
    <row r="841" spans="1:23" x14ac:dyDescent="0.35">
      <c r="A841" t="s">
        <v>350</v>
      </c>
      <c r="B841" t="s">
        <v>351</v>
      </c>
      <c r="C841" s="2">
        <v>44986</v>
      </c>
      <c r="D841">
        <v>366</v>
      </c>
      <c r="E841">
        <v>126</v>
      </c>
      <c r="F841">
        <v>5</v>
      </c>
      <c r="G841">
        <v>0</v>
      </c>
      <c r="H841">
        <v>0</v>
      </c>
      <c r="I841">
        <v>497</v>
      </c>
      <c r="J841">
        <v>8</v>
      </c>
      <c r="K841">
        <v>11</v>
      </c>
      <c r="L841">
        <v>17</v>
      </c>
      <c r="M841">
        <v>21</v>
      </c>
      <c r="N841">
        <v>26</v>
      </c>
      <c r="O841">
        <v>5</v>
      </c>
      <c r="P841">
        <v>4</v>
      </c>
      <c r="Q841">
        <v>6</v>
      </c>
      <c r="R841">
        <v>11</v>
      </c>
      <c r="S841">
        <v>3</v>
      </c>
      <c r="T841" t="s">
        <v>1351</v>
      </c>
      <c r="U841">
        <v>0</v>
      </c>
      <c r="V841">
        <v>131</v>
      </c>
      <c r="W841">
        <v>497</v>
      </c>
    </row>
    <row r="842" spans="1:23" x14ac:dyDescent="0.35">
      <c r="A842" t="s">
        <v>268</v>
      </c>
      <c r="B842" t="s">
        <v>269</v>
      </c>
      <c r="C842" s="2">
        <v>44652</v>
      </c>
      <c r="D842">
        <v>594</v>
      </c>
      <c r="E842">
        <v>111</v>
      </c>
      <c r="F842">
        <v>17</v>
      </c>
      <c r="G842">
        <v>1</v>
      </c>
      <c r="H842">
        <v>0</v>
      </c>
      <c r="I842">
        <v>723</v>
      </c>
      <c r="J842">
        <v>13</v>
      </c>
      <c r="K842">
        <v>22</v>
      </c>
      <c r="L842">
        <v>29</v>
      </c>
      <c r="M842">
        <v>41</v>
      </c>
      <c r="N842">
        <v>81</v>
      </c>
      <c r="O842">
        <v>40</v>
      </c>
      <c r="P842">
        <v>12</v>
      </c>
      <c r="Q842">
        <v>7</v>
      </c>
      <c r="R842">
        <v>22</v>
      </c>
      <c r="S842">
        <v>9</v>
      </c>
      <c r="T842" t="s">
        <v>1352</v>
      </c>
      <c r="U842">
        <v>1</v>
      </c>
      <c r="V842">
        <v>129</v>
      </c>
      <c r="W842">
        <v>722</v>
      </c>
    </row>
    <row r="843" spans="1:23" x14ac:dyDescent="0.35">
      <c r="A843" t="s">
        <v>268</v>
      </c>
      <c r="B843" t="s">
        <v>269</v>
      </c>
      <c r="C843" s="2">
        <v>44682</v>
      </c>
      <c r="D843">
        <v>589</v>
      </c>
      <c r="E843">
        <v>126</v>
      </c>
      <c r="F843">
        <v>20</v>
      </c>
      <c r="G843">
        <v>1</v>
      </c>
      <c r="H843">
        <v>0</v>
      </c>
      <c r="I843">
        <v>736</v>
      </c>
      <c r="J843">
        <v>9</v>
      </c>
      <c r="K843">
        <v>19</v>
      </c>
      <c r="L843">
        <v>25</v>
      </c>
      <c r="M843">
        <v>37</v>
      </c>
      <c r="N843">
        <v>82</v>
      </c>
      <c r="O843">
        <v>45</v>
      </c>
      <c r="P843">
        <v>12</v>
      </c>
      <c r="Q843">
        <v>6</v>
      </c>
      <c r="R843">
        <v>19</v>
      </c>
      <c r="S843">
        <v>10</v>
      </c>
      <c r="T843" t="s">
        <v>1353</v>
      </c>
      <c r="U843">
        <v>1</v>
      </c>
      <c r="V843">
        <v>147</v>
      </c>
      <c r="W843">
        <v>735</v>
      </c>
    </row>
    <row r="844" spans="1:23" x14ac:dyDescent="0.35">
      <c r="A844" t="s">
        <v>268</v>
      </c>
      <c r="B844" t="s">
        <v>269</v>
      </c>
      <c r="C844" s="2">
        <v>44713</v>
      </c>
      <c r="D844">
        <v>559</v>
      </c>
      <c r="E844">
        <v>176</v>
      </c>
      <c r="F844">
        <v>33</v>
      </c>
      <c r="G844">
        <v>0</v>
      </c>
      <c r="H844">
        <v>0</v>
      </c>
      <c r="I844">
        <v>768</v>
      </c>
      <c r="J844">
        <v>13</v>
      </c>
      <c r="K844">
        <v>21</v>
      </c>
      <c r="L844">
        <v>30</v>
      </c>
      <c r="M844">
        <v>42.5</v>
      </c>
      <c r="N844">
        <v>105</v>
      </c>
      <c r="O844">
        <v>62.5</v>
      </c>
      <c r="P844">
        <v>12.5</v>
      </c>
      <c r="Q844">
        <v>9</v>
      </c>
      <c r="R844">
        <v>21</v>
      </c>
      <c r="S844">
        <v>8</v>
      </c>
      <c r="T844" t="s">
        <v>1354</v>
      </c>
      <c r="U844">
        <v>0</v>
      </c>
      <c r="V844">
        <v>209</v>
      </c>
      <c r="W844">
        <v>768</v>
      </c>
    </row>
    <row r="845" spans="1:23" x14ac:dyDescent="0.35">
      <c r="A845" t="s">
        <v>268</v>
      </c>
      <c r="B845" t="s">
        <v>269</v>
      </c>
      <c r="C845" s="2">
        <v>44743</v>
      </c>
      <c r="D845">
        <v>931</v>
      </c>
      <c r="E845">
        <v>321</v>
      </c>
      <c r="F845">
        <v>52</v>
      </c>
      <c r="G845">
        <v>4</v>
      </c>
      <c r="H845">
        <v>1</v>
      </c>
      <c r="I845">
        <v>1309</v>
      </c>
      <c r="J845">
        <v>9</v>
      </c>
      <c r="K845">
        <v>18</v>
      </c>
      <c r="L845">
        <v>27</v>
      </c>
      <c r="M845">
        <v>40</v>
      </c>
      <c r="N845">
        <v>112</v>
      </c>
      <c r="O845">
        <v>72</v>
      </c>
      <c r="P845">
        <v>13</v>
      </c>
      <c r="Q845">
        <v>9</v>
      </c>
      <c r="R845">
        <v>18</v>
      </c>
      <c r="S845">
        <v>9</v>
      </c>
      <c r="T845" t="s">
        <v>1355</v>
      </c>
      <c r="U845">
        <v>5</v>
      </c>
      <c r="V845">
        <v>378</v>
      </c>
      <c r="W845">
        <v>1304</v>
      </c>
    </row>
    <row r="846" spans="1:23" x14ac:dyDescent="0.35">
      <c r="A846" t="s">
        <v>268</v>
      </c>
      <c r="B846" t="s">
        <v>269</v>
      </c>
      <c r="C846" s="2">
        <v>44774</v>
      </c>
      <c r="D846">
        <v>118</v>
      </c>
      <c r="E846">
        <v>53</v>
      </c>
      <c r="F846">
        <v>11</v>
      </c>
      <c r="G846">
        <v>0</v>
      </c>
      <c r="H846">
        <v>0</v>
      </c>
      <c r="I846">
        <v>182</v>
      </c>
      <c r="J846">
        <v>4</v>
      </c>
      <c r="K846">
        <v>7</v>
      </c>
      <c r="L846">
        <v>14</v>
      </c>
      <c r="M846">
        <v>31</v>
      </c>
      <c r="N846">
        <v>65</v>
      </c>
      <c r="O846">
        <v>34</v>
      </c>
      <c r="P846">
        <v>17</v>
      </c>
      <c r="Q846">
        <v>7</v>
      </c>
      <c r="R846">
        <v>7</v>
      </c>
      <c r="S846">
        <v>3</v>
      </c>
      <c r="T846" t="s">
        <v>1356</v>
      </c>
      <c r="U846">
        <v>0</v>
      </c>
      <c r="V846">
        <v>64</v>
      </c>
      <c r="W846">
        <v>182</v>
      </c>
    </row>
    <row r="847" spans="1:23" x14ac:dyDescent="0.35">
      <c r="A847" t="s">
        <v>268</v>
      </c>
      <c r="B847" t="s">
        <v>269</v>
      </c>
      <c r="C847" s="2">
        <v>44805</v>
      </c>
      <c r="D847">
        <v>595</v>
      </c>
      <c r="E847">
        <v>230</v>
      </c>
      <c r="F847">
        <v>19</v>
      </c>
      <c r="G847">
        <v>4</v>
      </c>
      <c r="H847">
        <v>0</v>
      </c>
      <c r="I847">
        <v>848</v>
      </c>
      <c r="J847">
        <v>16</v>
      </c>
      <c r="K847">
        <v>24</v>
      </c>
      <c r="L847">
        <v>33</v>
      </c>
      <c r="M847">
        <v>47</v>
      </c>
      <c r="N847">
        <v>86</v>
      </c>
      <c r="O847">
        <v>39</v>
      </c>
      <c r="P847">
        <v>14</v>
      </c>
      <c r="Q847">
        <v>9</v>
      </c>
      <c r="R847">
        <v>24</v>
      </c>
      <c r="S847">
        <v>8</v>
      </c>
      <c r="T847" t="s">
        <v>1357</v>
      </c>
      <c r="U847">
        <v>4</v>
      </c>
      <c r="V847">
        <v>253</v>
      </c>
      <c r="W847">
        <v>844</v>
      </c>
    </row>
    <row r="848" spans="1:23" x14ac:dyDescent="0.35">
      <c r="A848" t="s">
        <v>268</v>
      </c>
      <c r="B848" t="s">
        <v>269</v>
      </c>
      <c r="C848" s="2">
        <v>44835</v>
      </c>
      <c r="D848">
        <v>506</v>
      </c>
      <c r="E848">
        <v>116</v>
      </c>
      <c r="F848">
        <v>15</v>
      </c>
      <c r="G848">
        <v>0</v>
      </c>
      <c r="H848">
        <v>0</v>
      </c>
      <c r="I848">
        <v>637</v>
      </c>
      <c r="J848">
        <v>10</v>
      </c>
      <c r="K848">
        <v>19</v>
      </c>
      <c r="L848">
        <v>26</v>
      </c>
      <c r="M848">
        <v>40</v>
      </c>
      <c r="N848">
        <v>97</v>
      </c>
      <c r="O848">
        <v>57</v>
      </c>
      <c r="P848">
        <v>14</v>
      </c>
      <c r="Q848">
        <v>7</v>
      </c>
      <c r="R848">
        <v>19</v>
      </c>
      <c r="S848">
        <v>9</v>
      </c>
      <c r="T848" t="s">
        <v>1358</v>
      </c>
      <c r="U848">
        <v>0</v>
      </c>
      <c r="V848">
        <v>131</v>
      </c>
      <c r="W848">
        <v>637</v>
      </c>
    </row>
    <row r="849" spans="1:23" x14ac:dyDescent="0.35">
      <c r="A849" t="s">
        <v>268</v>
      </c>
      <c r="B849" t="s">
        <v>269</v>
      </c>
      <c r="C849" s="2">
        <v>44866</v>
      </c>
      <c r="D849">
        <v>688</v>
      </c>
      <c r="E849">
        <v>140</v>
      </c>
      <c r="F849">
        <v>21</v>
      </c>
      <c r="G849">
        <v>0</v>
      </c>
      <c r="H849">
        <v>0</v>
      </c>
      <c r="I849">
        <v>849</v>
      </c>
      <c r="J849">
        <v>12</v>
      </c>
      <c r="K849">
        <v>23</v>
      </c>
      <c r="L849">
        <v>37</v>
      </c>
      <c r="M849">
        <v>89</v>
      </c>
      <c r="N849">
        <v>175</v>
      </c>
      <c r="O849">
        <v>86</v>
      </c>
      <c r="P849">
        <v>52</v>
      </c>
      <c r="Q849">
        <v>14</v>
      </c>
      <c r="R849">
        <v>23</v>
      </c>
      <c r="S849">
        <v>11</v>
      </c>
      <c r="T849" t="s">
        <v>1359</v>
      </c>
      <c r="U849">
        <v>0</v>
      </c>
      <c r="V849">
        <v>161</v>
      </c>
      <c r="W849">
        <v>849</v>
      </c>
    </row>
    <row r="850" spans="1:23" x14ac:dyDescent="0.35">
      <c r="A850" t="s">
        <v>268</v>
      </c>
      <c r="B850" t="s">
        <v>269</v>
      </c>
      <c r="C850" s="2">
        <v>44896</v>
      </c>
      <c r="D850">
        <v>797</v>
      </c>
      <c r="E850">
        <v>287</v>
      </c>
      <c r="F850">
        <v>30</v>
      </c>
      <c r="G850">
        <v>2</v>
      </c>
      <c r="H850">
        <v>0</v>
      </c>
      <c r="I850">
        <v>1116</v>
      </c>
      <c r="J850">
        <v>9</v>
      </c>
      <c r="K850">
        <v>21</v>
      </c>
      <c r="L850">
        <v>32</v>
      </c>
      <c r="M850">
        <v>54</v>
      </c>
      <c r="N850">
        <v>125</v>
      </c>
      <c r="O850">
        <v>71</v>
      </c>
      <c r="P850">
        <v>22</v>
      </c>
      <c r="Q850">
        <v>11</v>
      </c>
      <c r="R850">
        <v>21</v>
      </c>
      <c r="S850">
        <v>12</v>
      </c>
      <c r="T850" t="s">
        <v>1360</v>
      </c>
      <c r="U850">
        <v>2</v>
      </c>
      <c r="V850">
        <v>319</v>
      </c>
      <c r="W850">
        <v>1114</v>
      </c>
    </row>
    <row r="851" spans="1:23" x14ac:dyDescent="0.35">
      <c r="A851" t="s">
        <v>268</v>
      </c>
      <c r="B851" t="s">
        <v>269</v>
      </c>
      <c r="C851" s="2">
        <v>44927</v>
      </c>
      <c r="D851">
        <v>461</v>
      </c>
      <c r="E851">
        <v>173</v>
      </c>
      <c r="F851">
        <v>27</v>
      </c>
      <c r="G851">
        <v>5</v>
      </c>
      <c r="H851">
        <v>0</v>
      </c>
      <c r="I851">
        <v>666</v>
      </c>
      <c r="J851">
        <v>14</v>
      </c>
      <c r="K851">
        <v>23</v>
      </c>
      <c r="L851">
        <v>29</v>
      </c>
      <c r="M851">
        <v>44</v>
      </c>
      <c r="N851">
        <v>149</v>
      </c>
      <c r="O851">
        <v>105</v>
      </c>
      <c r="P851">
        <v>15</v>
      </c>
      <c r="Q851">
        <v>6</v>
      </c>
      <c r="R851">
        <v>23</v>
      </c>
      <c r="S851">
        <v>9</v>
      </c>
      <c r="T851" t="s">
        <v>1361</v>
      </c>
      <c r="U851">
        <v>5</v>
      </c>
      <c r="V851">
        <v>205</v>
      </c>
      <c r="W851">
        <v>661</v>
      </c>
    </row>
    <row r="852" spans="1:23" x14ac:dyDescent="0.35">
      <c r="A852" t="s">
        <v>268</v>
      </c>
      <c r="B852" t="s">
        <v>269</v>
      </c>
      <c r="C852" s="2">
        <v>44958</v>
      </c>
      <c r="D852">
        <v>834</v>
      </c>
      <c r="E852">
        <v>195</v>
      </c>
      <c r="F852">
        <v>25</v>
      </c>
      <c r="G852">
        <v>2</v>
      </c>
      <c r="H852">
        <v>0</v>
      </c>
      <c r="I852">
        <v>1056</v>
      </c>
      <c r="J852">
        <v>10</v>
      </c>
      <c r="K852">
        <v>20</v>
      </c>
      <c r="L852">
        <v>31</v>
      </c>
      <c r="M852">
        <v>46</v>
      </c>
      <c r="N852">
        <v>84</v>
      </c>
      <c r="O852">
        <v>38</v>
      </c>
      <c r="P852">
        <v>15</v>
      </c>
      <c r="Q852">
        <v>11</v>
      </c>
      <c r="R852">
        <v>20</v>
      </c>
      <c r="S852">
        <v>10</v>
      </c>
      <c r="T852" t="s">
        <v>1362</v>
      </c>
      <c r="U852">
        <v>2</v>
      </c>
      <c r="V852">
        <v>222</v>
      </c>
      <c r="W852">
        <v>1054</v>
      </c>
    </row>
    <row r="853" spans="1:23" x14ac:dyDescent="0.35">
      <c r="A853" t="s">
        <v>268</v>
      </c>
      <c r="B853" t="s">
        <v>269</v>
      </c>
      <c r="C853" s="2">
        <v>44986</v>
      </c>
      <c r="D853">
        <v>616</v>
      </c>
      <c r="E853">
        <v>305</v>
      </c>
      <c r="F853">
        <v>36</v>
      </c>
      <c r="G853">
        <v>3</v>
      </c>
      <c r="H853">
        <v>0</v>
      </c>
      <c r="I853">
        <v>960</v>
      </c>
      <c r="J853">
        <v>8</v>
      </c>
      <c r="K853">
        <v>18</v>
      </c>
      <c r="L853">
        <v>26.5</v>
      </c>
      <c r="M853">
        <v>43</v>
      </c>
      <c r="N853">
        <v>111</v>
      </c>
      <c r="O853">
        <v>68</v>
      </c>
      <c r="P853">
        <v>16.5</v>
      </c>
      <c r="Q853">
        <v>8.5</v>
      </c>
      <c r="R853">
        <v>18</v>
      </c>
      <c r="S853">
        <v>10</v>
      </c>
      <c r="T853" t="s">
        <v>1363</v>
      </c>
      <c r="U853">
        <v>3</v>
      </c>
      <c r="V853">
        <v>344</v>
      </c>
      <c r="W853">
        <v>957</v>
      </c>
    </row>
    <row r="854" spans="1:23" x14ac:dyDescent="0.35">
      <c r="A854" t="s">
        <v>417</v>
      </c>
      <c r="B854" t="s">
        <v>418</v>
      </c>
      <c r="C854" s="2">
        <v>44652</v>
      </c>
      <c r="D854">
        <v>0</v>
      </c>
      <c r="E854">
        <v>0</v>
      </c>
      <c r="F854">
        <v>0</v>
      </c>
      <c r="G854">
        <v>0</v>
      </c>
      <c r="H854">
        <v>0</v>
      </c>
      <c r="I854">
        <v>0</v>
      </c>
      <c r="T854" t="s">
        <v>1364</v>
      </c>
      <c r="U854">
        <v>0</v>
      </c>
      <c r="V854">
        <v>0</v>
      </c>
      <c r="W854">
        <v>0</v>
      </c>
    </row>
    <row r="855" spans="1:23" x14ac:dyDescent="0.35">
      <c r="A855" t="s">
        <v>417</v>
      </c>
      <c r="B855" t="s">
        <v>418</v>
      </c>
      <c r="C855" s="2">
        <v>44682</v>
      </c>
      <c r="D855">
        <v>0</v>
      </c>
      <c r="E855">
        <v>0</v>
      </c>
      <c r="F855">
        <v>0</v>
      </c>
      <c r="G855">
        <v>0</v>
      </c>
      <c r="H855">
        <v>0</v>
      </c>
      <c r="I855">
        <v>0</v>
      </c>
      <c r="T855" t="s">
        <v>1365</v>
      </c>
      <c r="U855">
        <v>0</v>
      </c>
      <c r="V855">
        <v>0</v>
      </c>
      <c r="W855">
        <v>0</v>
      </c>
    </row>
    <row r="856" spans="1:23" x14ac:dyDescent="0.35">
      <c r="A856" t="s">
        <v>417</v>
      </c>
      <c r="B856" t="s">
        <v>418</v>
      </c>
      <c r="C856" s="2">
        <v>44713</v>
      </c>
      <c r="D856">
        <v>0</v>
      </c>
      <c r="E856">
        <v>0</v>
      </c>
      <c r="F856">
        <v>0</v>
      </c>
      <c r="G856">
        <v>0</v>
      </c>
      <c r="H856">
        <v>0</v>
      </c>
      <c r="I856">
        <v>0</v>
      </c>
      <c r="T856" t="s">
        <v>1366</v>
      </c>
      <c r="U856">
        <v>0</v>
      </c>
      <c r="V856">
        <v>0</v>
      </c>
      <c r="W856">
        <v>0</v>
      </c>
    </row>
    <row r="857" spans="1:23" x14ac:dyDescent="0.35">
      <c r="A857" t="s">
        <v>417</v>
      </c>
      <c r="B857" t="s">
        <v>418</v>
      </c>
      <c r="C857" s="2">
        <v>44743</v>
      </c>
      <c r="D857">
        <v>267</v>
      </c>
      <c r="E857">
        <v>484</v>
      </c>
      <c r="F857">
        <v>87</v>
      </c>
      <c r="G857">
        <v>0</v>
      </c>
      <c r="H857">
        <v>0</v>
      </c>
      <c r="I857">
        <v>838</v>
      </c>
      <c r="J857">
        <v>20</v>
      </c>
      <c r="K857">
        <v>46</v>
      </c>
      <c r="L857">
        <v>80.5</v>
      </c>
      <c r="M857">
        <v>113</v>
      </c>
      <c r="N857">
        <v>133</v>
      </c>
      <c r="O857">
        <v>20</v>
      </c>
      <c r="P857">
        <v>32.5</v>
      </c>
      <c r="Q857">
        <v>34.5</v>
      </c>
      <c r="R857">
        <v>46</v>
      </c>
      <c r="S857">
        <v>26</v>
      </c>
      <c r="T857" t="s">
        <v>1367</v>
      </c>
      <c r="U857">
        <v>0</v>
      </c>
      <c r="V857">
        <v>571</v>
      </c>
      <c r="W857">
        <v>838</v>
      </c>
    </row>
    <row r="858" spans="1:23" x14ac:dyDescent="0.35">
      <c r="A858" t="s">
        <v>417</v>
      </c>
      <c r="B858" t="s">
        <v>418</v>
      </c>
      <c r="C858" s="2">
        <v>44774</v>
      </c>
      <c r="D858">
        <v>9</v>
      </c>
      <c r="E858">
        <v>27</v>
      </c>
      <c r="F858">
        <v>0</v>
      </c>
      <c r="G858">
        <v>0</v>
      </c>
      <c r="H858">
        <v>0</v>
      </c>
      <c r="I858">
        <v>36</v>
      </c>
      <c r="J858">
        <v>3</v>
      </c>
      <c r="K858">
        <v>7.5</v>
      </c>
      <c r="L858">
        <v>10.5</v>
      </c>
      <c r="M858">
        <v>15</v>
      </c>
      <c r="N858">
        <v>17</v>
      </c>
      <c r="O858">
        <v>2</v>
      </c>
      <c r="P858">
        <v>4.5</v>
      </c>
      <c r="Q858">
        <v>3</v>
      </c>
      <c r="R858">
        <v>7.5</v>
      </c>
      <c r="S858">
        <v>4.5</v>
      </c>
      <c r="T858" t="s">
        <v>1368</v>
      </c>
      <c r="U858">
        <v>0</v>
      </c>
      <c r="V858">
        <v>27</v>
      </c>
      <c r="W858">
        <v>36</v>
      </c>
    </row>
    <row r="859" spans="1:23" x14ac:dyDescent="0.35">
      <c r="A859" t="s">
        <v>417</v>
      </c>
      <c r="B859" t="s">
        <v>418</v>
      </c>
      <c r="C859" s="2">
        <v>44805</v>
      </c>
      <c r="D859">
        <v>5</v>
      </c>
      <c r="E859">
        <v>21</v>
      </c>
      <c r="F859">
        <v>1</v>
      </c>
      <c r="G859">
        <v>0</v>
      </c>
      <c r="H859">
        <v>0</v>
      </c>
      <c r="I859">
        <v>27</v>
      </c>
      <c r="J859">
        <v>5</v>
      </c>
      <c r="K859">
        <v>10</v>
      </c>
      <c r="L859">
        <v>12</v>
      </c>
      <c r="M859">
        <v>15</v>
      </c>
      <c r="N859">
        <v>16</v>
      </c>
      <c r="O859">
        <v>1</v>
      </c>
      <c r="P859">
        <v>3</v>
      </c>
      <c r="Q859">
        <v>2</v>
      </c>
      <c r="R859">
        <v>10</v>
      </c>
      <c r="S859">
        <v>5</v>
      </c>
      <c r="T859" t="s">
        <v>1369</v>
      </c>
      <c r="U859">
        <v>0</v>
      </c>
      <c r="V859">
        <v>22</v>
      </c>
      <c r="W859">
        <v>27</v>
      </c>
    </row>
    <row r="860" spans="1:23" x14ac:dyDescent="0.35">
      <c r="A860" t="s">
        <v>417</v>
      </c>
      <c r="B860" t="s">
        <v>418</v>
      </c>
      <c r="C860" s="2">
        <v>44835</v>
      </c>
      <c r="D860">
        <v>142</v>
      </c>
      <c r="E860">
        <v>200</v>
      </c>
      <c r="F860">
        <v>45</v>
      </c>
      <c r="G860">
        <v>0</v>
      </c>
      <c r="H860">
        <v>2</v>
      </c>
      <c r="I860">
        <v>389</v>
      </c>
      <c r="J860">
        <v>8</v>
      </c>
      <c r="K860">
        <v>38</v>
      </c>
      <c r="L860">
        <v>63</v>
      </c>
      <c r="M860">
        <v>78</v>
      </c>
      <c r="N860">
        <v>119</v>
      </c>
      <c r="O860">
        <v>41</v>
      </c>
      <c r="P860">
        <v>15</v>
      </c>
      <c r="Q860">
        <v>25</v>
      </c>
      <c r="R860">
        <v>38</v>
      </c>
      <c r="S860">
        <v>30</v>
      </c>
      <c r="T860" t="s">
        <v>1370</v>
      </c>
      <c r="U860">
        <v>2</v>
      </c>
      <c r="V860">
        <v>247</v>
      </c>
      <c r="W860">
        <v>387</v>
      </c>
    </row>
    <row r="861" spans="1:23" x14ac:dyDescent="0.35">
      <c r="A861" t="s">
        <v>417</v>
      </c>
      <c r="B861" t="s">
        <v>418</v>
      </c>
      <c r="C861" s="2">
        <v>44866</v>
      </c>
      <c r="D861">
        <v>72</v>
      </c>
      <c r="E861">
        <v>74</v>
      </c>
      <c r="F861">
        <v>19</v>
      </c>
      <c r="G861">
        <v>0</v>
      </c>
      <c r="H861">
        <v>0</v>
      </c>
      <c r="I861">
        <v>165</v>
      </c>
      <c r="J861">
        <v>20</v>
      </c>
      <c r="K861">
        <v>29</v>
      </c>
      <c r="L861">
        <v>44</v>
      </c>
      <c r="M861">
        <v>81</v>
      </c>
      <c r="N861">
        <v>105</v>
      </c>
      <c r="O861">
        <v>24</v>
      </c>
      <c r="P861">
        <v>37</v>
      </c>
      <c r="Q861">
        <v>15</v>
      </c>
      <c r="R861">
        <v>29</v>
      </c>
      <c r="S861">
        <v>9</v>
      </c>
      <c r="T861" t="s">
        <v>1371</v>
      </c>
      <c r="U861">
        <v>0</v>
      </c>
      <c r="V861">
        <v>93</v>
      </c>
      <c r="W861">
        <v>165</v>
      </c>
    </row>
    <row r="862" spans="1:23" x14ac:dyDescent="0.35">
      <c r="A862" t="s">
        <v>417</v>
      </c>
      <c r="B862" t="s">
        <v>418</v>
      </c>
      <c r="C862" s="2">
        <v>44896</v>
      </c>
      <c r="D862">
        <v>0</v>
      </c>
      <c r="E862">
        <v>0</v>
      </c>
      <c r="F862">
        <v>0</v>
      </c>
      <c r="G862">
        <v>0</v>
      </c>
      <c r="H862">
        <v>0</v>
      </c>
      <c r="I862">
        <v>0</v>
      </c>
      <c r="T862" t="s">
        <v>1372</v>
      </c>
      <c r="U862">
        <v>0</v>
      </c>
      <c r="V862">
        <v>0</v>
      </c>
      <c r="W862">
        <v>0</v>
      </c>
    </row>
    <row r="863" spans="1:23" x14ac:dyDescent="0.35">
      <c r="A863" t="s">
        <v>417</v>
      </c>
      <c r="B863" t="s">
        <v>418</v>
      </c>
      <c r="C863" s="2">
        <v>44927</v>
      </c>
      <c r="D863">
        <v>0</v>
      </c>
      <c r="E863">
        <v>0</v>
      </c>
      <c r="F863">
        <v>0</v>
      </c>
      <c r="G863">
        <v>0</v>
      </c>
      <c r="H863">
        <v>0</v>
      </c>
      <c r="I863">
        <v>0</v>
      </c>
      <c r="T863" t="s">
        <v>1373</v>
      </c>
      <c r="U863">
        <v>0</v>
      </c>
      <c r="V863">
        <v>0</v>
      </c>
      <c r="W863">
        <v>0</v>
      </c>
    </row>
    <row r="864" spans="1:23" x14ac:dyDescent="0.35">
      <c r="A864" t="s">
        <v>417</v>
      </c>
      <c r="B864" t="s">
        <v>418</v>
      </c>
      <c r="C864" s="2">
        <v>44958</v>
      </c>
      <c r="D864">
        <v>118</v>
      </c>
      <c r="E864">
        <v>182</v>
      </c>
      <c r="F864">
        <v>1</v>
      </c>
      <c r="G864">
        <v>0</v>
      </c>
      <c r="H864">
        <v>0</v>
      </c>
      <c r="I864">
        <v>301</v>
      </c>
      <c r="J864">
        <v>22</v>
      </c>
      <c r="K864">
        <v>32</v>
      </c>
      <c r="L864">
        <v>42</v>
      </c>
      <c r="M864">
        <v>50</v>
      </c>
      <c r="N864">
        <v>57</v>
      </c>
      <c r="O864">
        <v>7</v>
      </c>
      <c r="P864">
        <v>8</v>
      </c>
      <c r="Q864">
        <v>10</v>
      </c>
      <c r="R864">
        <v>32</v>
      </c>
      <c r="S864">
        <v>10</v>
      </c>
      <c r="T864" t="s">
        <v>1374</v>
      </c>
      <c r="U864">
        <v>0</v>
      </c>
      <c r="V864">
        <v>183</v>
      </c>
      <c r="W864">
        <v>301</v>
      </c>
    </row>
    <row r="865" spans="1:23" x14ac:dyDescent="0.35">
      <c r="A865" t="s">
        <v>417</v>
      </c>
      <c r="B865" t="s">
        <v>418</v>
      </c>
      <c r="C865" s="2">
        <v>44986</v>
      </c>
      <c r="D865">
        <v>0</v>
      </c>
      <c r="E865">
        <v>0</v>
      </c>
      <c r="F865">
        <v>0</v>
      </c>
      <c r="G865">
        <v>0</v>
      </c>
      <c r="H865">
        <v>0</v>
      </c>
      <c r="I865">
        <v>0</v>
      </c>
      <c r="T865" t="s">
        <v>1375</v>
      </c>
      <c r="U865">
        <v>0</v>
      </c>
      <c r="V865">
        <v>0</v>
      </c>
      <c r="W865">
        <v>0</v>
      </c>
    </row>
    <row r="866" spans="1:23" x14ac:dyDescent="0.35">
      <c r="A866" t="s">
        <v>334</v>
      </c>
      <c r="B866" t="s">
        <v>471</v>
      </c>
      <c r="C866" s="2">
        <v>44652</v>
      </c>
      <c r="D866">
        <v>939</v>
      </c>
      <c r="E866">
        <v>125</v>
      </c>
      <c r="F866">
        <v>57</v>
      </c>
      <c r="G866">
        <v>1</v>
      </c>
      <c r="H866">
        <v>2</v>
      </c>
      <c r="I866">
        <v>1124</v>
      </c>
      <c r="J866">
        <v>2</v>
      </c>
      <c r="K866">
        <v>4</v>
      </c>
      <c r="L866">
        <v>8</v>
      </c>
      <c r="M866">
        <v>27.5</v>
      </c>
      <c r="N866">
        <v>85</v>
      </c>
      <c r="O866">
        <v>57.5</v>
      </c>
      <c r="P866">
        <v>19.5</v>
      </c>
      <c r="Q866">
        <v>4</v>
      </c>
      <c r="R866">
        <v>4</v>
      </c>
      <c r="S866">
        <v>2</v>
      </c>
      <c r="T866" t="s">
        <v>1376</v>
      </c>
      <c r="U866">
        <v>3</v>
      </c>
      <c r="V866">
        <v>185</v>
      </c>
      <c r="W866">
        <v>1121</v>
      </c>
    </row>
    <row r="867" spans="1:23" x14ac:dyDescent="0.35">
      <c r="A867" t="s">
        <v>334</v>
      </c>
      <c r="B867" t="s">
        <v>471</v>
      </c>
      <c r="C867" s="2">
        <v>44682</v>
      </c>
      <c r="D867">
        <v>1050</v>
      </c>
      <c r="E867">
        <v>123</v>
      </c>
      <c r="F867">
        <v>22</v>
      </c>
      <c r="G867">
        <v>10</v>
      </c>
      <c r="H867">
        <v>3</v>
      </c>
      <c r="I867">
        <v>1208</v>
      </c>
      <c r="J867">
        <v>2</v>
      </c>
      <c r="K867">
        <v>5</v>
      </c>
      <c r="L867">
        <v>11</v>
      </c>
      <c r="M867">
        <v>32</v>
      </c>
      <c r="N867">
        <v>110</v>
      </c>
      <c r="O867">
        <v>78</v>
      </c>
      <c r="P867">
        <v>21</v>
      </c>
      <c r="Q867">
        <v>6</v>
      </c>
      <c r="R867">
        <v>5</v>
      </c>
      <c r="S867">
        <v>3</v>
      </c>
      <c r="T867" t="s">
        <v>1377</v>
      </c>
      <c r="U867">
        <v>13</v>
      </c>
      <c r="V867">
        <v>158</v>
      </c>
      <c r="W867">
        <v>1195</v>
      </c>
    </row>
    <row r="868" spans="1:23" x14ac:dyDescent="0.35">
      <c r="A868" t="s">
        <v>334</v>
      </c>
      <c r="B868" t="s">
        <v>471</v>
      </c>
      <c r="C868" s="2">
        <v>44713</v>
      </c>
      <c r="D868">
        <v>584</v>
      </c>
      <c r="E868">
        <v>61</v>
      </c>
      <c r="F868">
        <v>17</v>
      </c>
      <c r="G868">
        <v>1</v>
      </c>
      <c r="H868">
        <v>0</v>
      </c>
      <c r="I868">
        <v>663</v>
      </c>
      <c r="J868">
        <v>12</v>
      </c>
      <c r="K868">
        <v>13</v>
      </c>
      <c r="L868">
        <v>17</v>
      </c>
      <c r="M868">
        <v>19</v>
      </c>
      <c r="N868">
        <v>60</v>
      </c>
      <c r="O868">
        <v>41</v>
      </c>
      <c r="P868">
        <v>2</v>
      </c>
      <c r="Q868">
        <v>4</v>
      </c>
      <c r="R868">
        <v>13</v>
      </c>
      <c r="S868">
        <v>1</v>
      </c>
      <c r="T868" t="s">
        <v>1378</v>
      </c>
      <c r="U868">
        <v>1</v>
      </c>
      <c r="V868">
        <v>79</v>
      </c>
      <c r="W868">
        <v>662</v>
      </c>
    </row>
    <row r="869" spans="1:23" x14ac:dyDescent="0.35">
      <c r="A869" t="s">
        <v>334</v>
      </c>
      <c r="B869" t="s">
        <v>471</v>
      </c>
      <c r="C869" s="2">
        <v>44743</v>
      </c>
      <c r="D869">
        <v>2389</v>
      </c>
      <c r="E869">
        <v>290</v>
      </c>
      <c r="F869">
        <v>103</v>
      </c>
      <c r="G869">
        <v>9</v>
      </c>
      <c r="H869">
        <v>6</v>
      </c>
      <c r="I869">
        <v>2797</v>
      </c>
      <c r="J869">
        <v>5</v>
      </c>
      <c r="K869">
        <v>15</v>
      </c>
      <c r="L869">
        <v>27</v>
      </c>
      <c r="M869">
        <v>54</v>
      </c>
      <c r="N869">
        <v>139</v>
      </c>
      <c r="O869">
        <v>85</v>
      </c>
      <c r="P869">
        <v>27</v>
      </c>
      <c r="Q869">
        <v>12</v>
      </c>
      <c r="R869">
        <v>15</v>
      </c>
      <c r="S869">
        <v>10</v>
      </c>
      <c r="T869" t="s">
        <v>1379</v>
      </c>
      <c r="U869">
        <v>15</v>
      </c>
      <c r="V869">
        <v>408</v>
      </c>
      <c r="W869">
        <v>2782</v>
      </c>
    </row>
    <row r="870" spans="1:23" x14ac:dyDescent="0.35">
      <c r="A870" t="s">
        <v>334</v>
      </c>
      <c r="B870" t="s">
        <v>471</v>
      </c>
      <c r="C870" s="2">
        <v>44774</v>
      </c>
      <c r="D870">
        <v>938</v>
      </c>
      <c r="E870">
        <v>121</v>
      </c>
      <c r="F870">
        <v>25</v>
      </c>
      <c r="G870">
        <v>1</v>
      </c>
      <c r="H870">
        <v>0</v>
      </c>
      <c r="I870">
        <v>1085</v>
      </c>
      <c r="J870">
        <v>3</v>
      </c>
      <c r="K870">
        <v>8</v>
      </c>
      <c r="L870">
        <v>14</v>
      </c>
      <c r="M870">
        <v>19</v>
      </c>
      <c r="N870">
        <v>23</v>
      </c>
      <c r="O870">
        <v>4</v>
      </c>
      <c r="P870">
        <v>5</v>
      </c>
      <c r="Q870">
        <v>6</v>
      </c>
      <c r="R870">
        <v>8</v>
      </c>
      <c r="S870">
        <v>5</v>
      </c>
      <c r="T870" t="s">
        <v>1380</v>
      </c>
      <c r="U870">
        <v>1</v>
      </c>
      <c r="V870">
        <v>147</v>
      </c>
      <c r="W870">
        <v>1084</v>
      </c>
    </row>
    <row r="871" spans="1:23" x14ac:dyDescent="0.35">
      <c r="A871" t="s">
        <v>334</v>
      </c>
      <c r="B871" t="s">
        <v>471</v>
      </c>
      <c r="C871" s="2">
        <v>44805</v>
      </c>
      <c r="D871">
        <v>675</v>
      </c>
      <c r="E871">
        <v>112</v>
      </c>
      <c r="F871">
        <v>31</v>
      </c>
      <c r="G871">
        <v>2</v>
      </c>
      <c r="H871">
        <v>0</v>
      </c>
      <c r="I871">
        <v>820</v>
      </c>
      <c r="J871">
        <v>3</v>
      </c>
      <c r="K871">
        <v>7</v>
      </c>
      <c r="L871">
        <v>11</v>
      </c>
      <c r="M871">
        <v>27</v>
      </c>
      <c r="N871">
        <v>94.5</v>
      </c>
      <c r="O871">
        <v>67.5</v>
      </c>
      <c r="P871">
        <v>16</v>
      </c>
      <c r="Q871">
        <v>4</v>
      </c>
      <c r="R871">
        <v>7</v>
      </c>
      <c r="S871">
        <v>4</v>
      </c>
      <c r="T871" t="s">
        <v>1381</v>
      </c>
      <c r="U871">
        <v>2</v>
      </c>
      <c r="V871">
        <v>145</v>
      </c>
      <c r="W871">
        <v>818</v>
      </c>
    </row>
    <row r="872" spans="1:23" x14ac:dyDescent="0.35">
      <c r="A872" t="s">
        <v>334</v>
      </c>
      <c r="B872" t="s">
        <v>471</v>
      </c>
      <c r="C872" s="2">
        <v>44835</v>
      </c>
      <c r="D872">
        <v>2822</v>
      </c>
      <c r="E872">
        <v>367</v>
      </c>
      <c r="F872">
        <v>123</v>
      </c>
      <c r="G872">
        <v>26</v>
      </c>
      <c r="H872">
        <v>6</v>
      </c>
      <c r="I872">
        <v>3344</v>
      </c>
      <c r="J872">
        <v>3</v>
      </c>
      <c r="K872">
        <v>11</v>
      </c>
      <c r="L872">
        <v>22</v>
      </c>
      <c r="M872">
        <v>41</v>
      </c>
      <c r="N872">
        <v>165</v>
      </c>
      <c r="O872">
        <v>124</v>
      </c>
      <c r="P872">
        <v>19</v>
      </c>
      <c r="Q872">
        <v>11</v>
      </c>
      <c r="R872">
        <v>11</v>
      </c>
      <c r="S872">
        <v>8</v>
      </c>
      <c r="T872" t="s">
        <v>1382</v>
      </c>
      <c r="U872">
        <v>32</v>
      </c>
      <c r="V872">
        <v>522</v>
      </c>
      <c r="W872">
        <v>3312</v>
      </c>
    </row>
    <row r="873" spans="1:23" x14ac:dyDescent="0.35">
      <c r="A873" t="s">
        <v>334</v>
      </c>
      <c r="B873" t="s">
        <v>471</v>
      </c>
      <c r="C873" s="2">
        <v>44866</v>
      </c>
      <c r="D873">
        <v>1723</v>
      </c>
      <c r="E873">
        <v>210</v>
      </c>
      <c r="F873">
        <v>68</v>
      </c>
      <c r="G873">
        <v>5</v>
      </c>
      <c r="H873">
        <v>6</v>
      </c>
      <c r="I873">
        <v>2012</v>
      </c>
      <c r="J873">
        <v>2</v>
      </c>
      <c r="K873">
        <v>5</v>
      </c>
      <c r="L873">
        <v>10</v>
      </c>
      <c r="M873">
        <v>25</v>
      </c>
      <c r="N873">
        <v>111</v>
      </c>
      <c r="O873">
        <v>86</v>
      </c>
      <c r="P873">
        <v>15</v>
      </c>
      <c r="Q873">
        <v>5</v>
      </c>
      <c r="R873">
        <v>5</v>
      </c>
      <c r="S873">
        <v>3</v>
      </c>
      <c r="T873" t="s">
        <v>1383</v>
      </c>
      <c r="U873">
        <v>11</v>
      </c>
      <c r="V873">
        <v>289</v>
      </c>
      <c r="W873">
        <v>2001</v>
      </c>
    </row>
    <row r="874" spans="1:23" x14ac:dyDescent="0.35">
      <c r="A874" t="s">
        <v>334</v>
      </c>
      <c r="B874" t="s">
        <v>471</v>
      </c>
      <c r="C874" s="2">
        <v>44896</v>
      </c>
      <c r="D874">
        <v>1248</v>
      </c>
      <c r="E874">
        <v>158</v>
      </c>
      <c r="F874">
        <v>59</v>
      </c>
      <c r="G874">
        <v>3</v>
      </c>
      <c r="H874">
        <v>2</v>
      </c>
      <c r="I874">
        <v>1470</v>
      </c>
      <c r="J874">
        <v>2</v>
      </c>
      <c r="K874">
        <v>5</v>
      </c>
      <c r="L874">
        <v>10</v>
      </c>
      <c r="M874">
        <v>23</v>
      </c>
      <c r="N874">
        <v>115</v>
      </c>
      <c r="O874">
        <v>92</v>
      </c>
      <c r="P874">
        <v>13</v>
      </c>
      <c r="Q874">
        <v>5</v>
      </c>
      <c r="R874">
        <v>5</v>
      </c>
      <c r="S874">
        <v>3</v>
      </c>
      <c r="T874" t="s">
        <v>1384</v>
      </c>
      <c r="U874">
        <v>5</v>
      </c>
      <c r="V874">
        <v>222</v>
      </c>
      <c r="W874">
        <v>1465</v>
      </c>
    </row>
    <row r="875" spans="1:23" x14ac:dyDescent="0.35">
      <c r="A875" t="s">
        <v>334</v>
      </c>
      <c r="B875" t="s">
        <v>471</v>
      </c>
      <c r="C875" s="2">
        <v>44927</v>
      </c>
      <c r="D875">
        <v>1755</v>
      </c>
      <c r="E875">
        <v>244</v>
      </c>
      <c r="F875">
        <v>93</v>
      </c>
      <c r="G875">
        <v>9</v>
      </c>
      <c r="H875">
        <v>6</v>
      </c>
      <c r="I875">
        <v>2107</v>
      </c>
      <c r="J875">
        <v>2</v>
      </c>
      <c r="K875">
        <v>4</v>
      </c>
      <c r="L875">
        <v>8</v>
      </c>
      <c r="M875">
        <v>27</v>
      </c>
      <c r="N875">
        <v>107</v>
      </c>
      <c r="O875">
        <v>80</v>
      </c>
      <c r="P875">
        <v>19</v>
      </c>
      <c r="Q875">
        <v>4</v>
      </c>
      <c r="R875">
        <v>4</v>
      </c>
      <c r="S875">
        <v>2</v>
      </c>
      <c r="T875" t="s">
        <v>1385</v>
      </c>
      <c r="U875">
        <v>15</v>
      </c>
      <c r="V875">
        <v>352</v>
      </c>
      <c r="W875">
        <v>2092</v>
      </c>
    </row>
    <row r="876" spans="1:23" x14ac:dyDescent="0.35">
      <c r="A876" t="s">
        <v>334</v>
      </c>
      <c r="B876" t="s">
        <v>471</v>
      </c>
      <c r="C876" s="2">
        <v>44958</v>
      </c>
      <c r="D876">
        <v>983</v>
      </c>
      <c r="E876">
        <v>143</v>
      </c>
      <c r="F876">
        <v>46</v>
      </c>
      <c r="G876">
        <v>2</v>
      </c>
      <c r="H876">
        <v>3</v>
      </c>
      <c r="I876">
        <v>1177</v>
      </c>
      <c r="J876">
        <v>2</v>
      </c>
      <c r="K876">
        <v>4</v>
      </c>
      <c r="L876">
        <v>7</v>
      </c>
      <c r="M876">
        <v>23</v>
      </c>
      <c r="N876">
        <v>93</v>
      </c>
      <c r="O876">
        <v>70</v>
      </c>
      <c r="P876">
        <v>16</v>
      </c>
      <c r="Q876">
        <v>3</v>
      </c>
      <c r="R876">
        <v>4</v>
      </c>
      <c r="S876">
        <v>2</v>
      </c>
      <c r="T876" t="s">
        <v>1386</v>
      </c>
      <c r="U876">
        <v>5</v>
      </c>
      <c r="V876">
        <v>194</v>
      </c>
      <c r="W876">
        <v>1172</v>
      </c>
    </row>
    <row r="877" spans="1:23" x14ac:dyDescent="0.35">
      <c r="A877" t="s">
        <v>334</v>
      </c>
      <c r="B877" t="s">
        <v>471</v>
      </c>
      <c r="C877" s="2">
        <v>44986</v>
      </c>
      <c r="D877">
        <v>1543</v>
      </c>
      <c r="E877">
        <v>225</v>
      </c>
      <c r="F877">
        <v>91</v>
      </c>
      <c r="G877">
        <v>6</v>
      </c>
      <c r="H877">
        <v>1</v>
      </c>
      <c r="I877">
        <v>1866</v>
      </c>
      <c r="J877">
        <v>4</v>
      </c>
      <c r="K877">
        <v>12</v>
      </c>
      <c r="L877">
        <v>19</v>
      </c>
      <c r="M877">
        <v>34</v>
      </c>
      <c r="N877">
        <v>120</v>
      </c>
      <c r="O877">
        <v>86</v>
      </c>
      <c r="P877">
        <v>15</v>
      </c>
      <c r="Q877">
        <v>7</v>
      </c>
      <c r="R877">
        <v>12</v>
      </c>
      <c r="S877">
        <v>8</v>
      </c>
      <c r="T877" t="s">
        <v>1387</v>
      </c>
      <c r="U877">
        <v>7</v>
      </c>
      <c r="V877">
        <v>323</v>
      </c>
      <c r="W877">
        <v>1859</v>
      </c>
    </row>
    <row r="878" spans="1:23" x14ac:dyDescent="0.35">
      <c r="A878" t="s">
        <v>316</v>
      </c>
      <c r="B878" t="s">
        <v>472</v>
      </c>
      <c r="C878" s="2">
        <v>44652</v>
      </c>
      <c r="D878">
        <v>720</v>
      </c>
      <c r="E878">
        <v>110</v>
      </c>
      <c r="F878">
        <v>16</v>
      </c>
      <c r="G878">
        <v>0</v>
      </c>
      <c r="H878">
        <v>5</v>
      </c>
      <c r="I878">
        <v>851</v>
      </c>
      <c r="J878">
        <v>2</v>
      </c>
      <c r="K878">
        <v>3</v>
      </c>
      <c r="L878">
        <v>5</v>
      </c>
      <c r="M878">
        <v>16</v>
      </c>
      <c r="N878">
        <v>21</v>
      </c>
      <c r="O878">
        <v>5</v>
      </c>
      <c r="P878">
        <v>11</v>
      </c>
      <c r="Q878">
        <v>2</v>
      </c>
      <c r="R878">
        <v>3</v>
      </c>
      <c r="S878">
        <v>1</v>
      </c>
      <c r="T878" t="s">
        <v>1388</v>
      </c>
      <c r="U878">
        <v>5</v>
      </c>
      <c r="V878">
        <v>131</v>
      </c>
      <c r="W878">
        <v>846</v>
      </c>
    </row>
    <row r="879" spans="1:23" x14ac:dyDescent="0.35">
      <c r="A879" t="s">
        <v>316</v>
      </c>
      <c r="B879" t="s">
        <v>472</v>
      </c>
      <c r="C879" s="2">
        <v>44682</v>
      </c>
      <c r="D879">
        <v>304</v>
      </c>
      <c r="E879">
        <v>49</v>
      </c>
      <c r="F879">
        <v>6</v>
      </c>
      <c r="G879">
        <v>1</v>
      </c>
      <c r="H879">
        <v>0</v>
      </c>
      <c r="I879">
        <v>360</v>
      </c>
      <c r="J879">
        <v>9</v>
      </c>
      <c r="K879">
        <v>10</v>
      </c>
      <c r="L879">
        <v>11</v>
      </c>
      <c r="M879">
        <v>13</v>
      </c>
      <c r="N879">
        <v>15</v>
      </c>
      <c r="O879">
        <v>2</v>
      </c>
      <c r="P879">
        <v>2</v>
      </c>
      <c r="Q879">
        <v>1</v>
      </c>
      <c r="R879">
        <v>10</v>
      </c>
      <c r="S879">
        <v>1</v>
      </c>
      <c r="T879" t="s">
        <v>1389</v>
      </c>
      <c r="U879">
        <v>1</v>
      </c>
      <c r="V879">
        <v>56</v>
      </c>
      <c r="W879">
        <v>359</v>
      </c>
    </row>
    <row r="880" spans="1:23" x14ac:dyDescent="0.35">
      <c r="A880" t="s">
        <v>316</v>
      </c>
      <c r="B880" t="s">
        <v>472</v>
      </c>
      <c r="C880" s="2">
        <v>44713</v>
      </c>
      <c r="D880">
        <v>307</v>
      </c>
      <c r="E880">
        <v>32</v>
      </c>
      <c r="F880">
        <v>5</v>
      </c>
      <c r="G880">
        <v>0</v>
      </c>
      <c r="H880">
        <v>4</v>
      </c>
      <c r="I880">
        <v>348</v>
      </c>
      <c r="J880">
        <v>21</v>
      </c>
      <c r="K880">
        <v>22.5</v>
      </c>
      <c r="L880">
        <v>24</v>
      </c>
      <c r="M880">
        <v>25</v>
      </c>
      <c r="N880">
        <v>29</v>
      </c>
      <c r="O880">
        <v>4</v>
      </c>
      <c r="P880">
        <v>1</v>
      </c>
      <c r="Q880">
        <v>1.5</v>
      </c>
      <c r="R880">
        <v>22.5</v>
      </c>
      <c r="S880">
        <v>1.5</v>
      </c>
      <c r="T880" t="s">
        <v>1390</v>
      </c>
      <c r="U880">
        <v>4</v>
      </c>
      <c r="V880">
        <v>41</v>
      </c>
      <c r="W880">
        <v>344</v>
      </c>
    </row>
    <row r="881" spans="1:23" x14ac:dyDescent="0.35">
      <c r="A881" t="s">
        <v>316</v>
      </c>
      <c r="B881" t="s">
        <v>472</v>
      </c>
      <c r="C881" s="2">
        <v>44743</v>
      </c>
      <c r="D881">
        <v>236</v>
      </c>
      <c r="E881">
        <v>35</v>
      </c>
      <c r="F881">
        <v>3</v>
      </c>
      <c r="G881">
        <v>0</v>
      </c>
      <c r="H881">
        <v>2</v>
      </c>
      <c r="I881">
        <v>276</v>
      </c>
      <c r="J881">
        <v>26</v>
      </c>
      <c r="K881">
        <v>28</v>
      </c>
      <c r="L881">
        <v>33</v>
      </c>
      <c r="M881">
        <v>35</v>
      </c>
      <c r="N881">
        <v>38</v>
      </c>
      <c r="O881">
        <v>3</v>
      </c>
      <c r="P881">
        <v>2</v>
      </c>
      <c r="Q881">
        <v>5</v>
      </c>
      <c r="R881">
        <v>28</v>
      </c>
      <c r="S881">
        <v>2</v>
      </c>
      <c r="T881" t="s">
        <v>1391</v>
      </c>
      <c r="U881">
        <v>2</v>
      </c>
      <c r="V881">
        <v>40</v>
      </c>
      <c r="W881">
        <v>274</v>
      </c>
    </row>
    <row r="882" spans="1:23" x14ac:dyDescent="0.35">
      <c r="A882" t="s">
        <v>316</v>
      </c>
      <c r="B882" t="s">
        <v>472</v>
      </c>
      <c r="C882" s="2">
        <v>44774</v>
      </c>
      <c r="D882">
        <v>739</v>
      </c>
      <c r="E882">
        <v>124</v>
      </c>
      <c r="F882">
        <v>18</v>
      </c>
      <c r="G882">
        <v>2</v>
      </c>
      <c r="H882">
        <v>8</v>
      </c>
      <c r="I882">
        <v>891</v>
      </c>
      <c r="J882">
        <v>5</v>
      </c>
      <c r="K882">
        <v>34</v>
      </c>
      <c r="L882">
        <v>37</v>
      </c>
      <c r="M882">
        <v>39</v>
      </c>
      <c r="N882">
        <v>42</v>
      </c>
      <c r="O882">
        <v>3</v>
      </c>
      <c r="P882">
        <v>2</v>
      </c>
      <c r="Q882">
        <v>3</v>
      </c>
      <c r="R882">
        <v>34</v>
      </c>
      <c r="S882">
        <v>29</v>
      </c>
      <c r="T882" t="s">
        <v>1392</v>
      </c>
      <c r="U882">
        <v>10</v>
      </c>
      <c r="V882">
        <v>152</v>
      </c>
      <c r="W882">
        <v>881</v>
      </c>
    </row>
    <row r="883" spans="1:23" x14ac:dyDescent="0.35">
      <c r="A883" t="s">
        <v>316</v>
      </c>
      <c r="B883" t="s">
        <v>472</v>
      </c>
      <c r="C883" s="2">
        <v>44805</v>
      </c>
      <c r="D883">
        <v>334</v>
      </c>
      <c r="E883">
        <v>60</v>
      </c>
      <c r="F883">
        <v>4</v>
      </c>
      <c r="G883">
        <v>1</v>
      </c>
      <c r="H883">
        <v>2</v>
      </c>
      <c r="I883">
        <v>401</v>
      </c>
      <c r="J883">
        <v>34</v>
      </c>
      <c r="K883">
        <v>35</v>
      </c>
      <c r="L883">
        <v>37</v>
      </c>
      <c r="M883">
        <v>38</v>
      </c>
      <c r="N883">
        <v>41</v>
      </c>
      <c r="O883">
        <v>3</v>
      </c>
      <c r="P883">
        <v>1</v>
      </c>
      <c r="Q883">
        <v>2</v>
      </c>
      <c r="R883">
        <v>35</v>
      </c>
      <c r="S883">
        <v>1</v>
      </c>
      <c r="T883" t="s">
        <v>1393</v>
      </c>
      <c r="U883">
        <v>3</v>
      </c>
      <c r="V883">
        <v>67</v>
      </c>
      <c r="W883">
        <v>398</v>
      </c>
    </row>
    <row r="884" spans="1:23" x14ac:dyDescent="0.35">
      <c r="A884" t="s">
        <v>316</v>
      </c>
      <c r="B884" t="s">
        <v>472</v>
      </c>
      <c r="C884" s="2">
        <v>44835</v>
      </c>
      <c r="D884">
        <v>365</v>
      </c>
      <c r="E884">
        <v>57</v>
      </c>
      <c r="F884">
        <v>9</v>
      </c>
      <c r="G884">
        <v>0</v>
      </c>
      <c r="H884">
        <v>1</v>
      </c>
      <c r="I884">
        <v>432</v>
      </c>
      <c r="J884">
        <v>43</v>
      </c>
      <c r="K884">
        <v>44</v>
      </c>
      <c r="L884">
        <v>47</v>
      </c>
      <c r="M884">
        <v>48</v>
      </c>
      <c r="N884">
        <v>52</v>
      </c>
      <c r="O884">
        <v>4</v>
      </c>
      <c r="P884">
        <v>1</v>
      </c>
      <c r="Q884">
        <v>3</v>
      </c>
      <c r="R884">
        <v>44</v>
      </c>
      <c r="S884">
        <v>1</v>
      </c>
      <c r="T884" t="s">
        <v>1394</v>
      </c>
      <c r="U884">
        <v>1</v>
      </c>
      <c r="V884">
        <v>67</v>
      </c>
      <c r="W884">
        <v>431</v>
      </c>
    </row>
    <row r="885" spans="1:23" x14ac:dyDescent="0.35">
      <c r="A885" t="s">
        <v>316</v>
      </c>
      <c r="B885" t="s">
        <v>472</v>
      </c>
      <c r="C885" s="2">
        <v>44866</v>
      </c>
      <c r="D885">
        <v>585</v>
      </c>
      <c r="E885">
        <v>120</v>
      </c>
      <c r="F885">
        <v>12</v>
      </c>
      <c r="G885">
        <v>1</v>
      </c>
      <c r="H885">
        <v>5</v>
      </c>
      <c r="I885">
        <v>723</v>
      </c>
      <c r="J885">
        <v>45</v>
      </c>
      <c r="K885">
        <v>49</v>
      </c>
      <c r="L885">
        <v>54</v>
      </c>
      <c r="M885">
        <v>57</v>
      </c>
      <c r="N885">
        <v>61</v>
      </c>
      <c r="O885">
        <v>4</v>
      </c>
      <c r="P885">
        <v>3</v>
      </c>
      <c r="Q885">
        <v>5</v>
      </c>
      <c r="R885">
        <v>49</v>
      </c>
      <c r="S885">
        <v>4</v>
      </c>
      <c r="T885" t="s">
        <v>1395</v>
      </c>
      <c r="U885">
        <v>6</v>
      </c>
      <c r="V885">
        <v>138</v>
      </c>
      <c r="W885">
        <v>717</v>
      </c>
    </row>
    <row r="886" spans="1:23" x14ac:dyDescent="0.35">
      <c r="A886" t="s">
        <v>316</v>
      </c>
      <c r="B886" t="s">
        <v>472</v>
      </c>
      <c r="C886" s="2">
        <v>44896</v>
      </c>
      <c r="D886">
        <v>417</v>
      </c>
      <c r="E886">
        <v>159</v>
      </c>
      <c r="F886">
        <v>29</v>
      </c>
      <c r="G886">
        <v>0</v>
      </c>
      <c r="H886">
        <v>1</v>
      </c>
      <c r="I886">
        <v>606</v>
      </c>
      <c r="J886">
        <v>8</v>
      </c>
      <c r="K886">
        <v>37</v>
      </c>
      <c r="L886">
        <v>45</v>
      </c>
      <c r="M886">
        <v>47</v>
      </c>
      <c r="N886">
        <v>55</v>
      </c>
      <c r="O886">
        <v>8</v>
      </c>
      <c r="P886">
        <v>2</v>
      </c>
      <c r="Q886">
        <v>8</v>
      </c>
      <c r="R886">
        <v>37</v>
      </c>
      <c r="S886">
        <v>29</v>
      </c>
      <c r="T886" t="s">
        <v>1396</v>
      </c>
      <c r="U886">
        <v>1</v>
      </c>
      <c r="V886">
        <v>189</v>
      </c>
      <c r="W886">
        <v>605</v>
      </c>
    </row>
    <row r="887" spans="1:23" x14ac:dyDescent="0.35">
      <c r="A887" t="s">
        <v>316</v>
      </c>
      <c r="B887" t="s">
        <v>472</v>
      </c>
      <c r="C887" s="2">
        <v>44927</v>
      </c>
      <c r="D887">
        <v>240</v>
      </c>
      <c r="E887">
        <v>26</v>
      </c>
      <c r="F887">
        <v>2</v>
      </c>
      <c r="G887">
        <v>0</v>
      </c>
      <c r="H887">
        <v>0</v>
      </c>
      <c r="I887">
        <v>268</v>
      </c>
      <c r="J887">
        <v>48</v>
      </c>
      <c r="K887">
        <v>51</v>
      </c>
      <c r="L887">
        <v>54</v>
      </c>
      <c r="M887">
        <v>56</v>
      </c>
      <c r="N887">
        <v>66</v>
      </c>
      <c r="O887">
        <v>10</v>
      </c>
      <c r="P887">
        <v>2</v>
      </c>
      <c r="Q887">
        <v>3</v>
      </c>
      <c r="R887">
        <v>51</v>
      </c>
      <c r="S887">
        <v>3</v>
      </c>
      <c r="T887" t="s">
        <v>1397</v>
      </c>
      <c r="U887">
        <v>0</v>
      </c>
      <c r="V887">
        <v>28</v>
      </c>
      <c r="W887">
        <v>268</v>
      </c>
    </row>
    <row r="888" spans="1:23" x14ac:dyDescent="0.35">
      <c r="A888" t="s">
        <v>316</v>
      </c>
      <c r="B888" t="s">
        <v>472</v>
      </c>
      <c r="C888" s="2">
        <v>44958</v>
      </c>
      <c r="D888">
        <v>760</v>
      </c>
      <c r="E888">
        <v>90</v>
      </c>
      <c r="F888">
        <v>9</v>
      </c>
      <c r="G888">
        <v>2</v>
      </c>
      <c r="H888">
        <v>2</v>
      </c>
      <c r="I888">
        <v>863</v>
      </c>
      <c r="J888">
        <v>48</v>
      </c>
      <c r="K888">
        <v>54</v>
      </c>
      <c r="L888">
        <v>59</v>
      </c>
      <c r="M888">
        <v>67</v>
      </c>
      <c r="N888">
        <v>101</v>
      </c>
      <c r="O888">
        <v>34</v>
      </c>
      <c r="P888">
        <v>8</v>
      </c>
      <c r="Q888">
        <v>5</v>
      </c>
      <c r="R888">
        <v>54</v>
      </c>
      <c r="S888">
        <v>6</v>
      </c>
      <c r="T888" t="s">
        <v>1398</v>
      </c>
      <c r="U888">
        <v>4</v>
      </c>
      <c r="V888">
        <v>103</v>
      </c>
      <c r="W888">
        <v>859</v>
      </c>
    </row>
    <row r="889" spans="1:23" x14ac:dyDescent="0.35">
      <c r="A889" t="s">
        <v>316</v>
      </c>
      <c r="B889" t="s">
        <v>472</v>
      </c>
      <c r="C889" s="2">
        <v>44986</v>
      </c>
      <c r="D889">
        <v>833</v>
      </c>
      <c r="E889">
        <v>213</v>
      </c>
      <c r="F889">
        <v>21</v>
      </c>
      <c r="G889">
        <v>0</v>
      </c>
      <c r="H889">
        <v>4</v>
      </c>
      <c r="I889">
        <v>1071</v>
      </c>
      <c r="J889">
        <v>34</v>
      </c>
      <c r="K889">
        <v>37</v>
      </c>
      <c r="L889">
        <v>42</v>
      </c>
      <c r="M889">
        <v>45</v>
      </c>
      <c r="N889">
        <v>49</v>
      </c>
      <c r="O889">
        <v>4</v>
      </c>
      <c r="P889">
        <v>3</v>
      </c>
      <c r="Q889">
        <v>5</v>
      </c>
      <c r="R889">
        <v>37</v>
      </c>
      <c r="S889">
        <v>3</v>
      </c>
      <c r="T889" t="s">
        <v>1399</v>
      </c>
      <c r="U889">
        <v>4</v>
      </c>
      <c r="V889">
        <v>238</v>
      </c>
      <c r="W889">
        <v>1067</v>
      </c>
    </row>
    <row r="890" spans="1:23" x14ac:dyDescent="0.35">
      <c r="A890" t="s">
        <v>427</v>
      </c>
      <c r="B890" t="s">
        <v>428</v>
      </c>
      <c r="C890" s="2">
        <v>44652</v>
      </c>
      <c r="D890">
        <v>1125</v>
      </c>
      <c r="E890">
        <v>289</v>
      </c>
      <c r="F890">
        <v>24</v>
      </c>
      <c r="G890">
        <v>2</v>
      </c>
      <c r="H890">
        <v>0</v>
      </c>
      <c r="I890">
        <v>1440</v>
      </c>
      <c r="J890">
        <v>4</v>
      </c>
      <c r="K890">
        <v>7</v>
      </c>
      <c r="L890">
        <v>11</v>
      </c>
      <c r="M890">
        <v>15</v>
      </c>
      <c r="N890">
        <v>109</v>
      </c>
      <c r="O890">
        <v>94</v>
      </c>
      <c r="P890">
        <v>4</v>
      </c>
      <c r="Q890">
        <v>4</v>
      </c>
      <c r="R890">
        <v>7</v>
      </c>
      <c r="S890">
        <v>3</v>
      </c>
      <c r="T890" t="s">
        <v>1400</v>
      </c>
      <c r="U890">
        <v>2</v>
      </c>
      <c r="V890">
        <v>315</v>
      </c>
      <c r="W890">
        <v>1438</v>
      </c>
    </row>
    <row r="891" spans="1:23" x14ac:dyDescent="0.35">
      <c r="A891" t="s">
        <v>427</v>
      </c>
      <c r="B891" t="s">
        <v>428</v>
      </c>
      <c r="C891" s="2">
        <v>44682</v>
      </c>
      <c r="D891">
        <v>760</v>
      </c>
      <c r="E891">
        <v>140</v>
      </c>
      <c r="F891">
        <v>19</v>
      </c>
      <c r="G891">
        <v>0</v>
      </c>
      <c r="H891">
        <v>1</v>
      </c>
      <c r="I891">
        <v>920</v>
      </c>
      <c r="J891">
        <v>4</v>
      </c>
      <c r="K891">
        <v>8</v>
      </c>
      <c r="L891">
        <v>11</v>
      </c>
      <c r="M891">
        <v>24</v>
      </c>
      <c r="N891">
        <v>191</v>
      </c>
      <c r="O891">
        <v>167</v>
      </c>
      <c r="P891">
        <v>13</v>
      </c>
      <c r="Q891">
        <v>3</v>
      </c>
      <c r="R891">
        <v>8</v>
      </c>
      <c r="S891">
        <v>4</v>
      </c>
      <c r="T891" t="s">
        <v>1401</v>
      </c>
      <c r="U891">
        <v>1</v>
      </c>
      <c r="V891">
        <v>160</v>
      </c>
      <c r="W891">
        <v>919</v>
      </c>
    </row>
    <row r="892" spans="1:23" x14ac:dyDescent="0.35">
      <c r="A892" t="s">
        <v>427</v>
      </c>
      <c r="B892" t="s">
        <v>428</v>
      </c>
      <c r="C892" s="2">
        <v>44713</v>
      </c>
      <c r="D892">
        <v>2350</v>
      </c>
      <c r="E892">
        <v>376</v>
      </c>
      <c r="F892">
        <v>51</v>
      </c>
      <c r="G892">
        <v>1</v>
      </c>
      <c r="H892">
        <v>1</v>
      </c>
      <c r="I892">
        <v>2779</v>
      </c>
      <c r="J892">
        <v>5</v>
      </c>
      <c r="K892">
        <v>10</v>
      </c>
      <c r="L892">
        <v>15</v>
      </c>
      <c r="M892">
        <v>21</v>
      </c>
      <c r="N892">
        <v>36</v>
      </c>
      <c r="O892">
        <v>15</v>
      </c>
      <c r="P892">
        <v>6</v>
      </c>
      <c r="Q892">
        <v>5</v>
      </c>
      <c r="R892">
        <v>10</v>
      </c>
      <c r="S892">
        <v>5</v>
      </c>
      <c r="T892" t="s">
        <v>1402</v>
      </c>
      <c r="U892">
        <v>2</v>
      </c>
      <c r="V892">
        <v>429</v>
      </c>
      <c r="W892">
        <v>2777</v>
      </c>
    </row>
    <row r="893" spans="1:23" x14ac:dyDescent="0.35">
      <c r="A893" t="s">
        <v>427</v>
      </c>
      <c r="B893" t="s">
        <v>428</v>
      </c>
      <c r="C893" s="2">
        <v>44743</v>
      </c>
      <c r="D893">
        <v>979</v>
      </c>
      <c r="E893">
        <v>161</v>
      </c>
      <c r="F893">
        <v>13</v>
      </c>
      <c r="G893">
        <v>5</v>
      </c>
      <c r="H893">
        <v>1</v>
      </c>
      <c r="I893">
        <v>1159</v>
      </c>
      <c r="J893">
        <v>4</v>
      </c>
      <c r="K893">
        <v>8</v>
      </c>
      <c r="L893">
        <v>13</v>
      </c>
      <c r="M893">
        <v>17</v>
      </c>
      <c r="N893">
        <v>30</v>
      </c>
      <c r="O893">
        <v>13</v>
      </c>
      <c r="P893">
        <v>4</v>
      </c>
      <c r="Q893">
        <v>5</v>
      </c>
      <c r="R893">
        <v>8</v>
      </c>
      <c r="S893">
        <v>4</v>
      </c>
      <c r="T893" t="s">
        <v>1403</v>
      </c>
      <c r="U893">
        <v>6</v>
      </c>
      <c r="V893">
        <v>180</v>
      </c>
      <c r="W893">
        <v>1153</v>
      </c>
    </row>
    <row r="894" spans="1:23" x14ac:dyDescent="0.35">
      <c r="A894" t="s">
        <v>427</v>
      </c>
      <c r="B894" t="s">
        <v>428</v>
      </c>
      <c r="C894" s="2">
        <v>44774</v>
      </c>
      <c r="D894">
        <v>1423</v>
      </c>
      <c r="E894">
        <v>193</v>
      </c>
      <c r="F894">
        <v>49</v>
      </c>
      <c r="G894">
        <v>5</v>
      </c>
      <c r="H894">
        <v>3</v>
      </c>
      <c r="I894">
        <v>1673</v>
      </c>
      <c r="J894">
        <v>3</v>
      </c>
      <c r="K894">
        <v>7</v>
      </c>
      <c r="L894">
        <v>10</v>
      </c>
      <c r="M894">
        <v>13</v>
      </c>
      <c r="N894">
        <v>32</v>
      </c>
      <c r="O894">
        <v>19</v>
      </c>
      <c r="P894">
        <v>3</v>
      </c>
      <c r="Q894">
        <v>3</v>
      </c>
      <c r="R894">
        <v>7</v>
      </c>
      <c r="S894">
        <v>4</v>
      </c>
      <c r="T894" t="s">
        <v>1404</v>
      </c>
      <c r="U894">
        <v>8</v>
      </c>
      <c r="V894">
        <v>250</v>
      </c>
      <c r="W894">
        <v>1665</v>
      </c>
    </row>
    <row r="895" spans="1:23" x14ac:dyDescent="0.35">
      <c r="A895" t="s">
        <v>427</v>
      </c>
      <c r="B895" t="s">
        <v>428</v>
      </c>
      <c r="C895" s="2">
        <v>44805</v>
      </c>
      <c r="D895">
        <v>1469</v>
      </c>
      <c r="E895">
        <v>279</v>
      </c>
      <c r="F895">
        <v>49</v>
      </c>
      <c r="G895">
        <v>0</v>
      </c>
      <c r="H895">
        <v>3</v>
      </c>
      <c r="I895">
        <v>1800</v>
      </c>
      <c r="J895">
        <v>5</v>
      </c>
      <c r="K895">
        <v>11</v>
      </c>
      <c r="L895">
        <v>15</v>
      </c>
      <c r="M895">
        <v>20</v>
      </c>
      <c r="N895">
        <v>38.5</v>
      </c>
      <c r="O895">
        <v>18.5</v>
      </c>
      <c r="P895">
        <v>5</v>
      </c>
      <c r="Q895">
        <v>4</v>
      </c>
      <c r="R895">
        <v>11</v>
      </c>
      <c r="S895">
        <v>6</v>
      </c>
      <c r="T895" t="s">
        <v>1405</v>
      </c>
      <c r="U895">
        <v>3</v>
      </c>
      <c r="V895">
        <v>331</v>
      </c>
      <c r="W895">
        <v>1797</v>
      </c>
    </row>
    <row r="896" spans="1:23" x14ac:dyDescent="0.35">
      <c r="A896" t="s">
        <v>427</v>
      </c>
      <c r="B896" t="s">
        <v>428</v>
      </c>
      <c r="C896" s="2">
        <v>44835</v>
      </c>
      <c r="D896">
        <v>1120</v>
      </c>
      <c r="E896">
        <v>155</v>
      </c>
      <c r="F896">
        <v>22</v>
      </c>
      <c r="G896">
        <v>0</v>
      </c>
      <c r="H896">
        <v>1</v>
      </c>
      <c r="I896">
        <v>1298</v>
      </c>
      <c r="J896">
        <v>5</v>
      </c>
      <c r="K896">
        <v>7</v>
      </c>
      <c r="L896">
        <v>10</v>
      </c>
      <c r="M896">
        <v>13</v>
      </c>
      <c r="N896">
        <v>30</v>
      </c>
      <c r="O896">
        <v>17</v>
      </c>
      <c r="P896">
        <v>3</v>
      </c>
      <c r="Q896">
        <v>3</v>
      </c>
      <c r="R896">
        <v>7</v>
      </c>
      <c r="S896">
        <v>2</v>
      </c>
      <c r="T896" t="s">
        <v>1406</v>
      </c>
      <c r="U896">
        <v>1</v>
      </c>
      <c r="V896">
        <v>178</v>
      </c>
      <c r="W896">
        <v>1297</v>
      </c>
    </row>
    <row r="897" spans="1:23" x14ac:dyDescent="0.35">
      <c r="A897" t="s">
        <v>427</v>
      </c>
      <c r="B897" t="s">
        <v>428</v>
      </c>
      <c r="C897" s="2">
        <v>44866</v>
      </c>
      <c r="D897">
        <v>1316</v>
      </c>
      <c r="E897">
        <v>216</v>
      </c>
      <c r="F897">
        <v>24</v>
      </c>
      <c r="G897">
        <v>4</v>
      </c>
      <c r="H897">
        <v>4</v>
      </c>
      <c r="I897">
        <v>1564</v>
      </c>
      <c r="J897">
        <v>5</v>
      </c>
      <c r="K897">
        <v>10</v>
      </c>
      <c r="L897">
        <v>16</v>
      </c>
      <c r="M897">
        <v>21</v>
      </c>
      <c r="N897">
        <v>33</v>
      </c>
      <c r="O897">
        <v>12</v>
      </c>
      <c r="P897">
        <v>5</v>
      </c>
      <c r="Q897">
        <v>6</v>
      </c>
      <c r="R897">
        <v>10</v>
      </c>
      <c r="S897">
        <v>5</v>
      </c>
      <c r="T897" t="s">
        <v>1407</v>
      </c>
      <c r="U897">
        <v>8</v>
      </c>
      <c r="V897">
        <v>248</v>
      </c>
      <c r="W897">
        <v>1556</v>
      </c>
    </row>
    <row r="898" spans="1:23" x14ac:dyDescent="0.35">
      <c r="A898" t="s">
        <v>427</v>
      </c>
      <c r="B898" t="s">
        <v>428</v>
      </c>
      <c r="C898" s="2">
        <v>44896</v>
      </c>
      <c r="D898">
        <v>1959</v>
      </c>
      <c r="E898">
        <v>279</v>
      </c>
      <c r="F898">
        <v>36</v>
      </c>
      <c r="G898">
        <v>3</v>
      </c>
      <c r="H898">
        <v>6</v>
      </c>
      <c r="I898">
        <v>2283</v>
      </c>
      <c r="J898">
        <v>5</v>
      </c>
      <c r="K898">
        <v>9</v>
      </c>
      <c r="L898">
        <v>13</v>
      </c>
      <c r="M898">
        <v>17</v>
      </c>
      <c r="N898">
        <v>36</v>
      </c>
      <c r="O898">
        <v>19</v>
      </c>
      <c r="P898">
        <v>4</v>
      </c>
      <c r="Q898">
        <v>4</v>
      </c>
      <c r="R898">
        <v>9</v>
      </c>
      <c r="S898">
        <v>4</v>
      </c>
      <c r="T898" t="s">
        <v>1408</v>
      </c>
      <c r="U898">
        <v>9</v>
      </c>
      <c r="V898">
        <v>324</v>
      </c>
      <c r="W898">
        <v>2274</v>
      </c>
    </row>
    <row r="899" spans="1:23" x14ac:dyDescent="0.35">
      <c r="A899" t="s">
        <v>427</v>
      </c>
      <c r="B899" t="s">
        <v>428</v>
      </c>
      <c r="C899" s="2">
        <v>44927</v>
      </c>
      <c r="D899">
        <v>1268</v>
      </c>
      <c r="E899">
        <v>187</v>
      </c>
      <c r="F899">
        <v>23</v>
      </c>
      <c r="G899">
        <v>0</v>
      </c>
      <c r="H899">
        <v>1</v>
      </c>
      <c r="I899">
        <v>1479</v>
      </c>
      <c r="J899">
        <v>3</v>
      </c>
      <c r="K899">
        <v>7</v>
      </c>
      <c r="L899">
        <v>10</v>
      </c>
      <c r="M899">
        <v>13</v>
      </c>
      <c r="N899">
        <v>37</v>
      </c>
      <c r="O899">
        <v>24</v>
      </c>
      <c r="P899">
        <v>3</v>
      </c>
      <c r="Q899">
        <v>3</v>
      </c>
      <c r="R899">
        <v>7</v>
      </c>
      <c r="S899">
        <v>4</v>
      </c>
      <c r="T899" t="s">
        <v>1409</v>
      </c>
      <c r="U899">
        <v>1</v>
      </c>
      <c r="V899">
        <v>211</v>
      </c>
      <c r="W899">
        <v>1478</v>
      </c>
    </row>
    <row r="900" spans="1:23" x14ac:dyDescent="0.35">
      <c r="A900" t="s">
        <v>427</v>
      </c>
      <c r="B900" t="s">
        <v>428</v>
      </c>
      <c r="C900" s="2">
        <v>44958</v>
      </c>
      <c r="D900">
        <v>1676</v>
      </c>
      <c r="E900">
        <v>271</v>
      </c>
      <c r="F900">
        <v>62</v>
      </c>
      <c r="G900">
        <v>4</v>
      </c>
      <c r="H900">
        <v>1</v>
      </c>
      <c r="I900">
        <v>2014</v>
      </c>
      <c r="J900">
        <v>4</v>
      </c>
      <c r="K900">
        <v>7</v>
      </c>
      <c r="L900">
        <v>11</v>
      </c>
      <c r="M900">
        <v>15</v>
      </c>
      <c r="N900">
        <v>62</v>
      </c>
      <c r="O900">
        <v>47</v>
      </c>
      <c r="P900">
        <v>4</v>
      </c>
      <c r="Q900">
        <v>4</v>
      </c>
      <c r="R900">
        <v>7</v>
      </c>
      <c r="S900">
        <v>3</v>
      </c>
      <c r="T900" t="s">
        <v>1410</v>
      </c>
      <c r="U900">
        <v>5</v>
      </c>
      <c r="V900">
        <v>338</v>
      </c>
      <c r="W900">
        <v>2009</v>
      </c>
    </row>
    <row r="901" spans="1:23" x14ac:dyDescent="0.35">
      <c r="A901" t="s">
        <v>427</v>
      </c>
      <c r="B901" t="s">
        <v>428</v>
      </c>
      <c r="C901" s="2">
        <v>44986</v>
      </c>
      <c r="D901">
        <v>1528</v>
      </c>
      <c r="E901">
        <v>225</v>
      </c>
      <c r="F901">
        <v>36</v>
      </c>
      <c r="G901">
        <v>5</v>
      </c>
      <c r="H901">
        <v>3</v>
      </c>
      <c r="I901">
        <v>1797</v>
      </c>
      <c r="J901">
        <v>4</v>
      </c>
      <c r="K901">
        <v>6</v>
      </c>
      <c r="L901">
        <v>9</v>
      </c>
      <c r="M901">
        <v>14</v>
      </c>
      <c r="N901">
        <v>59</v>
      </c>
      <c r="O901">
        <v>45</v>
      </c>
      <c r="P901">
        <v>5</v>
      </c>
      <c r="Q901">
        <v>3</v>
      </c>
      <c r="R901">
        <v>6</v>
      </c>
      <c r="S901">
        <v>2</v>
      </c>
      <c r="T901" t="s">
        <v>1411</v>
      </c>
      <c r="U901">
        <v>8</v>
      </c>
      <c r="V901">
        <v>269</v>
      </c>
      <c r="W901">
        <v>1789</v>
      </c>
    </row>
    <row r="902" spans="1:23" x14ac:dyDescent="0.35">
      <c r="A902" t="s">
        <v>86</v>
      </c>
      <c r="B902" t="s">
        <v>87</v>
      </c>
      <c r="C902" s="2">
        <v>44652</v>
      </c>
      <c r="D902">
        <v>328</v>
      </c>
      <c r="E902">
        <v>169</v>
      </c>
      <c r="F902">
        <v>8</v>
      </c>
      <c r="G902">
        <v>1</v>
      </c>
      <c r="H902">
        <v>1</v>
      </c>
      <c r="I902">
        <v>507</v>
      </c>
      <c r="J902">
        <v>9</v>
      </c>
      <c r="K902">
        <v>21</v>
      </c>
      <c r="L902">
        <v>35</v>
      </c>
      <c r="M902">
        <v>51</v>
      </c>
      <c r="N902">
        <v>144</v>
      </c>
      <c r="O902">
        <v>93</v>
      </c>
      <c r="P902">
        <v>16</v>
      </c>
      <c r="Q902">
        <v>14</v>
      </c>
      <c r="R902">
        <v>21</v>
      </c>
      <c r="S902">
        <v>12</v>
      </c>
      <c r="T902" t="s">
        <v>1412</v>
      </c>
      <c r="U902">
        <v>2</v>
      </c>
      <c r="V902">
        <v>179</v>
      </c>
      <c r="W902">
        <v>505</v>
      </c>
    </row>
    <row r="903" spans="1:23" x14ac:dyDescent="0.35">
      <c r="A903" t="s">
        <v>86</v>
      </c>
      <c r="B903" t="s">
        <v>87</v>
      </c>
      <c r="C903" s="2">
        <v>44682</v>
      </c>
      <c r="D903">
        <v>436</v>
      </c>
      <c r="E903">
        <v>269</v>
      </c>
      <c r="F903">
        <v>15</v>
      </c>
      <c r="G903">
        <v>1</v>
      </c>
      <c r="H903">
        <v>0</v>
      </c>
      <c r="I903">
        <v>721</v>
      </c>
      <c r="J903">
        <v>7</v>
      </c>
      <c r="K903">
        <v>17</v>
      </c>
      <c r="L903">
        <v>35</v>
      </c>
      <c r="M903">
        <v>56</v>
      </c>
      <c r="N903">
        <v>103</v>
      </c>
      <c r="O903">
        <v>47</v>
      </c>
      <c r="P903">
        <v>21</v>
      </c>
      <c r="Q903">
        <v>18</v>
      </c>
      <c r="R903">
        <v>17</v>
      </c>
      <c r="S903">
        <v>10</v>
      </c>
      <c r="T903" t="s">
        <v>1413</v>
      </c>
      <c r="U903">
        <v>1</v>
      </c>
      <c r="V903">
        <v>285</v>
      </c>
      <c r="W903">
        <v>720</v>
      </c>
    </row>
    <row r="904" spans="1:23" x14ac:dyDescent="0.35">
      <c r="A904" t="s">
        <v>86</v>
      </c>
      <c r="B904" t="s">
        <v>87</v>
      </c>
      <c r="C904" s="2">
        <v>44713</v>
      </c>
      <c r="D904">
        <v>507</v>
      </c>
      <c r="E904">
        <v>252</v>
      </c>
      <c r="F904">
        <v>15</v>
      </c>
      <c r="G904">
        <v>3</v>
      </c>
      <c r="H904">
        <v>1</v>
      </c>
      <c r="I904">
        <v>778</v>
      </c>
      <c r="J904">
        <v>8</v>
      </c>
      <c r="K904">
        <v>22</v>
      </c>
      <c r="L904">
        <v>38</v>
      </c>
      <c r="M904">
        <v>66</v>
      </c>
      <c r="N904">
        <v>143</v>
      </c>
      <c r="O904">
        <v>77</v>
      </c>
      <c r="P904">
        <v>28</v>
      </c>
      <c r="Q904">
        <v>16</v>
      </c>
      <c r="R904">
        <v>22</v>
      </c>
      <c r="S904">
        <v>14</v>
      </c>
      <c r="T904" t="s">
        <v>1414</v>
      </c>
      <c r="U904">
        <v>4</v>
      </c>
      <c r="V904">
        <v>271</v>
      </c>
      <c r="W904">
        <v>774</v>
      </c>
    </row>
    <row r="905" spans="1:23" x14ac:dyDescent="0.35">
      <c r="A905" t="s">
        <v>86</v>
      </c>
      <c r="B905" t="s">
        <v>87</v>
      </c>
      <c r="C905" s="2">
        <v>44743</v>
      </c>
      <c r="D905">
        <v>92</v>
      </c>
      <c r="E905">
        <v>30</v>
      </c>
      <c r="F905">
        <v>11</v>
      </c>
      <c r="G905">
        <v>3</v>
      </c>
      <c r="H905">
        <v>2</v>
      </c>
      <c r="I905">
        <v>138</v>
      </c>
      <c r="J905">
        <v>6</v>
      </c>
      <c r="K905">
        <v>43</v>
      </c>
      <c r="L905">
        <v>71</v>
      </c>
      <c r="M905">
        <v>166</v>
      </c>
      <c r="N905">
        <v>318</v>
      </c>
      <c r="O905">
        <v>152</v>
      </c>
      <c r="P905">
        <v>95</v>
      </c>
      <c r="Q905">
        <v>28</v>
      </c>
      <c r="R905">
        <v>43</v>
      </c>
      <c r="S905">
        <v>37</v>
      </c>
      <c r="T905" t="s">
        <v>1415</v>
      </c>
      <c r="U905">
        <v>5</v>
      </c>
      <c r="V905">
        <v>46</v>
      </c>
      <c r="W905">
        <v>133</v>
      </c>
    </row>
    <row r="906" spans="1:23" x14ac:dyDescent="0.35">
      <c r="A906" t="s">
        <v>86</v>
      </c>
      <c r="B906" t="s">
        <v>87</v>
      </c>
      <c r="C906" s="2">
        <v>44774</v>
      </c>
      <c r="D906">
        <v>467</v>
      </c>
      <c r="E906">
        <v>247</v>
      </c>
      <c r="F906">
        <v>22</v>
      </c>
      <c r="G906">
        <v>4</v>
      </c>
      <c r="H906">
        <v>0</v>
      </c>
      <c r="I906">
        <v>740</v>
      </c>
      <c r="J906">
        <v>15</v>
      </c>
      <c r="K906">
        <v>27</v>
      </c>
      <c r="L906">
        <v>47</v>
      </c>
      <c r="M906">
        <v>83</v>
      </c>
      <c r="N906">
        <v>174</v>
      </c>
      <c r="O906">
        <v>91</v>
      </c>
      <c r="P906">
        <v>36</v>
      </c>
      <c r="Q906">
        <v>20</v>
      </c>
      <c r="R906">
        <v>27</v>
      </c>
      <c r="S906">
        <v>12</v>
      </c>
      <c r="T906" t="s">
        <v>1416</v>
      </c>
      <c r="U906">
        <v>4</v>
      </c>
      <c r="V906">
        <v>273</v>
      </c>
      <c r="W906">
        <v>736</v>
      </c>
    </row>
    <row r="907" spans="1:23" x14ac:dyDescent="0.35">
      <c r="A907" t="s">
        <v>86</v>
      </c>
      <c r="B907" t="s">
        <v>87</v>
      </c>
      <c r="C907" s="2">
        <v>44805</v>
      </c>
      <c r="D907">
        <v>651</v>
      </c>
      <c r="E907">
        <v>274</v>
      </c>
      <c r="F907">
        <v>16</v>
      </c>
      <c r="G907">
        <v>1</v>
      </c>
      <c r="H907">
        <v>1</v>
      </c>
      <c r="I907">
        <v>943</v>
      </c>
      <c r="J907">
        <v>9</v>
      </c>
      <c r="K907">
        <v>28</v>
      </c>
      <c r="L907">
        <v>51</v>
      </c>
      <c r="M907">
        <v>66</v>
      </c>
      <c r="N907">
        <v>143</v>
      </c>
      <c r="O907">
        <v>77</v>
      </c>
      <c r="P907">
        <v>15</v>
      </c>
      <c r="Q907">
        <v>23</v>
      </c>
      <c r="R907">
        <v>28</v>
      </c>
      <c r="S907">
        <v>19</v>
      </c>
      <c r="T907" t="s">
        <v>1417</v>
      </c>
      <c r="U907">
        <v>2</v>
      </c>
      <c r="V907">
        <v>292</v>
      </c>
      <c r="W907">
        <v>941</v>
      </c>
    </row>
    <row r="908" spans="1:23" x14ac:dyDescent="0.35">
      <c r="A908" t="s">
        <v>86</v>
      </c>
      <c r="B908" t="s">
        <v>87</v>
      </c>
      <c r="C908" s="2">
        <v>44835</v>
      </c>
      <c r="D908">
        <v>505</v>
      </c>
      <c r="E908">
        <v>202</v>
      </c>
      <c r="F908">
        <v>9</v>
      </c>
      <c r="G908">
        <v>4</v>
      </c>
      <c r="H908">
        <v>0</v>
      </c>
      <c r="I908">
        <v>720</v>
      </c>
      <c r="J908">
        <v>6</v>
      </c>
      <c r="K908">
        <v>14</v>
      </c>
      <c r="L908">
        <v>25</v>
      </c>
      <c r="M908">
        <v>46</v>
      </c>
      <c r="N908">
        <v>86</v>
      </c>
      <c r="O908">
        <v>40</v>
      </c>
      <c r="P908">
        <v>21</v>
      </c>
      <c r="Q908">
        <v>11</v>
      </c>
      <c r="R908">
        <v>14</v>
      </c>
      <c r="S908">
        <v>8</v>
      </c>
      <c r="T908" t="s">
        <v>1418</v>
      </c>
      <c r="U908">
        <v>4</v>
      </c>
      <c r="V908">
        <v>215</v>
      </c>
      <c r="W908">
        <v>716</v>
      </c>
    </row>
    <row r="909" spans="1:23" x14ac:dyDescent="0.35">
      <c r="A909" t="s">
        <v>86</v>
      </c>
      <c r="B909" t="s">
        <v>87</v>
      </c>
      <c r="C909" s="2">
        <v>44866</v>
      </c>
      <c r="D909">
        <v>355</v>
      </c>
      <c r="E909">
        <v>168</v>
      </c>
      <c r="F909">
        <v>11</v>
      </c>
      <c r="G909">
        <v>3</v>
      </c>
      <c r="H909">
        <v>0</v>
      </c>
      <c r="I909">
        <v>537</v>
      </c>
      <c r="J909">
        <v>6</v>
      </c>
      <c r="K909">
        <v>18</v>
      </c>
      <c r="L909">
        <v>36</v>
      </c>
      <c r="M909">
        <v>60</v>
      </c>
      <c r="N909">
        <v>135</v>
      </c>
      <c r="O909">
        <v>75</v>
      </c>
      <c r="P909">
        <v>24</v>
      </c>
      <c r="Q909">
        <v>18</v>
      </c>
      <c r="R909">
        <v>18</v>
      </c>
      <c r="S909">
        <v>12</v>
      </c>
      <c r="T909" t="s">
        <v>1419</v>
      </c>
      <c r="U909">
        <v>3</v>
      </c>
      <c r="V909">
        <v>182</v>
      </c>
      <c r="W909">
        <v>534</v>
      </c>
    </row>
    <row r="910" spans="1:23" x14ac:dyDescent="0.35">
      <c r="A910" t="s">
        <v>86</v>
      </c>
      <c r="B910" t="s">
        <v>87</v>
      </c>
      <c r="C910" s="2">
        <v>44896</v>
      </c>
      <c r="D910">
        <v>813</v>
      </c>
      <c r="E910">
        <v>240</v>
      </c>
      <c r="F910">
        <v>30</v>
      </c>
      <c r="G910">
        <v>2</v>
      </c>
      <c r="H910">
        <v>1</v>
      </c>
      <c r="I910">
        <v>1086</v>
      </c>
      <c r="J910">
        <v>9</v>
      </c>
      <c r="K910">
        <v>19</v>
      </c>
      <c r="L910">
        <v>40</v>
      </c>
      <c r="M910">
        <v>67</v>
      </c>
      <c r="N910">
        <v>110</v>
      </c>
      <c r="O910">
        <v>43</v>
      </c>
      <c r="P910">
        <v>27</v>
      </c>
      <c r="Q910">
        <v>21</v>
      </c>
      <c r="R910">
        <v>19</v>
      </c>
      <c r="S910">
        <v>10</v>
      </c>
      <c r="T910" t="s">
        <v>1420</v>
      </c>
      <c r="U910">
        <v>3</v>
      </c>
      <c r="V910">
        <v>273</v>
      </c>
      <c r="W910">
        <v>1083</v>
      </c>
    </row>
    <row r="911" spans="1:23" x14ac:dyDescent="0.35">
      <c r="A911" t="s">
        <v>86</v>
      </c>
      <c r="B911" t="s">
        <v>87</v>
      </c>
      <c r="C911" s="2">
        <v>44927</v>
      </c>
      <c r="D911">
        <v>94</v>
      </c>
      <c r="E911">
        <v>12</v>
      </c>
      <c r="F911">
        <v>1</v>
      </c>
      <c r="G911">
        <v>0</v>
      </c>
      <c r="H911">
        <v>0</v>
      </c>
      <c r="I911">
        <v>107</v>
      </c>
      <c r="J911">
        <v>10</v>
      </c>
      <c r="K911">
        <v>15</v>
      </c>
      <c r="L911">
        <v>33</v>
      </c>
      <c r="M911">
        <v>75</v>
      </c>
      <c r="N911">
        <v>175</v>
      </c>
      <c r="O911">
        <v>100</v>
      </c>
      <c r="P911">
        <v>42</v>
      </c>
      <c r="Q911">
        <v>18</v>
      </c>
      <c r="R911">
        <v>15</v>
      </c>
      <c r="S911">
        <v>5</v>
      </c>
      <c r="T911" t="s">
        <v>1421</v>
      </c>
      <c r="U911">
        <v>0</v>
      </c>
      <c r="V911">
        <v>13</v>
      </c>
      <c r="W911">
        <v>107</v>
      </c>
    </row>
    <row r="912" spans="1:23" x14ac:dyDescent="0.35">
      <c r="A912" t="s">
        <v>86</v>
      </c>
      <c r="B912" t="s">
        <v>87</v>
      </c>
      <c r="C912" s="2">
        <v>44958</v>
      </c>
      <c r="D912">
        <v>308</v>
      </c>
      <c r="E912">
        <v>198</v>
      </c>
      <c r="F912">
        <v>24</v>
      </c>
      <c r="G912">
        <v>1</v>
      </c>
      <c r="H912">
        <v>1</v>
      </c>
      <c r="I912">
        <v>532</v>
      </c>
      <c r="J912">
        <v>13</v>
      </c>
      <c r="K912">
        <v>27</v>
      </c>
      <c r="L912">
        <v>47</v>
      </c>
      <c r="M912">
        <v>91</v>
      </c>
      <c r="N912">
        <v>130</v>
      </c>
      <c r="O912">
        <v>39</v>
      </c>
      <c r="P912">
        <v>44</v>
      </c>
      <c r="Q912">
        <v>20</v>
      </c>
      <c r="R912">
        <v>27</v>
      </c>
      <c r="S912">
        <v>14</v>
      </c>
      <c r="T912" t="s">
        <v>1422</v>
      </c>
      <c r="U912">
        <v>2</v>
      </c>
      <c r="V912">
        <v>224</v>
      </c>
      <c r="W912">
        <v>530</v>
      </c>
    </row>
    <row r="913" spans="1:23" x14ac:dyDescent="0.35">
      <c r="A913" t="s">
        <v>86</v>
      </c>
      <c r="B913" t="s">
        <v>87</v>
      </c>
      <c r="C913" s="2">
        <v>44986</v>
      </c>
      <c r="D913">
        <v>1223</v>
      </c>
      <c r="E913">
        <v>408</v>
      </c>
      <c r="F913">
        <v>54</v>
      </c>
      <c r="G913">
        <v>1</v>
      </c>
      <c r="H913">
        <v>0</v>
      </c>
      <c r="I913">
        <v>1686</v>
      </c>
      <c r="J913">
        <v>6</v>
      </c>
      <c r="K913">
        <v>20</v>
      </c>
      <c r="L913">
        <v>40</v>
      </c>
      <c r="M913">
        <v>66</v>
      </c>
      <c r="N913">
        <v>178</v>
      </c>
      <c r="O913">
        <v>112</v>
      </c>
      <c r="P913">
        <v>26</v>
      </c>
      <c r="Q913">
        <v>20</v>
      </c>
      <c r="R913">
        <v>20</v>
      </c>
      <c r="S913">
        <v>14</v>
      </c>
      <c r="T913" t="s">
        <v>1423</v>
      </c>
      <c r="U913">
        <v>1</v>
      </c>
      <c r="V913">
        <v>463</v>
      </c>
      <c r="W913">
        <v>1685</v>
      </c>
    </row>
    <row r="914" spans="1:23" x14ac:dyDescent="0.35">
      <c r="A914" t="s">
        <v>167</v>
      </c>
      <c r="B914" t="s">
        <v>168</v>
      </c>
      <c r="C914" s="2">
        <v>44652</v>
      </c>
      <c r="D914">
        <v>322</v>
      </c>
      <c r="E914">
        <v>187</v>
      </c>
      <c r="F914">
        <v>59</v>
      </c>
      <c r="G914">
        <v>4</v>
      </c>
      <c r="H914">
        <v>1</v>
      </c>
      <c r="I914">
        <v>573</v>
      </c>
      <c r="J914">
        <v>0</v>
      </c>
      <c r="K914">
        <v>1</v>
      </c>
      <c r="L914">
        <v>3</v>
      </c>
      <c r="M914">
        <v>6</v>
      </c>
      <c r="N914">
        <v>41</v>
      </c>
      <c r="O914">
        <v>35</v>
      </c>
      <c r="P914">
        <v>3</v>
      </c>
      <c r="Q914">
        <v>2</v>
      </c>
      <c r="R914">
        <v>1</v>
      </c>
      <c r="S914">
        <v>1</v>
      </c>
      <c r="T914" t="s">
        <v>1424</v>
      </c>
      <c r="U914">
        <v>5</v>
      </c>
      <c r="V914">
        <v>251</v>
      </c>
      <c r="W914">
        <v>568</v>
      </c>
    </row>
    <row r="915" spans="1:23" x14ac:dyDescent="0.35">
      <c r="A915" t="s">
        <v>167</v>
      </c>
      <c r="B915" t="s">
        <v>168</v>
      </c>
      <c r="C915" s="2">
        <v>44682</v>
      </c>
      <c r="D915">
        <v>377</v>
      </c>
      <c r="E915">
        <v>182</v>
      </c>
      <c r="F915">
        <v>50</v>
      </c>
      <c r="G915">
        <v>3</v>
      </c>
      <c r="H915">
        <v>1</v>
      </c>
      <c r="I915">
        <v>613</v>
      </c>
      <c r="J915">
        <v>0</v>
      </c>
      <c r="K915">
        <v>1</v>
      </c>
      <c r="L915">
        <v>2</v>
      </c>
      <c r="M915">
        <v>6</v>
      </c>
      <c r="N915">
        <v>33</v>
      </c>
      <c r="O915">
        <v>27</v>
      </c>
      <c r="P915">
        <v>4</v>
      </c>
      <c r="Q915">
        <v>1</v>
      </c>
      <c r="R915">
        <v>1</v>
      </c>
      <c r="S915">
        <v>1</v>
      </c>
      <c r="T915" t="s">
        <v>1425</v>
      </c>
      <c r="U915">
        <v>4</v>
      </c>
      <c r="V915">
        <v>236</v>
      </c>
      <c r="W915">
        <v>609</v>
      </c>
    </row>
    <row r="916" spans="1:23" x14ac:dyDescent="0.35">
      <c r="A916" t="s">
        <v>167</v>
      </c>
      <c r="B916" t="s">
        <v>168</v>
      </c>
      <c r="C916" s="2">
        <v>44713</v>
      </c>
      <c r="D916">
        <v>348</v>
      </c>
      <c r="E916">
        <v>147</v>
      </c>
      <c r="F916">
        <v>37</v>
      </c>
      <c r="G916">
        <v>2</v>
      </c>
      <c r="H916">
        <v>2</v>
      </c>
      <c r="I916">
        <v>536</v>
      </c>
      <c r="J916">
        <v>1</v>
      </c>
      <c r="K916">
        <v>2</v>
      </c>
      <c r="L916">
        <v>3</v>
      </c>
      <c r="M916">
        <v>5</v>
      </c>
      <c r="N916">
        <v>25</v>
      </c>
      <c r="O916">
        <v>20</v>
      </c>
      <c r="P916">
        <v>2</v>
      </c>
      <c r="Q916">
        <v>1</v>
      </c>
      <c r="R916">
        <v>2</v>
      </c>
      <c r="S916">
        <v>1</v>
      </c>
      <c r="T916" t="s">
        <v>1426</v>
      </c>
      <c r="U916">
        <v>4</v>
      </c>
      <c r="V916">
        <v>188</v>
      </c>
      <c r="W916">
        <v>532</v>
      </c>
    </row>
    <row r="917" spans="1:23" x14ac:dyDescent="0.35">
      <c r="A917" t="s">
        <v>167</v>
      </c>
      <c r="B917" t="s">
        <v>168</v>
      </c>
      <c r="C917" s="2">
        <v>44743</v>
      </c>
      <c r="D917">
        <v>421</v>
      </c>
      <c r="E917">
        <v>175</v>
      </c>
      <c r="F917">
        <v>70</v>
      </c>
      <c r="G917">
        <v>2</v>
      </c>
      <c r="H917">
        <v>1</v>
      </c>
      <c r="I917">
        <v>669</v>
      </c>
      <c r="J917">
        <v>0</v>
      </c>
      <c r="K917">
        <v>1</v>
      </c>
      <c r="L917">
        <v>1</v>
      </c>
      <c r="M917">
        <v>10</v>
      </c>
      <c r="N917">
        <v>44</v>
      </c>
      <c r="O917">
        <v>34</v>
      </c>
      <c r="P917">
        <v>9</v>
      </c>
      <c r="Q917">
        <v>0</v>
      </c>
      <c r="R917">
        <v>1</v>
      </c>
      <c r="S917">
        <v>1</v>
      </c>
      <c r="T917" t="s">
        <v>1427</v>
      </c>
      <c r="U917">
        <v>3</v>
      </c>
      <c r="V917">
        <v>248</v>
      </c>
      <c r="W917">
        <v>666</v>
      </c>
    </row>
    <row r="918" spans="1:23" x14ac:dyDescent="0.35">
      <c r="A918" t="s">
        <v>167</v>
      </c>
      <c r="B918" t="s">
        <v>168</v>
      </c>
      <c r="C918" s="2">
        <v>44774</v>
      </c>
      <c r="D918">
        <v>357</v>
      </c>
      <c r="E918">
        <v>222</v>
      </c>
      <c r="F918">
        <v>47</v>
      </c>
      <c r="G918">
        <v>0</v>
      </c>
      <c r="H918">
        <v>1</v>
      </c>
      <c r="I918">
        <v>627</v>
      </c>
      <c r="J918">
        <v>0</v>
      </c>
      <c r="K918">
        <v>1</v>
      </c>
      <c r="L918">
        <v>2</v>
      </c>
      <c r="M918">
        <v>4</v>
      </c>
      <c r="N918">
        <v>29</v>
      </c>
      <c r="O918">
        <v>25</v>
      </c>
      <c r="P918">
        <v>2</v>
      </c>
      <c r="Q918">
        <v>1</v>
      </c>
      <c r="R918">
        <v>1</v>
      </c>
      <c r="S918">
        <v>1</v>
      </c>
      <c r="T918" t="s">
        <v>1428</v>
      </c>
      <c r="U918">
        <v>1</v>
      </c>
      <c r="V918">
        <v>270</v>
      </c>
      <c r="W918">
        <v>626</v>
      </c>
    </row>
    <row r="919" spans="1:23" x14ac:dyDescent="0.35">
      <c r="A919" t="s">
        <v>167</v>
      </c>
      <c r="B919" t="s">
        <v>168</v>
      </c>
      <c r="C919" s="2">
        <v>44805</v>
      </c>
      <c r="D919">
        <v>394</v>
      </c>
      <c r="E919">
        <v>150</v>
      </c>
      <c r="F919">
        <v>50</v>
      </c>
      <c r="G919">
        <v>3</v>
      </c>
      <c r="H919">
        <v>0</v>
      </c>
      <c r="I919">
        <v>597</v>
      </c>
      <c r="J919">
        <v>0</v>
      </c>
      <c r="K919">
        <v>1</v>
      </c>
      <c r="L919">
        <v>2</v>
      </c>
      <c r="M919">
        <v>3</v>
      </c>
      <c r="N919">
        <v>26</v>
      </c>
      <c r="O919">
        <v>23</v>
      </c>
      <c r="P919">
        <v>1</v>
      </c>
      <c r="Q919">
        <v>1</v>
      </c>
      <c r="R919">
        <v>1</v>
      </c>
      <c r="S919">
        <v>1</v>
      </c>
      <c r="T919" t="s">
        <v>1429</v>
      </c>
      <c r="U919">
        <v>3</v>
      </c>
      <c r="V919">
        <v>203</v>
      </c>
      <c r="W919">
        <v>594</v>
      </c>
    </row>
    <row r="920" spans="1:23" x14ac:dyDescent="0.35">
      <c r="A920" t="s">
        <v>167</v>
      </c>
      <c r="B920" t="s">
        <v>168</v>
      </c>
      <c r="C920" s="2">
        <v>44835</v>
      </c>
      <c r="D920">
        <v>439</v>
      </c>
      <c r="E920">
        <v>221</v>
      </c>
      <c r="F920">
        <v>127</v>
      </c>
      <c r="G920">
        <v>0</v>
      </c>
      <c r="H920">
        <v>0</v>
      </c>
      <c r="I920">
        <v>787</v>
      </c>
      <c r="J920">
        <v>0</v>
      </c>
      <c r="K920">
        <v>1</v>
      </c>
      <c r="L920">
        <v>2</v>
      </c>
      <c r="M920">
        <v>3</v>
      </c>
      <c r="N920">
        <v>26</v>
      </c>
      <c r="O920">
        <v>23</v>
      </c>
      <c r="P920">
        <v>1</v>
      </c>
      <c r="Q920">
        <v>1</v>
      </c>
      <c r="R920">
        <v>1</v>
      </c>
      <c r="S920">
        <v>1</v>
      </c>
      <c r="T920" t="s">
        <v>1430</v>
      </c>
      <c r="U920">
        <v>0</v>
      </c>
      <c r="V920">
        <v>348</v>
      </c>
      <c r="W920">
        <v>787</v>
      </c>
    </row>
    <row r="921" spans="1:23" x14ac:dyDescent="0.35">
      <c r="A921" t="s">
        <v>167</v>
      </c>
      <c r="B921" t="s">
        <v>168</v>
      </c>
      <c r="C921" s="2">
        <v>44866</v>
      </c>
      <c r="D921">
        <v>363</v>
      </c>
      <c r="E921">
        <v>153</v>
      </c>
      <c r="F921">
        <v>53</v>
      </c>
      <c r="G921">
        <v>2</v>
      </c>
      <c r="H921">
        <v>0</v>
      </c>
      <c r="I921">
        <v>571</v>
      </c>
      <c r="J921">
        <v>0</v>
      </c>
      <c r="K921">
        <v>1</v>
      </c>
      <c r="L921">
        <v>2</v>
      </c>
      <c r="M921">
        <v>5</v>
      </c>
      <c r="N921">
        <v>20</v>
      </c>
      <c r="O921">
        <v>15</v>
      </c>
      <c r="P921">
        <v>3</v>
      </c>
      <c r="Q921">
        <v>1</v>
      </c>
      <c r="R921">
        <v>1</v>
      </c>
      <c r="S921">
        <v>1</v>
      </c>
      <c r="T921" t="s">
        <v>1431</v>
      </c>
      <c r="U921">
        <v>2</v>
      </c>
      <c r="V921">
        <v>208</v>
      </c>
      <c r="W921">
        <v>569</v>
      </c>
    </row>
    <row r="922" spans="1:23" x14ac:dyDescent="0.35">
      <c r="A922" t="s">
        <v>167</v>
      </c>
      <c r="B922" t="s">
        <v>168</v>
      </c>
      <c r="C922" s="2">
        <v>44896</v>
      </c>
      <c r="D922">
        <v>457</v>
      </c>
      <c r="E922">
        <v>195</v>
      </c>
      <c r="F922">
        <v>95</v>
      </c>
      <c r="G922">
        <v>0</v>
      </c>
      <c r="H922">
        <v>0</v>
      </c>
      <c r="I922">
        <v>747</v>
      </c>
      <c r="J922">
        <v>0</v>
      </c>
      <c r="K922">
        <v>1</v>
      </c>
      <c r="L922">
        <v>2</v>
      </c>
      <c r="M922">
        <v>4</v>
      </c>
      <c r="N922">
        <v>9</v>
      </c>
      <c r="O922">
        <v>5</v>
      </c>
      <c r="P922">
        <v>2</v>
      </c>
      <c r="Q922">
        <v>1</v>
      </c>
      <c r="R922">
        <v>1</v>
      </c>
      <c r="S922">
        <v>1</v>
      </c>
      <c r="T922" t="s">
        <v>1432</v>
      </c>
      <c r="U922">
        <v>0</v>
      </c>
      <c r="V922">
        <v>290</v>
      </c>
      <c r="W922">
        <v>747</v>
      </c>
    </row>
    <row r="923" spans="1:23" x14ac:dyDescent="0.35">
      <c r="A923" t="s">
        <v>167</v>
      </c>
      <c r="B923" t="s">
        <v>168</v>
      </c>
      <c r="C923" s="2">
        <v>44927</v>
      </c>
      <c r="D923">
        <v>379</v>
      </c>
      <c r="E923">
        <v>190</v>
      </c>
      <c r="F923">
        <v>68</v>
      </c>
      <c r="G923">
        <v>3</v>
      </c>
      <c r="H923">
        <v>2</v>
      </c>
      <c r="I923">
        <v>642</v>
      </c>
      <c r="J923">
        <v>0</v>
      </c>
      <c r="K923">
        <v>1</v>
      </c>
      <c r="L923">
        <v>2</v>
      </c>
      <c r="M923">
        <v>4</v>
      </c>
      <c r="N923">
        <v>11</v>
      </c>
      <c r="O923">
        <v>7</v>
      </c>
      <c r="P923">
        <v>2</v>
      </c>
      <c r="Q923">
        <v>1</v>
      </c>
      <c r="R923">
        <v>1</v>
      </c>
      <c r="S923">
        <v>1</v>
      </c>
      <c r="T923" t="s">
        <v>1433</v>
      </c>
      <c r="U923">
        <v>5</v>
      </c>
      <c r="V923">
        <v>263</v>
      </c>
      <c r="W923">
        <v>637</v>
      </c>
    </row>
    <row r="924" spans="1:23" x14ac:dyDescent="0.35">
      <c r="A924" t="s">
        <v>167</v>
      </c>
      <c r="B924" t="s">
        <v>168</v>
      </c>
      <c r="C924" s="2">
        <v>44958</v>
      </c>
      <c r="D924">
        <v>176</v>
      </c>
      <c r="E924">
        <v>97</v>
      </c>
      <c r="F924">
        <v>32</v>
      </c>
      <c r="G924">
        <v>1</v>
      </c>
      <c r="H924">
        <v>0</v>
      </c>
      <c r="I924">
        <v>306</v>
      </c>
      <c r="J924">
        <v>0</v>
      </c>
      <c r="K924">
        <v>1</v>
      </c>
      <c r="L924">
        <v>2</v>
      </c>
      <c r="M924">
        <v>3</v>
      </c>
      <c r="N924">
        <v>11</v>
      </c>
      <c r="O924">
        <v>8</v>
      </c>
      <c r="P924">
        <v>1</v>
      </c>
      <c r="Q924">
        <v>1</v>
      </c>
      <c r="R924">
        <v>1</v>
      </c>
      <c r="S924">
        <v>1</v>
      </c>
      <c r="T924" t="s">
        <v>1434</v>
      </c>
      <c r="U924">
        <v>1</v>
      </c>
      <c r="V924">
        <v>130</v>
      </c>
      <c r="W924">
        <v>305</v>
      </c>
    </row>
    <row r="925" spans="1:23" x14ac:dyDescent="0.35">
      <c r="A925" t="s">
        <v>167</v>
      </c>
      <c r="B925" t="s">
        <v>168</v>
      </c>
      <c r="C925" s="2">
        <v>44986</v>
      </c>
      <c r="D925">
        <v>0</v>
      </c>
      <c r="E925">
        <v>0</v>
      </c>
      <c r="F925">
        <v>0</v>
      </c>
      <c r="G925">
        <v>0</v>
      </c>
      <c r="H925">
        <v>0</v>
      </c>
      <c r="I925">
        <v>0</v>
      </c>
      <c r="T925" t="s">
        <v>1435</v>
      </c>
      <c r="U925">
        <v>0</v>
      </c>
      <c r="V925">
        <v>0</v>
      </c>
      <c r="W925">
        <v>0</v>
      </c>
    </row>
    <row r="926" spans="1:23" x14ac:dyDescent="0.35">
      <c r="A926" t="s">
        <v>404</v>
      </c>
      <c r="B926" t="s">
        <v>405</v>
      </c>
      <c r="C926" s="2">
        <v>44652</v>
      </c>
      <c r="D926">
        <v>1319</v>
      </c>
      <c r="E926">
        <v>38</v>
      </c>
      <c r="F926">
        <v>6</v>
      </c>
      <c r="G926">
        <v>4</v>
      </c>
      <c r="H926">
        <v>7</v>
      </c>
      <c r="I926">
        <v>1374</v>
      </c>
      <c r="J926">
        <v>3</v>
      </c>
      <c r="K926">
        <v>6</v>
      </c>
      <c r="L926">
        <v>10</v>
      </c>
      <c r="M926">
        <v>15</v>
      </c>
      <c r="N926">
        <v>53</v>
      </c>
      <c r="O926">
        <v>38</v>
      </c>
      <c r="P926">
        <v>5</v>
      </c>
      <c r="Q926">
        <v>4</v>
      </c>
      <c r="R926">
        <v>6</v>
      </c>
      <c r="S926">
        <v>3</v>
      </c>
      <c r="T926" t="s">
        <v>1436</v>
      </c>
      <c r="U926">
        <v>11</v>
      </c>
      <c r="V926">
        <v>55</v>
      </c>
      <c r="W926">
        <v>1363</v>
      </c>
    </row>
    <row r="927" spans="1:23" x14ac:dyDescent="0.35">
      <c r="A927" t="s">
        <v>404</v>
      </c>
      <c r="B927" t="s">
        <v>405</v>
      </c>
      <c r="C927" s="2">
        <v>44682</v>
      </c>
      <c r="D927">
        <v>1031</v>
      </c>
      <c r="E927">
        <v>48</v>
      </c>
      <c r="F927">
        <v>3</v>
      </c>
      <c r="G927">
        <v>3</v>
      </c>
      <c r="H927">
        <v>7</v>
      </c>
      <c r="I927">
        <v>1092</v>
      </c>
      <c r="J927">
        <v>4</v>
      </c>
      <c r="K927">
        <v>6</v>
      </c>
      <c r="L927">
        <v>8</v>
      </c>
      <c r="M927">
        <v>15</v>
      </c>
      <c r="N927">
        <v>53</v>
      </c>
      <c r="O927">
        <v>38</v>
      </c>
      <c r="P927">
        <v>7</v>
      </c>
      <c r="Q927">
        <v>2</v>
      </c>
      <c r="R927">
        <v>6</v>
      </c>
      <c r="S927">
        <v>2</v>
      </c>
      <c r="T927" t="s">
        <v>1437</v>
      </c>
      <c r="U927">
        <v>10</v>
      </c>
      <c r="V927">
        <v>61</v>
      </c>
      <c r="W927">
        <v>1082</v>
      </c>
    </row>
    <row r="928" spans="1:23" x14ac:dyDescent="0.35">
      <c r="A928" t="s">
        <v>404</v>
      </c>
      <c r="B928" t="s">
        <v>405</v>
      </c>
      <c r="C928" s="2">
        <v>44713</v>
      </c>
      <c r="D928">
        <v>905</v>
      </c>
      <c r="E928">
        <v>58</v>
      </c>
      <c r="F928">
        <v>8</v>
      </c>
      <c r="G928">
        <v>0</v>
      </c>
      <c r="H928">
        <v>6</v>
      </c>
      <c r="I928">
        <v>977</v>
      </c>
      <c r="J928">
        <v>3</v>
      </c>
      <c r="K928">
        <v>6</v>
      </c>
      <c r="L928">
        <v>9</v>
      </c>
      <c r="M928">
        <v>20.5</v>
      </c>
      <c r="N928">
        <v>83</v>
      </c>
      <c r="O928">
        <v>62.5</v>
      </c>
      <c r="P928">
        <v>11.5</v>
      </c>
      <c r="Q928">
        <v>3</v>
      </c>
      <c r="R928">
        <v>6</v>
      </c>
      <c r="S928">
        <v>3</v>
      </c>
      <c r="T928" t="s">
        <v>1438</v>
      </c>
      <c r="U928">
        <v>6</v>
      </c>
      <c r="V928">
        <v>72</v>
      </c>
      <c r="W928">
        <v>971</v>
      </c>
    </row>
    <row r="929" spans="1:23" x14ac:dyDescent="0.35">
      <c r="A929" t="s">
        <v>404</v>
      </c>
      <c r="B929" t="s">
        <v>405</v>
      </c>
      <c r="C929" s="2">
        <v>44743</v>
      </c>
      <c r="D929">
        <v>998</v>
      </c>
      <c r="E929">
        <v>39</v>
      </c>
      <c r="F929">
        <v>4</v>
      </c>
      <c r="G929">
        <v>5</v>
      </c>
      <c r="H929">
        <v>9</v>
      </c>
      <c r="I929">
        <v>1055</v>
      </c>
      <c r="J929">
        <v>3</v>
      </c>
      <c r="K929">
        <v>6</v>
      </c>
      <c r="L929">
        <v>10</v>
      </c>
      <c r="M929">
        <v>20</v>
      </c>
      <c r="N929">
        <v>55</v>
      </c>
      <c r="O929">
        <v>35</v>
      </c>
      <c r="P929">
        <v>10</v>
      </c>
      <c r="Q929">
        <v>4</v>
      </c>
      <c r="R929">
        <v>6</v>
      </c>
      <c r="S929">
        <v>3</v>
      </c>
      <c r="T929" t="s">
        <v>1439</v>
      </c>
      <c r="U929">
        <v>14</v>
      </c>
      <c r="V929">
        <v>57</v>
      </c>
      <c r="W929">
        <v>1041</v>
      </c>
    </row>
    <row r="930" spans="1:23" x14ac:dyDescent="0.35">
      <c r="A930" t="s">
        <v>404</v>
      </c>
      <c r="B930" t="s">
        <v>405</v>
      </c>
      <c r="C930" s="2">
        <v>44774</v>
      </c>
      <c r="D930">
        <v>1350</v>
      </c>
      <c r="E930">
        <v>41</v>
      </c>
      <c r="F930">
        <v>7</v>
      </c>
      <c r="G930">
        <v>3</v>
      </c>
      <c r="H930">
        <v>8</v>
      </c>
      <c r="I930">
        <v>1409</v>
      </c>
      <c r="J930">
        <v>3</v>
      </c>
      <c r="K930">
        <v>5</v>
      </c>
      <c r="L930">
        <v>9</v>
      </c>
      <c r="M930">
        <v>20</v>
      </c>
      <c r="N930">
        <v>51</v>
      </c>
      <c r="O930">
        <v>31</v>
      </c>
      <c r="P930">
        <v>11</v>
      </c>
      <c r="Q930">
        <v>4</v>
      </c>
      <c r="R930">
        <v>5</v>
      </c>
      <c r="S930">
        <v>2</v>
      </c>
      <c r="T930" t="s">
        <v>1440</v>
      </c>
      <c r="U930">
        <v>11</v>
      </c>
      <c r="V930">
        <v>59</v>
      </c>
      <c r="W930">
        <v>1398</v>
      </c>
    </row>
    <row r="931" spans="1:23" x14ac:dyDescent="0.35">
      <c r="A931" t="s">
        <v>404</v>
      </c>
      <c r="B931" t="s">
        <v>405</v>
      </c>
      <c r="C931" s="2">
        <v>44805</v>
      </c>
      <c r="D931">
        <v>1434</v>
      </c>
      <c r="E931">
        <v>43</v>
      </c>
      <c r="F931">
        <v>5</v>
      </c>
      <c r="G931">
        <v>2</v>
      </c>
      <c r="H931">
        <v>5</v>
      </c>
      <c r="I931">
        <v>1489</v>
      </c>
      <c r="J931">
        <v>3</v>
      </c>
      <c r="K931">
        <v>7</v>
      </c>
      <c r="L931">
        <v>11</v>
      </c>
      <c r="M931">
        <v>22</v>
      </c>
      <c r="N931">
        <v>67</v>
      </c>
      <c r="O931">
        <v>45</v>
      </c>
      <c r="P931">
        <v>11</v>
      </c>
      <c r="Q931">
        <v>4</v>
      </c>
      <c r="R931">
        <v>7</v>
      </c>
      <c r="S931">
        <v>4</v>
      </c>
      <c r="T931" t="s">
        <v>1441</v>
      </c>
      <c r="U931">
        <v>7</v>
      </c>
      <c r="V931">
        <v>55</v>
      </c>
      <c r="W931">
        <v>1482</v>
      </c>
    </row>
    <row r="932" spans="1:23" x14ac:dyDescent="0.35">
      <c r="A932" t="s">
        <v>404</v>
      </c>
      <c r="B932" t="s">
        <v>405</v>
      </c>
      <c r="C932" s="2">
        <v>44835</v>
      </c>
      <c r="D932">
        <v>1599</v>
      </c>
      <c r="E932">
        <v>55</v>
      </c>
      <c r="F932">
        <v>5</v>
      </c>
      <c r="G932">
        <v>0</v>
      </c>
      <c r="H932">
        <v>6</v>
      </c>
      <c r="I932">
        <v>1665</v>
      </c>
      <c r="J932">
        <v>3</v>
      </c>
      <c r="K932">
        <v>6</v>
      </c>
      <c r="L932">
        <v>9</v>
      </c>
      <c r="M932">
        <v>15</v>
      </c>
      <c r="N932">
        <v>63</v>
      </c>
      <c r="O932">
        <v>48</v>
      </c>
      <c r="P932">
        <v>6</v>
      </c>
      <c r="Q932">
        <v>3</v>
      </c>
      <c r="R932">
        <v>6</v>
      </c>
      <c r="S932">
        <v>3</v>
      </c>
      <c r="T932" t="s">
        <v>1442</v>
      </c>
      <c r="U932">
        <v>6</v>
      </c>
      <c r="V932">
        <v>66</v>
      </c>
      <c r="W932">
        <v>1659</v>
      </c>
    </row>
    <row r="933" spans="1:23" x14ac:dyDescent="0.35">
      <c r="A933" t="s">
        <v>404</v>
      </c>
      <c r="B933" t="s">
        <v>405</v>
      </c>
      <c r="C933" s="2">
        <v>44866</v>
      </c>
      <c r="D933">
        <v>1860</v>
      </c>
      <c r="E933">
        <v>56</v>
      </c>
      <c r="F933">
        <v>6</v>
      </c>
      <c r="G933">
        <v>3</v>
      </c>
      <c r="H933">
        <v>13</v>
      </c>
      <c r="I933">
        <v>1938</v>
      </c>
      <c r="J933">
        <v>3</v>
      </c>
      <c r="K933">
        <v>6</v>
      </c>
      <c r="L933">
        <v>9</v>
      </c>
      <c r="M933">
        <v>13</v>
      </c>
      <c r="N933">
        <v>64</v>
      </c>
      <c r="O933">
        <v>51</v>
      </c>
      <c r="P933">
        <v>4</v>
      </c>
      <c r="Q933">
        <v>3</v>
      </c>
      <c r="R933">
        <v>6</v>
      </c>
      <c r="S933">
        <v>3</v>
      </c>
      <c r="T933" t="s">
        <v>1443</v>
      </c>
      <c r="U933">
        <v>16</v>
      </c>
      <c r="V933">
        <v>78</v>
      </c>
      <c r="W933">
        <v>1922</v>
      </c>
    </row>
    <row r="934" spans="1:23" x14ac:dyDescent="0.35">
      <c r="A934" t="s">
        <v>404</v>
      </c>
      <c r="B934" t="s">
        <v>405</v>
      </c>
      <c r="C934" s="2">
        <v>44896</v>
      </c>
      <c r="D934">
        <v>1185</v>
      </c>
      <c r="E934">
        <v>35</v>
      </c>
      <c r="F934">
        <v>5</v>
      </c>
      <c r="G934">
        <v>5</v>
      </c>
      <c r="H934">
        <v>8</v>
      </c>
      <c r="I934">
        <v>1238</v>
      </c>
      <c r="J934">
        <v>3</v>
      </c>
      <c r="K934">
        <v>6</v>
      </c>
      <c r="L934">
        <v>10</v>
      </c>
      <c r="M934">
        <v>23</v>
      </c>
      <c r="N934">
        <v>54</v>
      </c>
      <c r="O934">
        <v>31</v>
      </c>
      <c r="P934">
        <v>13</v>
      </c>
      <c r="Q934">
        <v>4</v>
      </c>
      <c r="R934">
        <v>6</v>
      </c>
      <c r="S934">
        <v>3</v>
      </c>
      <c r="T934" t="s">
        <v>1444</v>
      </c>
      <c r="U934">
        <v>13</v>
      </c>
      <c r="V934">
        <v>53</v>
      </c>
      <c r="W934">
        <v>1225</v>
      </c>
    </row>
    <row r="935" spans="1:23" x14ac:dyDescent="0.35">
      <c r="A935" t="s">
        <v>404</v>
      </c>
      <c r="B935" t="s">
        <v>405</v>
      </c>
      <c r="C935" s="2">
        <v>44927</v>
      </c>
      <c r="D935">
        <v>972</v>
      </c>
      <c r="E935">
        <v>29</v>
      </c>
      <c r="F935">
        <v>9</v>
      </c>
      <c r="G935">
        <v>2</v>
      </c>
      <c r="H935">
        <v>13</v>
      </c>
      <c r="I935">
        <v>1025</v>
      </c>
      <c r="J935">
        <v>3</v>
      </c>
      <c r="K935">
        <v>5</v>
      </c>
      <c r="L935">
        <v>8</v>
      </c>
      <c r="M935">
        <v>14</v>
      </c>
      <c r="N935">
        <v>41</v>
      </c>
      <c r="O935">
        <v>27</v>
      </c>
      <c r="P935">
        <v>6</v>
      </c>
      <c r="Q935">
        <v>3</v>
      </c>
      <c r="R935">
        <v>5</v>
      </c>
      <c r="S935">
        <v>2</v>
      </c>
      <c r="T935" t="s">
        <v>1445</v>
      </c>
      <c r="U935">
        <v>15</v>
      </c>
      <c r="V935">
        <v>53</v>
      </c>
      <c r="W935">
        <v>1010</v>
      </c>
    </row>
    <row r="936" spans="1:23" x14ac:dyDescent="0.35">
      <c r="A936" t="s">
        <v>404</v>
      </c>
      <c r="B936" t="s">
        <v>405</v>
      </c>
      <c r="C936" s="2">
        <v>44958</v>
      </c>
      <c r="D936">
        <v>1294</v>
      </c>
      <c r="E936">
        <v>39</v>
      </c>
      <c r="F936">
        <v>3</v>
      </c>
      <c r="G936">
        <v>0</v>
      </c>
      <c r="H936">
        <v>4</v>
      </c>
      <c r="I936">
        <v>1340</v>
      </c>
      <c r="J936">
        <v>3</v>
      </c>
      <c r="K936">
        <v>5</v>
      </c>
      <c r="L936">
        <v>11</v>
      </c>
      <c r="M936">
        <v>40</v>
      </c>
      <c r="N936">
        <v>71.5</v>
      </c>
      <c r="O936">
        <v>31.5</v>
      </c>
      <c r="P936">
        <v>29</v>
      </c>
      <c r="Q936">
        <v>6</v>
      </c>
      <c r="R936">
        <v>5</v>
      </c>
      <c r="S936">
        <v>2</v>
      </c>
      <c r="T936" t="s">
        <v>1446</v>
      </c>
      <c r="U936">
        <v>4</v>
      </c>
      <c r="V936">
        <v>46</v>
      </c>
      <c r="W936">
        <v>1336</v>
      </c>
    </row>
    <row r="937" spans="1:23" x14ac:dyDescent="0.35">
      <c r="A937" t="s">
        <v>404</v>
      </c>
      <c r="B937" t="s">
        <v>405</v>
      </c>
      <c r="C937" s="2">
        <v>44986</v>
      </c>
      <c r="D937">
        <v>1089</v>
      </c>
      <c r="E937">
        <v>49</v>
      </c>
      <c r="F937">
        <v>4</v>
      </c>
      <c r="G937">
        <v>0</v>
      </c>
      <c r="H937">
        <v>1</v>
      </c>
      <c r="I937">
        <v>1143</v>
      </c>
      <c r="J937">
        <v>2</v>
      </c>
      <c r="K937">
        <v>4</v>
      </c>
      <c r="L937">
        <v>8</v>
      </c>
      <c r="M937">
        <v>31</v>
      </c>
      <c r="N937">
        <v>65</v>
      </c>
      <c r="O937">
        <v>34</v>
      </c>
      <c r="P937">
        <v>23</v>
      </c>
      <c r="Q937">
        <v>4</v>
      </c>
      <c r="R937">
        <v>4</v>
      </c>
      <c r="S937">
        <v>2</v>
      </c>
      <c r="T937" t="s">
        <v>1447</v>
      </c>
      <c r="U937">
        <v>1</v>
      </c>
      <c r="V937">
        <v>54</v>
      </c>
      <c r="W937">
        <v>1142</v>
      </c>
    </row>
    <row r="938" spans="1:23" x14ac:dyDescent="0.35">
      <c r="A938" t="s">
        <v>436</v>
      </c>
      <c r="B938" t="s">
        <v>473</v>
      </c>
      <c r="C938" s="2">
        <v>44652</v>
      </c>
      <c r="D938">
        <v>90</v>
      </c>
      <c r="E938">
        <v>7</v>
      </c>
      <c r="F938">
        <v>0</v>
      </c>
      <c r="G938">
        <v>0</v>
      </c>
      <c r="H938">
        <v>0</v>
      </c>
      <c r="I938">
        <v>97</v>
      </c>
      <c r="J938">
        <v>10</v>
      </c>
      <c r="K938">
        <v>15</v>
      </c>
      <c r="L938">
        <v>21</v>
      </c>
      <c r="M938">
        <v>28</v>
      </c>
      <c r="N938">
        <v>39</v>
      </c>
      <c r="O938">
        <v>11</v>
      </c>
      <c r="P938">
        <v>7</v>
      </c>
      <c r="Q938">
        <v>6</v>
      </c>
      <c r="R938">
        <v>15</v>
      </c>
      <c r="S938">
        <v>5</v>
      </c>
      <c r="T938" t="s">
        <v>1448</v>
      </c>
      <c r="U938">
        <v>0</v>
      </c>
      <c r="V938">
        <v>7</v>
      </c>
      <c r="W938">
        <v>97</v>
      </c>
    </row>
    <row r="939" spans="1:23" x14ac:dyDescent="0.35">
      <c r="A939" t="s">
        <v>436</v>
      </c>
      <c r="B939" t="s">
        <v>473</v>
      </c>
      <c r="C939" s="2">
        <v>44682</v>
      </c>
      <c r="D939">
        <v>97</v>
      </c>
      <c r="E939">
        <v>17</v>
      </c>
      <c r="F939">
        <v>2</v>
      </c>
      <c r="G939">
        <v>0</v>
      </c>
      <c r="H939">
        <v>0</v>
      </c>
      <c r="I939">
        <v>116</v>
      </c>
      <c r="J939">
        <v>9</v>
      </c>
      <c r="K939">
        <v>13.5</v>
      </c>
      <c r="L939">
        <v>21.5</v>
      </c>
      <c r="M939">
        <v>31</v>
      </c>
      <c r="N939">
        <v>53</v>
      </c>
      <c r="O939">
        <v>22</v>
      </c>
      <c r="P939">
        <v>9.5</v>
      </c>
      <c r="Q939">
        <v>8</v>
      </c>
      <c r="R939">
        <v>13.5</v>
      </c>
      <c r="S939">
        <v>4.5</v>
      </c>
      <c r="T939" t="s">
        <v>1449</v>
      </c>
      <c r="U939">
        <v>0</v>
      </c>
      <c r="V939">
        <v>19</v>
      </c>
      <c r="W939">
        <v>116</v>
      </c>
    </row>
    <row r="940" spans="1:23" x14ac:dyDescent="0.35">
      <c r="A940" t="s">
        <v>436</v>
      </c>
      <c r="B940" t="s">
        <v>473</v>
      </c>
      <c r="C940" s="2">
        <v>44713</v>
      </c>
      <c r="D940">
        <v>137</v>
      </c>
      <c r="E940">
        <v>12</v>
      </c>
      <c r="F940">
        <v>0</v>
      </c>
      <c r="G940">
        <v>0</v>
      </c>
      <c r="H940">
        <v>0</v>
      </c>
      <c r="I940">
        <v>149</v>
      </c>
      <c r="J940">
        <v>6</v>
      </c>
      <c r="K940">
        <v>11</v>
      </c>
      <c r="L940">
        <v>17</v>
      </c>
      <c r="M940">
        <v>25</v>
      </c>
      <c r="N940">
        <v>45</v>
      </c>
      <c r="O940">
        <v>20</v>
      </c>
      <c r="P940">
        <v>8</v>
      </c>
      <c r="Q940">
        <v>6</v>
      </c>
      <c r="R940">
        <v>11</v>
      </c>
      <c r="S940">
        <v>5</v>
      </c>
      <c r="T940" t="s">
        <v>1450</v>
      </c>
      <c r="U940">
        <v>0</v>
      </c>
      <c r="V940">
        <v>12</v>
      </c>
      <c r="W940">
        <v>149</v>
      </c>
    </row>
    <row r="941" spans="1:23" x14ac:dyDescent="0.35">
      <c r="A941" t="s">
        <v>436</v>
      </c>
      <c r="B941" t="s">
        <v>473</v>
      </c>
      <c r="C941" s="2">
        <v>44743</v>
      </c>
      <c r="D941">
        <v>102</v>
      </c>
      <c r="E941">
        <v>8</v>
      </c>
      <c r="F941">
        <v>0</v>
      </c>
      <c r="G941">
        <v>0</v>
      </c>
      <c r="H941">
        <v>0</v>
      </c>
      <c r="I941">
        <v>110</v>
      </c>
      <c r="J941">
        <v>5</v>
      </c>
      <c r="K941">
        <v>10</v>
      </c>
      <c r="L941">
        <v>14</v>
      </c>
      <c r="M941">
        <v>20</v>
      </c>
      <c r="N941">
        <v>35</v>
      </c>
      <c r="O941">
        <v>15</v>
      </c>
      <c r="P941">
        <v>6</v>
      </c>
      <c r="Q941">
        <v>4</v>
      </c>
      <c r="R941">
        <v>10</v>
      </c>
      <c r="S941">
        <v>5</v>
      </c>
      <c r="T941" t="s">
        <v>1451</v>
      </c>
      <c r="U941">
        <v>0</v>
      </c>
      <c r="V941">
        <v>8</v>
      </c>
      <c r="W941">
        <v>110</v>
      </c>
    </row>
    <row r="942" spans="1:23" x14ac:dyDescent="0.35">
      <c r="A942" t="s">
        <v>436</v>
      </c>
      <c r="B942" t="s">
        <v>473</v>
      </c>
      <c r="C942" s="2">
        <v>44774</v>
      </c>
      <c r="D942">
        <v>0</v>
      </c>
      <c r="E942">
        <v>0</v>
      </c>
      <c r="F942">
        <v>1</v>
      </c>
      <c r="G942">
        <v>0</v>
      </c>
      <c r="H942">
        <v>0</v>
      </c>
      <c r="I942">
        <v>1</v>
      </c>
      <c r="J942">
        <v>8</v>
      </c>
      <c r="K942">
        <v>8</v>
      </c>
      <c r="L942">
        <v>8</v>
      </c>
      <c r="M942">
        <v>8</v>
      </c>
      <c r="N942">
        <v>8</v>
      </c>
      <c r="O942">
        <v>0</v>
      </c>
      <c r="P942">
        <v>0</v>
      </c>
      <c r="Q942">
        <v>0</v>
      </c>
      <c r="R942">
        <v>8</v>
      </c>
      <c r="S942">
        <v>0</v>
      </c>
      <c r="T942" t="s">
        <v>1452</v>
      </c>
      <c r="U942">
        <v>0</v>
      </c>
      <c r="V942">
        <v>1</v>
      </c>
      <c r="W942">
        <v>1</v>
      </c>
    </row>
    <row r="943" spans="1:23" x14ac:dyDescent="0.35">
      <c r="A943" t="s">
        <v>436</v>
      </c>
      <c r="B943" t="s">
        <v>473</v>
      </c>
      <c r="C943" s="2">
        <v>44805</v>
      </c>
      <c r="D943">
        <v>204</v>
      </c>
      <c r="E943">
        <v>24</v>
      </c>
      <c r="F943">
        <v>1</v>
      </c>
      <c r="G943">
        <v>0</v>
      </c>
      <c r="H943">
        <v>0</v>
      </c>
      <c r="I943">
        <v>229</v>
      </c>
      <c r="J943">
        <v>6</v>
      </c>
      <c r="K943">
        <v>15</v>
      </c>
      <c r="L943">
        <v>26</v>
      </c>
      <c r="M943">
        <v>36</v>
      </c>
      <c r="N943">
        <v>59</v>
      </c>
      <c r="O943">
        <v>23</v>
      </c>
      <c r="P943">
        <v>10</v>
      </c>
      <c r="Q943">
        <v>11</v>
      </c>
      <c r="R943">
        <v>15</v>
      </c>
      <c r="S943">
        <v>9</v>
      </c>
      <c r="T943" t="s">
        <v>1453</v>
      </c>
      <c r="U943">
        <v>0</v>
      </c>
      <c r="V943">
        <v>25</v>
      </c>
      <c r="W943">
        <v>229</v>
      </c>
    </row>
    <row r="944" spans="1:23" x14ac:dyDescent="0.35">
      <c r="A944" t="s">
        <v>436</v>
      </c>
      <c r="B944" t="s">
        <v>473</v>
      </c>
      <c r="C944" s="2">
        <v>44835</v>
      </c>
      <c r="D944">
        <v>94</v>
      </c>
      <c r="E944">
        <v>9</v>
      </c>
      <c r="F944">
        <v>2</v>
      </c>
      <c r="G944">
        <v>0</v>
      </c>
      <c r="H944">
        <v>0</v>
      </c>
      <c r="I944">
        <v>105</v>
      </c>
      <c r="J944">
        <v>8</v>
      </c>
      <c r="K944">
        <v>14</v>
      </c>
      <c r="L944">
        <v>20</v>
      </c>
      <c r="M944">
        <v>29</v>
      </c>
      <c r="N944">
        <v>45</v>
      </c>
      <c r="O944">
        <v>16</v>
      </c>
      <c r="P944">
        <v>9</v>
      </c>
      <c r="Q944">
        <v>6</v>
      </c>
      <c r="R944">
        <v>14</v>
      </c>
      <c r="S944">
        <v>6</v>
      </c>
      <c r="T944" t="s">
        <v>1454</v>
      </c>
      <c r="U944">
        <v>0</v>
      </c>
      <c r="V944">
        <v>11</v>
      </c>
      <c r="W944">
        <v>105</v>
      </c>
    </row>
    <row r="945" spans="1:23" x14ac:dyDescent="0.35">
      <c r="A945" t="s">
        <v>436</v>
      </c>
      <c r="B945" t="s">
        <v>473</v>
      </c>
      <c r="C945" s="2">
        <v>44866</v>
      </c>
      <c r="D945">
        <v>151</v>
      </c>
      <c r="E945">
        <v>10</v>
      </c>
      <c r="F945">
        <v>2</v>
      </c>
      <c r="G945">
        <v>0</v>
      </c>
      <c r="H945">
        <v>0</v>
      </c>
      <c r="I945">
        <v>163</v>
      </c>
      <c r="J945">
        <v>8</v>
      </c>
      <c r="K945">
        <v>14</v>
      </c>
      <c r="L945">
        <v>19</v>
      </c>
      <c r="M945">
        <v>25</v>
      </c>
      <c r="N945">
        <v>41</v>
      </c>
      <c r="O945">
        <v>16</v>
      </c>
      <c r="P945">
        <v>6</v>
      </c>
      <c r="Q945">
        <v>5</v>
      </c>
      <c r="R945">
        <v>14</v>
      </c>
      <c r="S945">
        <v>6</v>
      </c>
      <c r="T945" t="s">
        <v>1455</v>
      </c>
      <c r="U945">
        <v>0</v>
      </c>
      <c r="V945">
        <v>12</v>
      </c>
      <c r="W945">
        <v>163</v>
      </c>
    </row>
    <row r="946" spans="1:23" x14ac:dyDescent="0.35">
      <c r="A946" t="s">
        <v>436</v>
      </c>
      <c r="B946" t="s">
        <v>473</v>
      </c>
      <c r="C946" s="2">
        <v>44896</v>
      </c>
      <c r="D946">
        <v>101</v>
      </c>
      <c r="E946">
        <v>7</v>
      </c>
      <c r="F946">
        <v>1</v>
      </c>
      <c r="G946">
        <v>0</v>
      </c>
      <c r="H946">
        <v>0</v>
      </c>
      <c r="I946">
        <v>109</v>
      </c>
      <c r="J946">
        <v>11</v>
      </c>
      <c r="K946">
        <v>16</v>
      </c>
      <c r="L946">
        <v>21</v>
      </c>
      <c r="M946">
        <v>28</v>
      </c>
      <c r="N946">
        <v>46</v>
      </c>
      <c r="O946">
        <v>18</v>
      </c>
      <c r="P946">
        <v>7</v>
      </c>
      <c r="Q946">
        <v>5</v>
      </c>
      <c r="R946">
        <v>16</v>
      </c>
      <c r="S946">
        <v>5</v>
      </c>
      <c r="T946" t="s">
        <v>1456</v>
      </c>
      <c r="U946">
        <v>0</v>
      </c>
      <c r="V946">
        <v>8</v>
      </c>
      <c r="W946">
        <v>109</v>
      </c>
    </row>
    <row r="947" spans="1:23" x14ac:dyDescent="0.35">
      <c r="A947" t="s">
        <v>436</v>
      </c>
      <c r="B947" t="s">
        <v>473</v>
      </c>
      <c r="C947" s="2">
        <v>44927</v>
      </c>
      <c r="D947">
        <v>50</v>
      </c>
      <c r="E947">
        <v>9</v>
      </c>
      <c r="F947">
        <v>1</v>
      </c>
      <c r="G947">
        <v>1</v>
      </c>
      <c r="H947">
        <v>0</v>
      </c>
      <c r="I947">
        <v>61</v>
      </c>
      <c r="J947">
        <v>9</v>
      </c>
      <c r="K947">
        <v>16</v>
      </c>
      <c r="L947">
        <v>22</v>
      </c>
      <c r="M947">
        <v>30</v>
      </c>
      <c r="N947">
        <v>37</v>
      </c>
      <c r="O947">
        <v>7</v>
      </c>
      <c r="P947">
        <v>8</v>
      </c>
      <c r="Q947">
        <v>6</v>
      </c>
      <c r="R947">
        <v>16</v>
      </c>
      <c r="S947">
        <v>7</v>
      </c>
      <c r="T947" t="s">
        <v>1457</v>
      </c>
      <c r="U947">
        <v>1</v>
      </c>
      <c r="V947">
        <v>11</v>
      </c>
      <c r="W947">
        <v>60</v>
      </c>
    </row>
    <row r="948" spans="1:23" x14ac:dyDescent="0.35">
      <c r="A948" t="s">
        <v>436</v>
      </c>
      <c r="B948" t="s">
        <v>473</v>
      </c>
      <c r="C948" s="2">
        <v>44958</v>
      </c>
      <c r="D948">
        <v>158</v>
      </c>
      <c r="E948">
        <v>24</v>
      </c>
      <c r="F948">
        <v>2</v>
      </c>
      <c r="G948">
        <v>0</v>
      </c>
      <c r="H948">
        <v>0</v>
      </c>
      <c r="I948">
        <v>184</v>
      </c>
      <c r="J948">
        <v>11</v>
      </c>
      <c r="K948">
        <v>19</v>
      </c>
      <c r="L948">
        <v>26</v>
      </c>
      <c r="M948">
        <v>34</v>
      </c>
      <c r="N948">
        <v>77</v>
      </c>
      <c r="O948">
        <v>43</v>
      </c>
      <c r="P948">
        <v>8</v>
      </c>
      <c r="Q948">
        <v>7</v>
      </c>
      <c r="R948">
        <v>19</v>
      </c>
      <c r="S948">
        <v>8</v>
      </c>
      <c r="T948" t="s">
        <v>1458</v>
      </c>
      <c r="U948">
        <v>0</v>
      </c>
      <c r="V948">
        <v>26</v>
      </c>
      <c r="W948">
        <v>184</v>
      </c>
    </row>
    <row r="949" spans="1:23" x14ac:dyDescent="0.35">
      <c r="A949" t="s">
        <v>436</v>
      </c>
      <c r="B949" t="s">
        <v>473</v>
      </c>
      <c r="C949" s="2">
        <v>44986</v>
      </c>
      <c r="D949">
        <v>332</v>
      </c>
      <c r="E949">
        <v>33</v>
      </c>
      <c r="F949">
        <v>3</v>
      </c>
      <c r="G949">
        <v>0</v>
      </c>
      <c r="H949">
        <v>0</v>
      </c>
      <c r="I949">
        <v>368</v>
      </c>
      <c r="J949">
        <v>10</v>
      </c>
      <c r="K949">
        <v>21.5</v>
      </c>
      <c r="L949">
        <v>56</v>
      </c>
      <c r="M949">
        <v>138.5</v>
      </c>
      <c r="N949">
        <v>226</v>
      </c>
      <c r="O949">
        <v>87.5</v>
      </c>
      <c r="P949">
        <v>82.5</v>
      </c>
      <c r="Q949">
        <v>34.5</v>
      </c>
      <c r="R949">
        <v>21.5</v>
      </c>
      <c r="S949">
        <v>11.5</v>
      </c>
      <c r="T949" t="s">
        <v>1459</v>
      </c>
      <c r="U949">
        <v>0</v>
      </c>
      <c r="V949">
        <v>36</v>
      </c>
      <c r="W949">
        <v>368</v>
      </c>
    </row>
    <row r="950" spans="1:23" x14ac:dyDescent="0.35">
      <c r="A950" t="s">
        <v>237</v>
      </c>
      <c r="B950" t="s">
        <v>238</v>
      </c>
      <c r="C950" s="2">
        <v>44652</v>
      </c>
      <c r="D950">
        <v>651</v>
      </c>
      <c r="E950">
        <v>219</v>
      </c>
      <c r="F950">
        <v>6</v>
      </c>
      <c r="G950">
        <v>0</v>
      </c>
      <c r="H950">
        <v>0</v>
      </c>
      <c r="I950">
        <v>876</v>
      </c>
      <c r="J950">
        <v>3</v>
      </c>
      <c r="K950">
        <v>12</v>
      </c>
      <c r="L950">
        <v>21</v>
      </c>
      <c r="M950">
        <v>36</v>
      </c>
      <c r="N950">
        <v>82</v>
      </c>
      <c r="O950">
        <v>46</v>
      </c>
      <c r="P950">
        <v>15</v>
      </c>
      <c r="Q950">
        <v>9</v>
      </c>
      <c r="R950">
        <v>12</v>
      </c>
      <c r="S950">
        <v>9</v>
      </c>
      <c r="T950" t="s">
        <v>1460</v>
      </c>
      <c r="U950">
        <v>0</v>
      </c>
      <c r="V950">
        <v>225</v>
      </c>
      <c r="W950">
        <v>876</v>
      </c>
    </row>
    <row r="951" spans="1:23" x14ac:dyDescent="0.35">
      <c r="A951" t="s">
        <v>237</v>
      </c>
      <c r="B951" t="s">
        <v>238</v>
      </c>
      <c r="C951" s="2">
        <v>44682</v>
      </c>
      <c r="D951">
        <v>726</v>
      </c>
      <c r="E951">
        <v>214</v>
      </c>
      <c r="F951">
        <v>11</v>
      </c>
      <c r="G951">
        <v>1</v>
      </c>
      <c r="H951">
        <v>0</v>
      </c>
      <c r="I951">
        <v>952</v>
      </c>
      <c r="J951">
        <v>4</v>
      </c>
      <c r="K951">
        <v>13</v>
      </c>
      <c r="L951">
        <v>23</v>
      </c>
      <c r="M951">
        <v>34</v>
      </c>
      <c r="N951">
        <v>84</v>
      </c>
      <c r="O951">
        <v>50</v>
      </c>
      <c r="P951">
        <v>11</v>
      </c>
      <c r="Q951">
        <v>10</v>
      </c>
      <c r="R951">
        <v>13</v>
      </c>
      <c r="S951">
        <v>9</v>
      </c>
      <c r="T951" t="s">
        <v>1461</v>
      </c>
      <c r="U951">
        <v>1</v>
      </c>
      <c r="V951">
        <v>226</v>
      </c>
      <c r="W951">
        <v>951</v>
      </c>
    </row>
    <row r="952" spans="1:23" x14ac:dyDescent="0.35">
      <c r="A952" t="s">
        <v>237</v>
      </c>
      <c r="B952" t="s">
        <v>238</v>
      </c>
      <c r="C952" s="2">
        <v>44713</v>
      </c>
      <c r="D952">
        <v>513</v>
      </c>
      <c r="E952">
        <v>132</v>
      </c>
      <c r="F952">
        <v>4</v>
      </c>
      <c r="G952">
        <v>0</v>
      </c>
      <c r="H952">
        <v>0</v>
      </c>
      <c r="I952">
        <v>649</v>
      </c>
      <c r="J952">
        <v>2</v>
      </c>
      <c r="K952">
        <v>11</v>
      </c>
      <c r="L952">
        <v>19</v>
      </c>
      <c r="M952">
        <v>31</v>
      </c>
      <c r="N952">
        <v>66</v>
      </c>
      <c r="O952">
        <v>35</v>
      </c>
      <c r="P952">
        <v>12</v>
      </c>
      <c r="Q952">
        <v>8</v>
      </c>
      <c r="R952">
        <v>11</v>
      </c>
      <c r="S952">
        <v>9</v>
      </c>
      <c r="T952" t="s">
        <v>1462</v>
      </c>
      <c r="U952">
        <v>0</v>
      </c>
      <c r="V952">
        <v>136</v>
      </c>
      <c r="W952">
        <v>649</v>
      </c>
    </row>
    <row r="953" spans="1:23" x14ac:dyDescent="0.35">
      <c r="A953" t="s">
        <v>237</v>
      </c>
      <c r="B953" t="s">
        <v>238</v>
      </c>
      <c r="C953" s="2">
        <v>44743</v>
      </c>
      <c r="D953">
        <v>463</v>
      </c>
      <c r="E953">
        <v>130</v>
      </c>
      <c r="F953">
        <v>3</v>
      </c>
      <c r="G953">
        <v>1</v>
      </c>
      <c r="H953">
        <v>0</v>
      </c>
      <c r="I953">
        <v>597</v>
      </c>
      <c r="J953">
        <v>2</v>
      </c>
      <c r="K953">
        <v>10</v>
      </c>
      <c r="L953">
        <v>15</v>
      </c>
      <c r="M953">
        <v>29</v>
      </c>
      <c r="N953">
        <v>76</v>
      </c>
      <c r="O953">
        <v>47</v>
      </c>
      <c r="P953">
        <v>14</v>
      </c>
      <c r="Q953">
        <v>5</v>
      </c>
      <c r="R953">
        <v>10</v>
      </c>
      <c r="S953">
        <v>8</v>
      </c>
      <c r="T953" t="s">
        <v>1463</v>
      </c>
      <c r="U953">
        <v>1</v>
      </c>
      <c r="V953">
        <v>134</v>
      </c>
      <c r="W953">
        <v>596</v>
      </c>
    </row>
    <row r="954" spans="1:23" x14ac:dyDescent="0.35">
      <c r="A954" t="s">
        <v>237</v>
      </c>
      <c r="B954" t="s">
        <v>238</v>
      </c>
      <c r="C954" s="2">
        <v>44774</v>
      </c>
      <c r="D954">
        <v>1199</v>
      </c>
      <c r="E954">
        <v>330</v>
      </c>
      <c r="F954">
        <v>11</v>
      </c>
      <c r="G954">
        <v>3</v>
      </c>
      <c r="H954">
        <v>0</v>
      </c>
      <c r="I954">
        <v>1543</v>
      </c>
      <c r="J954">
        <v>5</v>
      </c>
      <c r="K954">
        <v>18</v>
      </c>
      <c r="L954">
        <v>29</v>
      </c>
      <c r="M954">
        <v>41</v>
      </c>
      <c r="N954">
        <v>81</v>
      </c>
      <c r="O954">
        <v>40</v>
      </c>
      <c r="P954">
        <v>12</v>
      </c>
      <c r="Q954">
        <v>11</v>
      </c>
      <c r="R954">
        <v>18</v>
      </c>
      <c r="S954">
        <v>13</v>
      </c>
      <c r="T954" t="s">
        <v>1464</v>
      </c>
      <c r="U954">
        <v>3</v>
      </c>
      <c r="V954">
        <v>344</v>
      </c>
      <c r="W954">
        <v>1540</v>
      </c>
    </row>
    <row r="955" spans="1:23" x14ac:dyDescent="0.35">
      <c r="A955" t="s">
        <v>237</v>
      </c>
      <c r="B955" t="s">
        <v>238</v>
      </c>
      <c r="C955" s="2">
        <v>44805</v>
      </c>
      <c r="D955">
        <v>430</v>
      </c>
      <c r="E955">
        <v>119</v>
      </c>
      <c r="F955">
        <v>5</v>
      </c>
      <c r="G955">
        <v>0</v>
      </c>
      <c r="H955">
        <v>0</v>
      </c>
      <c r="I955">
        <v>554</v>
      </c>
      <c r="J955">
        <v>2</v>
      </c>
      <c r="K955">
        <v>8</v>
      </c>
      <c r="L955">
        <v>14</v>
      </c>
      <c r="M955">
        <v>24</v>
      </c>
      <c r="N955">
        <v>64</v>
      </c>
      <c r="O955">
        <v>40</v>
      </c>
      <c r="P955">
        <v>10</v>
      </c>
      <c r="Q955">
        <v>6</v>
      </c>
      <c r="R955">
        <v>8</v>
      </c>
      <c r="S955">
        <v>6</v>
      </c>
      <c r="T955" t="s">
        <v>1465</v>
      </c>
      <c r="U955">
        <v>0</v>
      </c>
      <c r="V955">
        <v>124</v>
      </c>
      <c r="W955">
        <v>554</v>
      </c>
    </row>
    <row r="956" spans="1:23" x14ac:dyDescent="0.35">
      <c r="A956" t="s">
        <v>237</v>
      </c>
      <c r="B956" t="s">
        <v>238</v>
      </c>
      <c r="C956" s="2">
        <v>44835</v>
      </c>
      <c r="D956">
        <v>696</v>
      </c>
      <c r="E956">
        <v>193</v>
      </c>
      <c r="F956">
        <v>11</v>
      </c>
      <c r="G956">
        <v>3</v>
      </c>
      <c r="H956">
        <v>0</v>
      </c>
      <c r="I956">
        <v>903</v>
      </c>
      <c r="J956">
        <v>3</v>
      </c>
      <c r="K956">
        <v>11</v>
      </c>
      <c r="L956">
        <v>21</v>
      </c>
      <c r="M956">
        <v>31</v>
      </c>
      <c r="N956">
        <v>67</v>
      </c>
      <c r="O956">
        <v>36</v>
      </c>
      <c r="P956">
        <v>10</v>
      </c>
      <c r="Q956">
        <v>10</v>
      </c>
      <c r="R956">
        <v>11</v>
      </c>
      <c r="S956">
        <v>8</v>
      </c>
      <c r="T956" t="s">
        <v>1466</v>
      </c>
      <c r="U956">
        <v>3</v>
      </c>
      <c r="V956">
        <v>207</v>
      </c>
      <c r="W956">
        <v>900</v>
      </c>
    </row>
    <row r="957" spans="1:23" x14ac:dyDescent="0.35">
      <c r="A957" t="s">
        <v>237</v>
      </c>
      <c r="B957" t="s">
        <v>238</v>
      </c>
      <c r="C957" s="2">
        <v>44866</v>
      </c>
      <c r="D957">
        <v>866</v>
      </c>
      <c r="E957">
        <v>257</v>
      </c>
      <c r="F957">
        <v>8</v>
      </c>
      <c r="G957">
        <v>3</v>
      </c>
      <c r="H957">
        <v>0</v>
      </c>
      <c r="I957">
        <v>1134</v>
      </c>
      <c r="J957">
        <v>5</v>
      </c>
      <c r="K957">
        <v>13</v>
      </c>
      <c r="L957">
        <v>22</v>
      </c>
      <c r="M957">
        <v>34</v>
      </c>
      <c r="N957">
        <v>76</v>
      </c>
      <c r="O957">
        <v>42</v>
      </c>
      <c r="P957">
        <v>12</v>
      </c>
      <c r="Q957">
        <v>9</v>
      </c>
      <c r="R957">
        <v>13</v>
      </c>
      <c r="S957">
        <v>8</v>
      </c>
      <c r="T957" t="s">
        <v>1467</v>
      </c>
      <c r="U957">
        <v>3</v>
      </c>
      <c r="V957">
        <v>268</v>
      </c>
      <c r="W957">
        <v>1131</v>
      </c>
    </row>
    <row r="958" spans="1:23" x14ac:dyDescent="0.35">
      <c r="A958" t="s">
        <v>237</v>
      </c>
      <c r="B958" t="s">
        <v>238</v>
      </c>
      <c r="C958" s="2">
        <v>44896</v>
      </c>
      <c r="D958">
        <v>506</v>
      </c>
      <c r="E958">
        <v>149</v>
      </c>
      <c r="F958">
        <v>4</v>
      </c>
      <c r="G958">
        <v>3</v>
      </c>
      <c r="H958">
        <v>0</v>
      </c>
      <c r="I958">
        <v>662</v>
      </c>
      <c r="J958">
        <v>5</v>
      </c>
      <c r="K958">
        <v>14</v>
      </c>
      <c r="L958">
        <v>20</v>
      </c>
      <c r="M958">
        <v>30</v>
      </c>
      <c r="N958">
        <v>80</v>
      </c>
      <c r="O958">
        <v>50</v>
      </c>
      <c r="P958">
        <v>10</v>
      </c>
      <c r="Q958">
        <v>6</v>
      </c>
      <c r="R958">
        <v>14</v>
      </c>
      <c r="S958">
        <v>9</v>
      </c>
      <c r="T958" t="s">
        <v>1468</v>
      </c>
      <c r="U958">
        <v>3</v>
      </c>
      <c r="V958">
        <v>156</v>
      </c>
      <c r="W958">
        <v>659</v>
      </c>
    </row>
    <row r="959" spans="1:23" x14ac:dyDescent="0.35">
      <c r="A959" t="s">
        <v>237</v>
      </c>
      <c r="B959" t="s">
        <v>238</v>
      </c>
      <c r="C959" s="2">
        <v>44927</v>
      </c>
      <c r="D959">
        <v>0</v>
      </c>
      <c r="E959">
        <v>0</v>
      </c>
      <c r="F959">
        <v>0</v>
      </c>
      <c r="G959">
        <v>0</v>
      </c>
      <c r="H959">
        <v>0</v>
      </c>
      <c r="I959">
        <v>0</v>
      </c>
      <c r="T959" t="s">
        <v>1469</v>
      </c>
      <c r="U959">
        <v>0</v>
      </c>
      <c r="V959">
        <v>0</v>
      </c>
      <c r="W959">
        <v>0</v>
      </c>
    </row>
    <row r="960" spans="1:23" x14ac:dyDescent="0.35">
      <c r="A960" t="s">
        <v>237</v>
      </c>
      <c r="B960" t="s">
        <v>238</v>
      </c>
      <c r="C960" s="2">
        <v>44958</v>
      </c>
      <c r="D960">
        <v>1026</v>
      </c>
      <c r="E960">
        <v>352</v>
      </c>
      <c r="F960">
        <v>2</v>
      </c>
      <c r="G960">
        <v>5</v>
      </c>
      <c r="H960">
        <v>0</v>
      </c>
      <c r="I960">
        <v>1385</v>
      </c>
      <c r="J960">
        <v>5</v>
      </c>
      <c r="K960">
        <v>17</v>
      </c>
      <c r="L960">
        <v>27</v>
      </c>
      <c r="M960">
        <v>40</v>
      </c>
      <c r="N960">
        <v>75</v>
      </c>
      <c r="O960">
        <v>35</v>
      </c>
      <c r="P960">
        <v>13</v>
      </c>
      <c r="Q960">
        <v>10</v>
      </c>
      <c r="R960">
        <v>17</v>
      </c>
      <c r="S960">
        <v>12</v>
      </c>
      <c r="T960" t="s">
        <v>1470</v>
      </c>
      <c r="U960">
        <v>5</v>
      </c>
      <c r="V960">
        <v>359</v>
      </c>
      <c r="W960">
        <v>1380</v>
      </c>
    </row>
    <row r="961" spans="1:23" x14ac:dyDescent="0.35">
      <c r="A961" t="s">
        <v>237</v>
      </c>
      <c r="B961" t="s">
        <v>238</v>
      </c>
      <c r="C961" s="2">
        <v>44986</v>
      </c>
      <c r="D961">
        <v>497</v>
      </c>
      <c r="E961">
        <v>89</v>
      </c>
      <c r="F961">
        <v>5</v>
      </c>
      <c r="G961">
        <v>3</v>
      </c>
      <c r="H961">
        <v>0</v>
      </c>
      <c r="I961">
        <v>594</v>
      </c>
      <c r="J961">
        <v>3</v>
      </c>
      <c r="K961">
        <v>10</v>
      </c>
      <c r="L961">
        <v>15</v>
      </c>
      <c r="M961">
        <v>25</v>
      </c>
      <c r="N961">
        <v>72</v>
      </c>
      <c r="O961">
        <v>47</v>
      </c>
      <c r="P961">
        <v>10</v>
      </c>
      <c r="Q961">
        <v>5</v>
      </c>
      <c r="R961">
        <v>10</v>
      </c>
      <c r="S961">
        <v>7</v>
      </c>
      <c r="T961" t="s">
        <v>1471</v>
      </c>
      <c r="U961">
        <v>3</v>
      </c>
      <c r="V961">
        <v>97</v>
      </c>
      <c r="W961">
        <v>591</v>
      </c>
    </row>
    <row r="962" spans="1:23" x14ac:dyDescent="0.35">
      <c r="A962" t="s">
        <v>201</v>
      </c>
      <c r="B962" t="s">
        <v>202</v>
      </c>
      <c r="C962" s="2">
        <v>44652</v>
      </c>
      <c r="D962">
        <v>0</v>
      </c>
      <c r="E962">
        <v>0</v>
      </c>
      <c r="F962">
        <v>0</v>
      </c>
      <c r="G962">
        <v>0</v>
      </c>
      <c r="H962">
        <v>0</v>
      </c>
      <c r="I962">
        <v>0</v>
      </c>
      <c r="T962" t="s">
        <v>1472</v>
      </c>
      <c r="U962">
        <v>0</v>
      </c>
      <c r="V962">
        <v>0</v>
      </c>
      <c r="W962">
        <v>0</v>
      </c>
    </row>
    <row r="963" spans="1:23" x14ac:dyDescent="0.35">
      <c r="A963" t="s">
        <v>201</v>
      </c>
      <c r="B963" t="s">
        <v>202</v>
      </c>
      <c r="C963" s="2">
        <v>44682</v>
      </c>
      <c r="D963">
        <v>3904</v>
      </c>
      <c r="E963">
        <v>1283</v>
      </c>
      <c r="F963">
        <v>111</v>
      </c>
      <c r="G963">
        <v>40</v>
      </c>
      <c r="H963">
        <v>7</v>
      </c>
      <c r="I963">
        <v>5345</v>
      </c>
      <c r="J963">
        <v>2</v>
      </c>
      <c r="K963">
        <v>7</v>
      </c>
      <c r="L963">
        <v>19</v>
      </c>
      <c r="M963">
        <v>43</v>
      </c>
      <c r="N963">
        <v>69</v>
      </c>
      <c r="O963">
        <v>26</v>
      </c>
      <c r="P963">
        <v>24</v>
      </c>
      <c r="Q963">
        <v>12</v>
      </c>
      <c r="R963">
        <v>7</v>
      </c>
      <c r="S963">
        <v>5</v>
      </c>
      <c r="T963" t="s">
        <v>1473</v>
      </c>
      <c r="U963">
        <v>47</v>
      </c>
      <c r="V963">
        <v>1441</v>
      </c>
      <c r="W963">
        <v>5298</v>
      </c>
    </row>
    <row r="964" spans="1:23" x14ac:dyDescent="0.35">
      <c r="A964" t="s">
        <v>201</v>
      </c>
      <c r="B964" t="s">
        <v>202</v>
      </c>
      <c r="C964" s="2">
        <v>44713</v>
      </c>
      <c r="D964">
        <v>1305</v>
      </c>
      <c r="E964">
        <v>481</v>
      </c>
      <c r="F964">
        <v>31</v>
      </c>
      <c r="G964">
        <v>10</v>
      </c>
      <c r="H964">
        <v>1</v>
      </c>
      <c r="I964">
        <v>1828</v>
      </c>
      <c r="J964">
        <v>2</v>
      </c>
      <c r="K964">
        <v>4</v>
      </c>
      <c r="L964">
        <v>9</v>
      </c>
      <c r="M964">
        <v>14</v>
      </c>
      <c r="N964">
        <v>26</v>
      </c>
      <c r="O964">
        <v>12</v>
      </c>
      <c r="P964">
        <v>5</v>
      </c>
      <c r="Q964">
        <v>5</v>
      </c>
      <c r="R964">
        <v>4</v>
      </c>
      <c r="S964">
        <v>2</v>
      </c>
      <c r="T964" t="s">
        <v>1474</v>
      </c>
      <c r="U964">
        <v>11</v>
      </c>
      <c r="V964">
        <v>523</v>
      </c>
      <c r="W964">
        <v>1817</v>
      </c>
    </row>
    <row r="965" spans="1:23" x14ac:dyDescent="0.35">
      <c r="A965" t="s">
        <v>201</v>
      </c>
      <c r="B965" t="s">
        <v>202</v>
      </c>
      <c r="C965" s="2">
        <v>44743</v>
      </c>
      <c r="D965">
        <v>1024</v>
      </c>
      <c r="E965">
        <v>411</v>
      </c>
      <c r="F965">
        <v>42</v>
      </c>
      <c r="G965">
        <v>7</v>
      </c>
      <c r="H965">
        <v>3</v>
      </c>
      <c r="I965">
        <v>1487</v>
      </c>
      <c r="J965">
        <v>1</v>
      </c>
      <c r="K965">
        <v>2</v>
      </c>
      <c r="L965">
        <v>4</v>
      </c>
      <c r="M965">
        <v>6</v>
      </c>
      <c r="N965">
        <v>28</v>
      </c>
      <c r="O965">
        <v>22</v>
      </c>
      <c r="P965">
        <v>2</v>
      </c>
      <c r="Q965">
        <v>2</v>
      </c>
      <c r="R965">
        <v>2</v>
      </c>
      <c r="S965">
        <v>1</v>
      </c>
      <c r="T965" t="s">
        <v>1475</v>
      </c>
      <c r="U965">
        <v>10</v>
      </c>
      <c r="V965">
        <v>463</v>
      </c>
      <c r="W965">
        <v>1477</v>
      </c>
    </row>
    <row r="966" spans="1:23" x14ac:dyDescent="0.35">
      <c r="A966" t="s">
        <v>201</v>
      </c>
      <c r="B966" t="s">
        <v>202</v>
      </c>
      <c r="C966" s="2">
        <v>44774</v>
      </c>
      <c r="D966">
        <v>944</v>
      </c>
      <c r="E966">
        <v>427</v>
      </c>
      <c r="F966">
        <v>25</v>
      </c>
      <c r="G966">
        <v>9</v>
      </c>
      <c r="H966">
        <v>2</v>
      </c>
      <c r="I966">
        <v>1407</v>
      </c>
      <c r="J966">
        <v>2</v>
      </c>
      <c r="K966">
        <v>4</v>
      </c>
      <c r="L966">
        <v>7</v>
      </c>
      <c r="M966">
        <v>9</v>
      </c>
      <c r="N966">
        <v>18</v>
      </c>
      <c r="O966">
        <v>9</v>
      </c>
      <c r="P966">
        <v>2</v>
      </c>
      <c r="Q966">
        <v>3</v>
      </c>
      <c r="R966">
        <v>4</v>
      </c>
      <c r="S966">
        <v>2</v>
      </c>
      <c r="T966" t="s">
        <v>1476</v>
      </c>
      <c r="U966">
        <v>11</v>
      </c>
      <c r="V966">
        <v>463</v>
      </c>
      <c r="W966">
        <v>1396</v>
      </c>
    </row>
    <row r="967" spans="1:23" x14ac:dyDescent="0.35">
      <c r="A967" t="s">
        <v>201</v>
      </c>
      <c r="B967" t="s">
        <v>202</v>
      </c>
      <c r="C967" s="2">
        <v>44805</v>
      </c>
      <c r="D967">
        <v>1303</v>
      </c>
      <c r="E967">
        <v>572</v>
      </c>
      <c r="F967">
        <v>30</v>
      </c>
      <c r="G967">
        <v>8</v>
      </c>
      <c r="H967">
        <v>3</v>
      </c>
      <c r="I967">
        <v>1916</v>
      </c>
      <c r="J967">
        <v>3</v>
      </c>
      <c r="K967">
        <v>8</v>
      </c>
      <c r="L967">
        <v>14</v>
      </c>
      <c r="M967">
        <v>21</v>
      </c>
      <c r="N967">
        <v>29</v>
      </c>
      <c r="O967">
        <v>8</v>
      </c>
      <c r="P967">
        <v>7</v>
      </c>
      <c r="Q967">
        <v>6</v>
      </c>
      <c r="R967">
        <v>8</v>
      </c>
      <c r="S967">
        <v>5</v>
      </c>
      <c r="T967" t="s">
        <v>1477</v>
      </c>
      <c r="U967">
        <v>11</v>
      </c>
      <c r="V967">
        <v>613</v>
      </c>
      <c r="W967">
        <v>1905</v>
      </c>
    </row>
    <row r="968" spans="1:23" x14ac:dyDescent="0.35">
      <c r="A968" t="s">
        <v>201</v>
      </c>
      <c r="B968" t="s">
        <v>202</v>
      </c>
      <c r="C968" s="2">
        <v>44835</v>
      </c>
      <c r="D968">
        <v>905</v>
      </c>
      <c r="E968">
        <v>418</v>
      </c>
      <c r="F968">
        <v>16</v>
      </c>
      <c r="G968">
        <v>10</v>
      </c>
      <c r="H968">
        <v>1</v>
      </c>
      <c r="I968">
        <v>1350</v>
      </c>
      <c r="J968">
        <v>11</v>
      </c>
      <c r="K968">
        <v>14</v>
      </c>
      <c r="L968">
        <v>17</v>
      </c>
      <c r="M968">
        <v>20</v>
      </c>
      <c r="N968">
        <v>29</v>
      </c>
      <c r="O968">
        <v>9</v>
      </c>
      <c r="P968">
        <v>3</v>
      </c>
      <c r="Q968">
        <v>3</v>
      </c>
      <c r="R968">
        <v>14</v>
      </c>
      <c r="S968">
        <v>3</v>
      </c>
      <c r="T968" t="s">
        <v>1478</v>
      </c>
      <c r="U968">
        <v>11</v>
      </c>
      <c r="V968">
        <v>445</v>
      </c>
      <c r="W968">
        <v>1339</v>
      </c>
    </row>
    <row r="969" spans="1:23" x14ac:dyDescent="0.35">
      <c r="A969" t="s">
        <v>201</v>
      </c>
      <c r="B969" t="s">
        <v>202</v>
      </c>
      <c r="C969" s="2">
        <v>44866</v>
      </c>
      <c r="D969">
        <v>2056</v>
      </c>
      <c r="E969">
        <v>545</v>
      </c>
      <c r="F969">
        <v>52</v>
      </c>
      <c r="G969">
        <v>12</v>
      </c>
      <c r="H969">
        <v>5</v>
      </c>
      <c r="I969">
        <v>2670</v>
      </c>
      <c r="J969">
        <v>2</v>
      </c>
      <c r="K969">
        <v>6</v>
      </c>
      <c r="L969">
        <v>10</v>
      </c>
      <c r="M969">
        <v>16</v>
      </c>
      <c r="N969">
        <v>24</v>
      </c>
      <c r="O969">
        <v>8</v>
      </c>
      <c r="P969">
        <v>6</v>
      </c>
      <c r="Q969">
        <v>4</v>
      </c>
      <c r="R969">
        <v>6</v>
      </c>
      <c r="S969">
        <v>4</v>
      </c>
      <c r="T969" t="s">
        <v>1479</v>
      </c>
      <c r="U969">
        <v>17</v>
      </c>
      <c r="V969">
        <v>614</v>
      </c>
      <c r="W969">
        <v>2653</v>
      </c>
    </row>
    <row r="970" spans="1:23" x14ac:dyDescent="0.35">
      <c r="A970" t="s">
        <v>201</v>
      </c>
      <c r="B970" t="s">
        <v>202</v>
      </c>
      <c r="C970" s="2">
        <v>44896</v>
      </c>
      <c r="D970">
        <v>833</v>
      </c>
      <c r="E970">
        <v>331</v>
      </c>
      <c r="F970">
        <v>25</v>
      </c>
      <c r="G970">
        <v>8</v>
      </c>
      <c r="H970">
        <v>1</v>
      </c>
      <c r="I970">
        <v>1198</v>
      </c>
      <c r="J970">
        <v>1</v>
      </c>
      <c r="K970">
        <v>3</v>
      </c>
      <c r="L970">
        <v>7</v>
      </c>
      <c r="M970">
        <v>11</v>
      </c>
      <c r="N970">
        <v>22</v>
      </c>
      <c r="O970">
        <v>11</v>
      </c>
      <c r="P970">
        <v>4</v>
      </c>
      <c r="Q970">
        <v>4</v>
      </c>
      <c r="R970">
        <v>3</v>
      </c>
      <c r="S970">
        <v>2</v>
      </c>
      <c r="T970" t="s">
        <v>1480</v>
      </c>
      <c r="U970">
        <v>9</v>
      </c>
      <c r="V970">
        <v>365</v>
      </c>
      <c r="W970">
        <v>1189</v>
      </c>
    </row>
    <row r="971" spans="1:23" x14ac:dyDescent="0.35">
      <c r="A971" t="s">
        <v>201</v>
      </c>
      <c r="B971" t="s">
        <v>202</v>
      </c>
      <c r="C971" s="2">
        <v>44927</v>
      </c>
      <c r="D971">
        <v>460</v>
      </c>
      <c r="E971">
        <v>231</v>
      </c>
      <c r="F971">
        <v>14</v>
      </c>
      <c r="G971">
        <v>9</v>
      </c>
      <c r="H971">
        <v>0</v>
      </c>
      <c r="I971">
        <v>714</v>
      </c>
      <c r="J971">
        <v>4</v>
      </c>
      <c r="K971">
        <v>6</v>
      </c>
      <c r="L971">
        <v>9</v>
      </c>
      <c r="M971">
        <v>12</v>
      </c>
      <c r="N971">
        <v>29</v>
      </c>
      <c r="O971">
        <v>17</v>
      </c>
      <c r="P971">
        <v>3</v>
      </c>
      <c r="Q971">
        <v>3</v>
      </c>
      <c r="R971">
        <v>6</v>
      </c>
      <c r="S971">
        <v>2</v>
      </c>
      <c r="T971" t="s">
        <v>1481</v>
      </c>
      <c r="U971">
        <v>9</v>
      </c>
      <c r="V971">
        <v>254</v>
      </c>
      <c r="W971">
        <v>705</v>
      </c>
    </row>
    <row r="972" spans="1:23" x14ac:dyDescent="0.35">
      <c r="A972" t="s">
        <v>201</v>
      </c>
      <c r="B972" t="s">
        <v>202</v>
      </c>
      <c r="C972" s="2">
        <v>44958</v>
      </c>
      <c r="D972">
        <v>3</v>
      </c>
      <c r="E972">
        <v>561</v>
      </c>
      <c r="F972">
        <v>40</v>
      </c>
      <c r="G972">
        <v>8</v>
      </c>
      <c r="H972">
        <v>6</v>
      </c>
      <c r="I972">
        <v>618</v>
      </c>
      <c r="J972">
        <v>21</v>
      </c>
      <c r="K972">
        <v>25</v>
      </c>
      <c r="L972">
        <v>32</v>
      </c>
      <c r="M972">
        <v>37</v>
      </c>
      <c r="N972">
        <v>42</v>
      </c>
      <c r="O972">
        <v>5</v>
      </c>
      <c r="P972">
        <v>5</v>
      </c>
      <c r="Q972">
        <v>7</v>
      </c>
      <c r="R972">
        <v>25</v>
      </c>
      <c r="S972">
        <v>4</v>
      </c>
      <c r="T972" t="s">
        <v>1482</v>
      </c>
      <c r="U972">
        <v>14</v>
      </c>
      <c r="V972">
        <v>615</v>
      </c>
      <c r="W972">
        <v>604</v>
      </c>
    </row>
    <row r="973" spans="1:23" x14ac:dyDescent="0.35">
      <c r="A973" t="s">
        <v>201</v>
      </c>
      <c r="B973" t="s">
        <v>202</v>
      </c>
      <c r="C973" s="2">
        <v>44986</v>
      </c>
      <c r="D973">
        <v>1222</v>
      </c>
      <c r="E973">
        <v>0</v>
      </c>
      <c r="F973">
        <v>0</v>
      </c>
      <c r="G973">
        <v>0</v>
      </c>
      <c r="H973">
        <v>0</v>
      </c>
      <c r="I973">
        <v>1222</v>
      </c>
      <c r="J973">
        <v>12</v>
      </c>
      <c r="K973">
        <v>16</v>
      </c>
      <c r="L973">
        <v>21</v>
      </c>
      <c r="M973">
        <v>27</v>
      </c>
      <c r="N973">
        <v>36</v>
      </c>
      <c r="O973">
        <v>9</v>
      </c>
      <c r="P973">
        <v>6</v>
      </c>
      <c r="Q973">
        <v>5</v>
      </c>
      <c r="R973">
        <v>16</v>
      </c>
      <c r="S973">
        <v>4</v>
      </c>
      <c r="T973" t="s">
        <v>1483</v>
      </c>
      <c r="U973">
        <v>0</v>
      </c>
      <c r="V973">
        <v>0</v>
      </c>
      <c r="W973">
        <v>1222</v>
      </c>
    </row>
    <row r="974" spans="1:23" x14ac:dyDescent="0.35">
      <c r="A974" t="s">
        <v>111</v>
      </c>
      <c r="B974" t="s">
        <v>112</v>
      </c>
      <c r="C974" s="2">
        <v>44652</v>
      </c>
      <c r="D974">
        <v>135</v>
      </c>
      <c r="E974">
        <v>11</v>
      </c>
      <c r="F974">
        <v>3</v>
      </c>
      <c r="G974">
        <v>0</v>
      </c>
      <c r="H974">
        <v>0</v>
      </c>
      <c r="I974">
        <v>149</v>
      </c>
      <c r="J974">
        <v>12</v>
      </c>
      <c r="K974">
        <v>21</v>
      </c>
      <c r="L974">
        <v>25</v>
      </c>
      <c r="M974">
        <v>36</v>
      </c>
      <c r="N974">
        <v>70</v>
      </c>
      <c r="O974">
        <v>34</v>
      </c>
      <c r="P974">
        <v>11</v>
      </c>
      <c r="Q974">
        <v>4</v>
      </c>
      <c r="R974">
        <v>21</v>
      </c>
      <c r="S974">
        <v>9</v>
      </c>
      <c r="T974" t="s">
        <v>1484</v>
      </c>
      <c r="U974">
        <v>0</v>
      </c>
      <c r="V974">
        <v>14</v>
      </c>
      <c r="W974">
        <v>149</v>
      </c>
    </row>
    <row r="975" spans="1:23" x14ac:dyDescent="0.35">
      <c r="A975" t="s">
        <v>111</v>
      </c>
      <c r="B975" t="s">
        <v>112</v>
      </c>
      <c r="C975" s="2">
        <v>44682</v>
      </c>
      <c r="D975">
        <v>0</v>
      </c>
      <c r="E975">
        <v>0</v>
      </c>
      <c r="F975">
        <v>0</v>
      </c>
      <c r="G975">
        <v>0</v>
      </c>
      <c r="H975">
        <v>0</v>
      </c>
      <c r="I975">
        <v>0</v>
      </c>
      <c r="T975" t="s">
        <v>1485</v>
      </c>
      <c r="U975">
        <v>0</v>
      </c>
      <c r="V975">
        <v>0</v>
      </c>
      <c r="W975">
        <v>0</v>
      </c>
    </row>
    <row r="976" spans="1:23" x14ac:dyDescent="0.35">
      <c r="A976" t="s">
        <v>111</v>
      </c>
      <c r="B976" t="s">
        <v>112</v>
      </c>
      <c r="C976" s="2">
        <v>44713</v>
      </c>
      <c r="D976">
        <v>59</v>
      </c>
      <c r="E976">
        <v>4</v>
      </c>
      <c r="F976">
        <v>6</v>
      </c>
      <c r="G976">
        <v>0</v>
      </c>
      <c r="H976">
        <v>0</v>
      </c>
      <c r="I976">
        <v>69</v>
      </c>
      <c r="J976">
        <v>50</v>
      </c>
      <c r="K976">
        <v>60</v>
      </c>
      <c r="L976">
        <v>73</v>
      </c>
      <c r="M976">
        <v>97</v>
      </c>
      <c r="N976">
        <v>250</v>
      </c>
      <c r="O976">
        <v>153</v>
      </c>
      <c r="P976">
        <v>24</v>
      </c>
      <c r="Q976">
        <v>13</v>
      </c>
      <c r="R976">
        <v>60</v>
      </c>
      <c r="S976">
        <v>10</v>
      </c>
      <c r="T976" t="s">
        <v>1486</v>
      </c>
      <c r="U976">
        <v>0</v>
      </c>
      <c r="V976">
        <v>10</v>
      </c>
      <c r="W976">
        <v>69</v>
      </c>
    </row>
    <row r="977" spans="1:23" x14ac:dyDescent="0.35">
      <c r="A977" t="s">
        <v>111</v>
      </c>
      <c r="B977" t="s">
        <v>112</v>
      </c>
      <c r="C977" s="2">
        <v>44743</v>
      </c>
      <c r="D977">
        <v>0</v>
      </c>
      <c r="E977">
        <v>0</v>
      </c>
      <c r="F977">
        <v>0</v>
      </c>
      <c r="G977">
        <v>0</v>
      </c>
      <c r="H977">
        <v>0</v>
      </c>
      <c r="I977">
        <v>0</v>
      </c>
      <c r="T977" t="s">
        <v>1487</v>
      </c>
      <c r="U977">
        <v>0</v>
      </c>
      <c r="V977">
        <v>0</v>
      </c>
      <c r="W977">
        <v>0</v>
      </c>
    </row>
    <row r="978" spans="1:23" x14ac:dyDescent="0.35">
      <c r="A978" t="s">
        <v>111</v>
      </c>
      <c r="B978" t="s">
        <v>112</v>
      </c>
      <c r="C978" s="2">
        <v>44774</v>
      </c>
      <c r="D978">
        <v>595</v>
      </c>
      <c r="E978">
        <v>70</v>
      </c>
      <c r="F978">
        <v>27</v>
      </c>
      <c r="G978">
        <v>3</v>
      </c>
      <c r="H978">
        <v>1</v>
      </c>
      <c r="I978">
        <v>696</v>
      </c>
      <c r="J978">
        <v>14</v>
      </c>
      <c r="K978">
        <v>39.5</v>
      </c>
      <c r="L978">
        <v>163</v>
      </c>
      <c r="M978">
        <v>224</v>
      </c>
      <c r="N978">
        <v>263</v>
      </c>
      <c r="O978">
        <v>39</v>
      </c>
      <c r="P978">
        <v>61</v>
      </c>
      <c r="Q978">
        <v>123.5</v>
      </c>
      <c r="R978">
        <v>39.5</v>
      </c>
      <c r="S978">
        <v>25.5</v>
      </c>
      <c r="T978" t="s">
        <v>1488</v>
      </c>
      <c r="U978">
        <v>4</v>
      </c>
      <c r="V978">
        <v>101</v>
      </c>
      <c r="W978">
        <v>692</v>
      </c>
    </row>
    <row r="979" spans="1:23" x14ac:dyDescent="0.35">
      <c r="A979" t="s">
        <v>111</v>
      </c>
      <c r="B979" t="s">
        <v>112</v>
      </c>
      <c r="C979" s="2">
        <v>44805</v>
      </c>
      <c r="D979">
        <v>0</v>
      </c>
      <c r="E979">
        <v>0</v>
      </c>
      <c r="F979">
        <v>0</v>
      </c>
      <c r="G979">
        <v>0</v>
      </c>
      <c r="H979">
        <v>0</v>
      </c>
      <c r="I979">
        <v>0</v>
      </c>
      <c r="T979" t="s">
        <v>1489</v>
      </c>
      <c r="U979">
        <v>0</v>
      </c>
      <c r="V979">
        <v>0</v>
      </c>
      <c r="W979">
        <v>0</v>
      </c>
    </row>
    <row r="980" spans="1:23" x14ac:dyDescent="0.35">
      <c r="A980" t="s">
        <v>111</v>
      </c>
      <c r="B980" t="s">
        <v>112</v>
      </c>
      <c r="C980" s="2">
        <v>44835</v>
      </c>
      <c r="D980">
        <v>0</v>
      </c>
      <c r="E980">
        <v>0</v>
      </c>
      <c r="F980">
        <v>0</v>
      </c>
      <c r="G980">
        <v>0</v>
      </c>
      <c r="H980">
        <v>0</v>
      </c>
      <c r="I980">
        <v>0</v>
      </c>
      <c r="T980" t="s">
        <v>1490</v>
      </c>
      <c r="U980">
        <v>0</v>
      </c>
      <c r="V980">
        <v>0</v>
      </c>
      <c r="W980">
        <v>0</v>
      </c>
    </row>
    <row r="981" spans="1:23" x14ac:dyDescent="0.35">
      <c r="A981" t="s">
        <v>111</v>
      </c>
      <c r="B981" t="s">
        <v>112</v>
      </c>
      <c r="C981" s="2">
        <v>44866</v>
      </c>
      <c r="D981">
        <v>1184</v>
      </c>
      <c r="E981">
        <v>172</v>
      </c>
      <c r="F981">
        <v>16</v>
      </c>
      <c r="G981">
        <v>6</v>
      </c>
      <c r="H981">
        <v>7</v>
      </c>
      <c r="I981">
        <v>1385</v>
      </c>
      <c r="J981">
        <v>17</v>
      </c>
      <c r="K981">
        <v>62</v>
      </c>
      <c r="L981">
        <v>148</v>
      </c>
      <c r="M981">
        <v>253</v>
      </c>
      <c r="N981">
        <v>298</v>
      </c>
      <c r="O981">
        <v>45</v>
      </c>
      <c r="P981">
        <v>105</v>
      </c>
      <c r="Q981">
        <v>86</v>
      </c>
      <c r="R981">
        <v>62</v>
      </c>
      <c r="S981">
        <v>45</v>
      </c>
      <c r="T981" t="s">
        <v>1491</v>
      </c>
      <c r="U981">
        <v>13</v>
      </c>
      <c r="V981">
        <v>201</v>
      </c>
      <c r="W981">
        <v>1372</v>
      </c>
    </row>
    <row r="982" spans="1:23" x14ac:dyDescent="0.35">
      <c r="A982" t="s">
        <v>111</v>
      </c>
      <c r="B982" t="s">
        <v>112</v>
      </c>
      <c r="C982" s="2">
        <v>44896</v>
      </c>
      <c r="D982">
        <v>0</v>
      </c>
      <c r="E982">
        <v>0</v>
      </c>
      <c r="F982">
        <v>0</v>
      </c>
      <c r="G982">
        <v>0</v>
      </c>
      <c r="H982">
        <v>0</v>
      </c>
      <c r="I982">
        <v>0</v>
      </c>
      <c r="T982" t="s">
        <v>1492</v>
      </c>
      <c r="U982">
        <v>0</v>
      </c>
      <c r="V982">
        <v>0</v>
      </c>
      <c r="W982">
        <v>0</v>
      </c>
    </row>
    <row r="983" spans="1:23" x14ac:dyDescent="0.35">
      <c r="A983" t="s">
        <v>111</v>
      </c>
      <c r="B983" t="s">
        <v>112</v>
      </c>
      <c r="C983" s="2">
        <v>44927</v>
      </c>
      <c r="D983">
        <v>612</v>
      </c>
      <c r="E983">
        <v>72</v>
      </c>
      <c r="F983">
        <v>11</v>
      </c>
      <c r="G983">
        <v>4</v>
      </c>
      <c r="H983">
        <v>3</v>
      </c>
      <c r="I983">
        <v>702</v>
      </c>
      <c r="J983">
        <v>9</v>
      </c>
      <c r="K983">
        <v>28</v>
      </c>
      <c r="L983">
        <v>96.5</v>
      </c>
      <c r="M983">
        <v>209</v>
      </c>
      <c r="N983">
        <v>279</v>
      </c>
      <c r="O983">
        <v>70</v>
      </c>
      <c r="P983">
        <v>112.5</v>
      </c>
      <c r="Q983">
        <v>68.5</v>
      </c>
      <c r="R983">
        <v>28</v>
      </c>
      <c r="S983">
        <v>19</v>
      </c>
      <c r="T983" t="s">
        <v>1493</v>
      </c>
      <c r="U983">
        <v>7</v>
      </c>
      <c r="V983">
        <v>90</v>
      </c>
      <c r="W983">
        <v>695</v>
      </c>
    </row>
    <row r="984" spans="1:23" x14ac:dyDescent="0.35">
      <c r="A984" t="s">
        <v>111</v>
      </c>
      <c r="B984" t="s">
        <v>112</v>
      </c>
      <c r="C984" s="2">
        <v>44958</v>
      </c>
      <c r="D984">
        <v>2277</v>
      </c>
      <c r="E984">
        <v>496</v>
      </c>
      <c r="F984">
        <v>22</v>
      </c>
      <c r="G984">
        <v>14</v>
      </c>
      <c r="H984">
        <v>5</v>
      </c>
      <c r="I984">
        <v>2814</v>
      </c>
      <c r="J984">
        <v>9</v>
      </c>
      <c r="K984">
        <v>52</v>
      </c>
      <c r="L984">
        <v>122</v>
      </c>
      <c r="M984">
        <v>211</v>
      </c>
      <c r="N984">
        <v>286</v>
      </c>
      <c r="O984">
        <v>75</v>
      </c>
      <c r="P984">
        <v>89</v>
      </c>
      <c r="Q984">
        <v>70</v>
      </c>
      <c r="R984">
        <v>52</v>
      </c>
      <c r="S984">
        <v>43</v>
      </c>
      <c r="T984" t="s">
        <v>1494</v>
      </c>
      <c r="U984">
        <v>19</v>
      </c>
      <c r="V984">
        <v>537</v>
      </c>
      <c r="W984">
        <v>2795</v>
      </c>
    </row>
    <row r="985" spans="1:23" x14ac:dyDescent="0.35">
      <c r="A985" t="s">
        <v>111</v>
      </c>
      <c r="B985" t="s">
        <v>112</v>
      </c>
      <c r="C985" s="2">
        <v>44986</v>
      </c>
      <c r="D985">
        <v>708</v>
      </c>
      <c r="E985">
        <v>93</v>
      </c>
      <c r="F985">
        <v>7</v>
      </c>
      <c r="G985">
        <v>1</v>
      </c>
      <c r="H985">
        <v>3</v>
      </c>
      <c r="I985">
        <v>812</v>
      </c>
      <c r="J985">
        <v>1</v>
      </c>
      <c r="K985">
        <v>7.5</v>
      </c>
      <c r="L985">
        <v>17</v>
      </c>
      <c r="M985">
        <v>56</v>
      </c>
      <c r="N985">
        <v>215</v>
      </c>
      <c r="O985">
        <v>159</v>
      </c>
      <c r="P985">
        <v>39</v>
      </c>
      <c r="Q985">
        <v>9.5</v>
      </c>
      <c r="R985">
        <v>7.5</v>
      </c>
      <c r="S985">
        <v>6.5</v>
      </c>
      <c r="T985" t="s">
        <v>1495</v>
      </c>
      <c r="U985">
        <v>4</v>
      </c>
      <c r="V985">
        <v>104</v>
      </c>
      <c r="W985">
        <v>808</v>
      </c>
    </row>
    <row r="986" spans="1:23" x14ac:dyDescent="0.35">
      <c r="A986" t="s">
        <v>333</v>
      </c>
      <c r="B986" t="s">
        <v>474</v>
      </c>
      <c r="C986" s="2">
        <v>44652</v>
      </c>
      <c r="D986">
        <v>1307</v>
      </c>
      <c r="E986">
        <v>1189</v>
      </c>
      <c r="F986">
        <v>46</v>
      </c>
      <c r="G986">
        <v>11</v>
      </c>
      <c r="H986">
        <v>17</v>
      </c>
      <c r="I986">
        <v>2570</v>
      </c>
      <c r="J986">
        <v>4</v>
      </c>
      <c r="K986">
        <v>8</v>
      </c>
      <c r="L986">
        <v>28</v>
      </c>
      <c r="M986">
        <v>165</v>
      </c>
      <c r="N986">
        <v>248</v>
      </c>
      <c r="O986">
        <v>83</v>
      </c>
      <c r="P986">
        <v>137</v>
      </c>
      <c r="Q986">
        <v>20</v>
      </c>
      <c r="R986">
        <v>8</v>
      </c>
      <c r="S986">
        <v>4</v>
      </c>
      <c r="T986" t="s">
        <v>1496</v>
      </c>
      <c r="U986">
        <v>28</v>
      </c>
      <c r="V986">
        <v>1263</v>
      </c>
      <c r="W986">
        <v>2542</v>
      </c>
    </row>
    <row r="987" spans="1:23" x14ac:dyDescent="0.35">
      <c r="A987" t="s">
        <v>333</v>
      </c>
      <c r="B987" t="s">
        <v>474</v>
      </c>
      <c r="C987" s="2">
        <v>44682</v>
      </c>
      <c r="D987">
        <v>1020</v>
      </c>
      <c r="E987">
        <v>385</v>
      </c>
      <c r="F987">
        <v>44</v>
      </c>
      <c r="G987">
        <v>9</v>
      </c>
      <c r="H987">
        <v>23</v>
      </c>
      <c r="I987">
        <v>1481</v>
      </c>
      <c r="J987">
        <v>2</v>
      </c>
      <c r="K987">
        <v>4</v>
      </c>
      <c r="L987">
        <v>7</v>
      </c>
      <c r="M987">
        <v>18</v>
      </c>
      <c r="N987">
        <v>219</v>
      </c>
      <c r="O987">
        <v>201</v>
      </c>
      <c r="P987">
        <v>11</v>
      </c>
      <c r="Q987">
        <v>3</v>
      </c>
      <c r="R987">
        <v>4</v>
      </c>
      <c r="S987">
        <v>2</v>
      </c>
      <c r="T987" t="s">
        <v>1497</v>
      </c>
      <c r="U987">
        <v>32</v>
      </c>
      <c r="V987">
        <v>461</v>
      </c>
      <c r="W987">
        <v>1449</v>
      </c>
    </row>
    <row r="988" spans="1:23" x14ac:dyDescent="0.35">
      <c r="A988" t="s">
        <v>333</v>
      </c>
      <c r="B988" t="s">
        <v>474</v>
      </c>
      <c r="C988" s="2">
        <v>44713</v>
      </c>
      <c r="D988">
        <v>1090</v>
      </c>
      <c r="E988">
        <v>290</v>
      </c>
      <c r="F988">
        <v>18</v>
      </c>
      <c r="G988">
        <v>4</v>
      </c>
      <c r="H988">
        <v>15</v>
      </c>
      <c r="I988">
        <v>1417</v>
      </c>
      <c r="J988">
        <v>2</v>
      </c>
      <c r="K988">
        <v>4</v>
      </c>
      <c r="L988">
        <v>6</v>
      </c>
      <c r="M988">
        <v>8</v>
      </c>
      <c r="N988">
        <v>18</v>
      </c>
      <c r="O988">
        <v>10</v>
      </c>
      <c r="P988">
        <v>2</v>
      </c>
      <c r="Q988">
        <v>2</v>
      </c>
      <c r="R988">
        <v>4</v>
      </c>
      <c r="S988">
        <v>2</v>
      </c>
      <c r="T988" t="s">
        <v>1498</v>
      </c>
      <c r="U988">
        <v>19</v>
      </c>
      <c r="V988">
        <v>327</v>
      </c>
      <c r="W988">
        <v>1398</v>
      </c>
    </row>
    <row r="989" spans="1:23" x14ac:dyDescent="0.35">
      <c r="A989" t="s">
        <v>333</v>
      </c>
      <c r="B989" t="s">
        <v>474</v>
      </c>
      <c r="C989" s="2">
        <v>44743</v>
      </c>
      <c r="D989">
        <v>828</v>
      </c>
      <c r="E989">
        <v>182</v>
      </c>
      <c r="F989">
        <v>8</v>
      </c>
      <c r="G989">
        <v>2</v>
      </c>
      <c r="H989">
        <v>11</v>
      </c>
      <c r="I989">
        <v>1031</v>
      </c>
      <c r="J989">
        <v>2</v>
      </c>
      <c r="K989">
        <v>4</v>
      </c>
      <c r="L989">
        <v>7</v>
      </c>
      <c r="M989">
        <v>10</v>
      </c>
      <c r="N989">
        <v>16</v>
      </c>
      <c r="O989">
        <v>6</v>
      </c>
      <c r="P989">
        <v>3</v>
      </c>
      <c r="Q989">
        <v>3</v>
      </c>
      <c r="R989">
        <v>4</v>
      </c>
      <c r="S989">
        <v>2</v>
      </c>
      <c r="T989" t="s">
        <v>1499</v>
      </c>
      <c r="U989">
        <v>13</v>
      </c>
      <c r="V989">
        <v>203</v>
      </c>
      <c r="W989">
        <v>1018</v>
      </c>
    </row>
    <row r="990" spans="1:23" x14ac:dyDescent="0.35">
      <c r="A990" t="s">
        <v>333</v>
      </c>
      <c r="B990" t="s">
        <v>474</v>
      </c>
      <c r="C990" s="2">
        <v>44774</v>
      </c>
      <c r="D990">
        <v>914</v>
      </c>
      <c r="E990">
        <v>204</v>
      </c>
      <c r="F990">
        <v>16</v>
      </c>
      <c r="G990">
        <v>2</v>
      </c>
      <c r="H990">
        <v>6</v>
      </c>
      <c r="I990">
        <v>1142</v>
      </c>
      <c r="J990">
        <v>2</v>
      </c>
      <c r="K990">
        <v>3</v>
      </c>
      <c r="L990">
        <v>4</v>
      </c>
      <c r="M990">
        <v>6</v>
      </c>
      <c r="N990">
        <v>23</v>
      </c>
      <c r="O990">
        <v>17</v>
      </c>
      <c r="P990">
        <v>2</v>
      </c>
      <c r="Q990">
        <v>1</v>
      </c>
      <c r="R990">
        <v>3</v>
      </c>
      <c r="S990">
        <v>1</v>
      </c>
      <c r="T990" t="s">
        <v>1500</v>
      </c>
      <c r="U990">
        <v>8</v>
      </c>
      <c r="V990">
        <v>228</v>
      </c>
      <c r="W990">
        <v>1134</v>
      </c>
    </row>
    <row r="991" spans="1:23" x14ac:dyDescent="0.35">
      <c r="A991" t="s">
        <v>333</v>
      </c>
      <c r="B991" t="s">
        <v>474</v>
      </c>
      <c r="C991" s="2">
        <v>44805</v>
      </c>
      <c r="D991">
        <v>1113</v>
      </c>
      <c r="E991">
        <v>232</v>
      </c>
      <c r="F991">
        <v>13</v>
      </c>
      <c r="G991">
        <v>2</v>
      </c>
      <c r="H991">
        <v>18</v>
      </c>
      <c r="I991">
        <v>1378</v>
      </c>
      <c r="J991">
        <v>2</v>
      </c>
      <c r="K991">
        <v>4</v>
      </c>
      <c r="L991">
        <v>6</v>
      </c>
      <c r="M991">
        <v>11</v>
      </c>
      <c r="N991">
        <v>69</v>
      </c>
      <c r="O991">
        <v>58</v>
      </c>
      <c r="P991">
        <v>5</v>
      </c>
      <c r="Q991">
        <v>2</v>
      </c>
      <c r="R991">
        <v>4</v>
      </c>
      <c r="S991">
        <v>2</v>
      </c>
      <c r="T991" t="s">
        <v>1501</v>
      </c>
      <c r="U991">
        <v>20</v>
      </c>
      <c r="V991">
        <v>265</v>
      </c>
      <c r="W991">
        <v>1358</v>
      </c>
    </row>
    <row r="992" spans="1:23" x14ac:dyDescent="0.35">
      <c r="A992" t="s">
        <v>333</v>
      </c>
      <c r="B992" t="s">
        <v>474</v>
      </c>
      <c r="C992" s="2">
        <v>44835</v>
      </c>
      <c r="D992">
        <v>872</v>
      </c>
      <c r="E992">
        <v>142</v>
      </c>
      <c r="F992">
        <v>4</v>
      </c>
      <c r="G992">
        <v>3</v>
      </c>
      <c r="H992">
        <v>8</v>
      </c>
      <c r="I992">
        <v>1029</v>
      </c>
      <c r="J992">
        <v>2</v>
      </c>
      <c r="K992">
        <v>3</v>
      </c>
      <c r="L992">
        <v>4</v>
      </c>
      <c r="M992">
        <v>5</v>
      </c>
      <c r="N992">
        <v>12</v>
      </c>
      <c r="O992">
        <v>7</v>
      </c>
      <c r="P992">
        <v>1</v>
      </c>
      <c r="Q992">
        <v>1</v>
      </c>
      <c r="R992">
        <v>3</v>
      </c>
      <c r="S992">
        <v>1</v>
      </c>
      <c r="T992" t="s">
        <v>1502</v>
      </c>
      <c r="U992">
        <v>11</v>
      </c>
      <c r="V992">
        <v>157</v>
      </c>
      <c r="W992">
        <v>1018</v>
      </c>
    </row>
    <row r="993" spans="1:23" x14ac:dyDescent="0.35">
      <c r="A993" t="s">
        <v>333</v>
      </c>
      <c r="B993" t="s">
        <v>474</v>
      </c>
      <c r="C993" s="2">
        <v>44866</v>
      </c>
      <c r="D993">
        <v>952</v>
      </c>
      <c r="E993">
        <v>800</v>
      </c>
      <c r="F993">
        <v>100</v>
      </c>
      <c r="G993">
        <v>12</v>
      </c>
      <c r="H993">
        <v>9</v>
      </c>
      <c r="I993">
        <v>1873</v>
      </c>
      <c r="J993">
        <v>2</v>
      </c>
      <c r="K993">
        <v>4</v>
      </c>
      <c r="L993">
        <v>7</v>
      </c>
      <c r="M993">
        <v>25</v>
      </c>
      <c r="N993">
        <v>71</v>
      </c>
      <c r="O993">
        <v>46</v>
      </c>
      <c r="P993">
        <v>18</v>
      </c>
      <c r="Q993">
        <v>3</v>
      </c>
      <c r="R993">
        <v>4</v>
      </c>
      <c r="S993">
        <v>2</v>
      </c>
      <c r="T993" t="s">
        <v>1503</v>
      </c>
      <c r="U993">
        <v>21</v>
      </c>
      <c r="V993">
        <v>921</v>
      </c>
      <c r="W993">
        <v>1852</v>
      </c>
    </row>
    <row r="994" spans="1:23" x14ac:dyDescent="0.35">
      <c r="A994" t="s">
        <v>333</v>
      </c>
      <c r="B994" t="s">
        <v>474</v>
      </c>
      <c r="C994" s="2">
        <v>44896</v>
      </c>
      <c r="D994">
        <v>897</v>
      </c>
      <c r="E994">
        <v>277</v>
      </c>
      <c r="F994">
        <v>18</v>
      </c>
      <c r="G994">
        <v>6</v>
      </c>
      <c r="H994">
        <v>17</v>
      </c>
      <c r="I994">
        <v>1215</v>
      </c>
      <c r="J994">
        <v>2</v>
      </c>
      <c r="K994">
        <v>3</v>
      </c>
      <c r="L994">
        <v>4</v>
      </c>
      <c r="M994">
        <v>6</v>
      </c>
      <c r="N994">
        <v>15</v>
      </c>
      <c r="O994">
        <v>9</v>
      </c>
      <c r="P994">
        <v>2</v>
      </c>
      <c r="Q994">
        <v>1</v>
      </c>
      <c r="R994">
        <v>3</v>
      </c>
      <c r="S994">
        <v>1</v>
      </c>
      <c r="T994" t="s">
        <v>1504</v>
      </c>
      <c r="U994">
        <v>23</v>
      </c>
      <c r="V994">
        <v>318</v>
      </c>
      <c r="W994">
        <v>1192</v>
      </c>
    </row>
    <row r="995" spans="1:23" x14ac:dyDescent="0.35">
      <c r="A995" t="s">
        <v>333</v>
      </c>
      <c r="B995" t="s">
        <v>474</v>
      </c>
      <c r="C995" s="2">
        <v>44927</v>
      </c>
      <c r="D995">
        <v>743</v>
      </c>
      <c r="E995">
        <v>309</v>
      </c>
      <c r="F995">
        <v>20</v>
      </c>
      <c r="G995">
        <v>5</v>
      </c>
      <c r="H995">
        <v>0</v>
      </c>
      <c r="I995">
        <v>1077</v>
      </c>
      <c r="J995">
        <v>1</v>
      </c>
      <c r="K995">
        <v>3</v>
      </c>
      <c r="L995">
        <v>4</v>
      </c>
      <c r="M995">
        <v>7</v>
      </c>
      <c r="N995">
        <v>16</v>
      </c>
      <c r="O995">
        <v>9</v>
      </c>
      <c r="P995">
        <v>3</v>
      </c>
      <c r="Q995">
        <v>1</v>
      </c>
      <c r="R995">
        <v>3</v>
      </c>
      <c r="S995">
        <v>2</v>
      </c>
      <c r="T995" t="s">
        <v>1505</v>
      </c>
      <c r="U995">
        <v>5</v>
      </c>
      <c r="V995">
        <v>334</v>
      </c>
      <c r="W995">
        <v>1072</v>
      </c>
    </row>
    <row r="996" spans="1:23" x14ac:dyDescent="0.35">
      <c r="A996" t="s">
        <v>333</v>
      </c>
      <c r="B996" t="s">
        <v>474</v>
      </c>
      <c r="C996" s="2">
        <v>44958</v>
      </c>
      <c r="D996">
        <v>719</v>
      </c>
      <c r="E996">
        <v>301</v>
      </c>
      <c r="F996">
        <v>19</v>
      </c>
      <c r="G996">
        <v>1</v>
      </c>
      <c r="H996">
        <v>0</v>
      </c>
      <c r="I996">
        <v>1040</v>
      </c>
      <c r="J996">
        <v>2</v>
      </c>
      <c r="K996">
        <v>4</v>
      </c>
      <c r="L996">
        <v>5</v>
      </c>
      <c r="M996">
        <v>8</v>
      </c>
      <c r="N996">
        <v>20</v>
      </c>
      <c r="O996">
        <v>12</v>
      </c>
      <c r="P996">
        <v>3</v>
      </c>
      <c r="Q996">
        <v>1</v>
      </c>
      <c r="R996">
        <v>4</v>
      </c>
      <c r="S996">
        <v>2</v>
      </c>
      <c r="T996" t="s">
        <v>1506</v>
      </c>
      <c r="U996">
        <v>1</v>
      </c>
      <c r="V996">
        <v>321</v>
      </c>
      <c r="W996">
        <v>1039</v>
      </c>
    </row>
    <row r="997" spans="1:23" x14ac:dyDescent="0.35">
      <c r="A997" t="s">
        <v>333</v>
      </c>
      <c r="B997" t="s">
        <v>474</v>
      </c>
      <c r="C997" s="2">
        <v>44986</v>
      </c>
      <c r="D997">
        <v>847</v>
      </c>
      <c r="E997">
        <v>336</v>
      </c>
      <c r="F997">
        <v>47</v>
      </c>
      <c r="G997">
        <v>5</v>
      </c>
      <c r="H997">
        <v>10</v>
      </c>
      <c r="I997">
        <v>1245</v>
      </c>
      <c r="J997">
        <v>1</v>
      </c>
      <c r="K997">
        <v>3</v>
      </c>
      <c r="L997">
        <v>5</v>
      </c>
      <c r="M997">
        <v>7</v>
      </c>
      <c r="N997">
        <v>22</v>
      </c>
      <c r="O997">
        <v>15</v>
      </c>
      <c r="P997">
        <v>2</v>
      </c>
      <c r="Q997">
        <v>2</v>
      </c>
      <c r="R997">
        <v>3</v>
      </c>
      <c r="S997">
        <v>2</v>
      </c>
      <c r="T997" t="s">
        <v>1507</v>
      </c>
      <c r="U997">
        <v>15</v>
      </c>
      <c r="V997">
        <v>398</v>
      </c>
      <c r="W997">
        <v>1230</v>
      </c>
    </row>
    <row r="998" spans="1:23" x14ac:dyDescent="0.35">
      <c r="A998" t="s">
        <v>388</v>
      </c>
      <c r="B998" t="s">
        <v>389</v>
      </c>
      <c r="C998" s="2">
        <v>44652</v>
      </c>
      <c r="D998">
        <v>1370</v>
      </c>
      <c r="E998">
        <v>464</v>
      </c>
      <c r="F998">
        <v>181</v>
      </c>
      <c r="G998">
        <v>9</v>
      </c>
      <c r="H998">
        <v>3</v>
      </c>
      <c r="I998">
        <v>2027</v>
      </c>
      <c r="J998">
        <v>10</v>
      </c>
      <c r="K998">
        <v>12</v>
      </c>
      <c r="L998">
        <v>13</v>
      </c>
      <c r="M998">
        <v>15</v>
      </c>
      <c r="N998">
        <v>20</v>
      </c>
      <c r="O998">
        <v>5</v>
      </c>
      <c r="P998">
        <v>2</v>
      </c>
      <c r="Q998">
        <v>1</v>
      </c>
      <c r="R998">
        <v>12</v>
      </c>
      <c r="S998">
        <v>2</v>
      </c>
      <c r="T998" t="s">
        <v>1508</v>
      </c>
      <c r="U998">
        <v>12</v>
      </c>
      <c r="V998">
        <v>657</v>
      </c>
      <c r="W998">
        <v>2015</v>
      </c>
    </row>
    <row r="999" spans="1:23" x14ac:dyDescent="0.35">
      <c r="A999" t="s">
        <v>388</v>
      </c>
      <c r="B999" t="s">
        <v>389</v>
      </c>
      <c r="C999" s="2">
        <v>44682</v>
      </c>
      <c r="D999">
        <v>1216</v>
      </c>
      <c r="E999">
        <v>461</v>
      </c>
      <c r="F999">
        <v>120</v>
      </c>
      <c r="G999">
        <v>10</v>
      </c>
      <c r="H999">
        <v>7</v>
      </c>
      <c r="I999">
        <v>1814</v>
      </c>
      <c r="J999">
        <v>10</v>
      </c>
      <c r="K999">
        <v>11</v>
      </c>
      <c r="L999">
        <v>13</v>
      </c>
      <c r="M999">
        <v>15</v>
      </c>
      <c r="N999">
        <v>34</v>
      </c>
      <c r="O999">
        <v>19</v>
      </c>
      <c r="P999">
        <v>2</v>
      </c>
      <c r="Q999">
        <v>2</v>
      </c>
      <c r="R999">
        <v>11</v>
      </c>
      <c r="S999">
        <v>1</v>
      </c>
      <c r="T999" t="s">
        <v>1509</v>
      </c>
      <c r="U999">
        <v>17</v>
      </c>
      <c r="V999">
        <v>598</v>
      </c>
      <c r="W999">
        <v>1797</v>
      </c>
    </row>
    <row r="1000" spans="1:23" x14ac:dyDescent="0.35">
      <c r="A1000" t="s">
        <v>388</v>
      </c>
      <c r="B1000" t="s">
        <v>389</v>
      </c>
      <c r="C1000" s="2">
        <v>44713</v>
      </c>
      <c r="D1000">
        <v>1080</v>
      </c>
      <c r="E1000">
        <v>441</v>
      </c>
      <c r="F1000">
        <v>54</v>
      </c>
      <c r="G1000">
        <v>4</v>
      </c>
      <c r="H1000">
        <v>1</v>
      </c>
      <c r="I1000">
        <v>1580</v>
      </c>
      <c r="J1000">
        <v>10</v>
      </c>
      <c r="K1000">
        <v>12</v>
      </c>
      <c r="L1000">
        <v>13</v>
      </c>
      <c r="M1000">
        <v>15</v>
      </c>
      <c r="N1000">
        <v>31</v>
      </c>
      <c r="O1000">
        <v>16</v>
      </c>
      <c r="P1000">
        <v>2</v>
      </c>
      <c r="Q1000">
        <v>1</v>
      </c>
      <c r="R1000">
        <v>12</v>
      </c>
      <c r="S1000">
        <v>2</v>
      </c>
      <c r="T1000" t="s">
        <v>1510</v>
      </c>
      <c r="U1000">
        <v>5</v>
      </c>
      <c r="V1000">
        <v>500</v>
      </c>
      <c r="W1000">
        <v>1575</v>
      </c>
    </row>
    <row r="1001" spans="1:23" x14ac:dyDescent="0.35">
      <c r="A1001" t="s">
        <v>388</v>
      </c>
      <c r="B1001" t="s">
        <v>389</v>
      </c>
      <c r="C1001" s="2">
        <v>44743</v>
      </c>
      <c r="D1001">
        <v>1599</v>
      </c>
      <c r="E1001">
        <v>559</v>
      </c>
      <c r="F1001">
        <v>141</v>
      </c>
      <c r="G1001">
        <v>13</v>
      </c>
      <c r="H1001">
        <v>4</v>
      </c>
      <c r="I1001">
        <v>2316</v>
      </c>
      <c r="J1001">
        <v>11</v>
      </c>
      <c r="K1001">
        <v>15</v>
      </c>
      <c r="L1001">
        <v>17</v>
      </c>
      <c r="M1001">
        <v>19</v>
      </c>
      <c r="N1001">
        <v>33</v>
      </c>
      <c r="O1001">
        <v>14</v>
      </c>
      <c r="P1001">
        <v>2</v>
      </c>
      <c r="Q1001">
        <v>2</v>
      </c>
      <c r="R1001">
        <v>15</v>
      </c>
      <c r="S1001">
        <v>4</v>
      </c>
      <c r="T1001" t="s">
        <v>1511</v>
      </c>
      <c r="U1001">
        <v>17</v>
      </c>
      <c r="V1001">
        <v>717</v>
      </c>
      <c r="W1001">
        <v>2299</v>
      </c>
    </row>
    <row r="1002" spans="1:23" x14ac:dyDescent="0.35">
      <c r="A1002" t="s">
        <v>388</v>
      </c>
      <c r="B1002" t="s">
        <v>389</v>
      </c>
      <c r="C1002" s="2">
        <v>44774</v>
      </c>
      <c r="D1002">
        <v>981</v>
      </c>
      <c r="E1002">
        <v>415</v>
      </c>
      <c r="F1002">
        <v>87</v>
      </c>
      <c r="G1002">
        <v>6</v>
      </c>
      <c r="H1002">
        <v>6</v>
      </c>
      <c r="I1002">
        <v>1495</v>
      </c>
      <c r="J1002">
        <v>10</v>
      </c>
      <c r="K1002">
        <v>11</v>
      </c>
      <c r="L1002">
        <v>13</v>
      </c>
      <c r="M1002">
        <v>15</v>
      </c>
      <c r="N1002">
        <v>25</v>
      </c>
      <c r="O1002">
        <v>10</v>
      </c>
      <c r="P1002">
        <v>2</v>
      </c>
      <c r="Q1002">
        <v>2</v>
      </c>
      <c r="R1002">
        <v>11</v>
      </c>
      <c r="S1002">
        <v>1</v>
      </c>
      <c r="T1002" t="s">
        <v>1512</v>
      </c>
      <c r="U1002">
        <v>12</v>
      </c>
      <c r="V1002">
        <v>514</v>
      </c>
      <c r="W1002">
        <v>1483</v>
      </c>
    </row>
    <row r="1003" spans="1:23" x14ac:dyDescent="0.35">
      <c r="A1003" t="s">
        <v>388</v>
      </c>
      <c r="B1003" t="s">
        <v>389</v>
      </c>
      <c r="C1003" s="2">
        <v>44805</v>
      </c>
      <c r="D1003">
        <v>1699</v>
      </c>
      <c r="E1003">
        <v>785</v>
      </c>
      <c r="F1003">
        <v>121</v>
      </c>
      <c r="G1003">
        <v>14</v>
      </c>
      <c r="H1003">
        <v>11</v>
      </c>
      <c r="I1003">
        <v>2630</v>
      </c>
      <c r="J1003">
        <v>11</v>
      </c>
      <c r="K1003">
        <v>13</v>
      </c>
      <c r="L1003">
        <v>15</v>
      </c>
      <c r="M1003">
        <v>18</v>
      </c>
      <c r="N1003">
        <v>51</v>
      </c>
      <c r="O1003">
        <v>33</v>
      </c>
      <c r="P1003">
        <v>3</v>
      </c>
      <c r="Q1003">
        <v>2</v>
      </c>
      <c r="R1003">
        <v>13</v>
      </c>
      <c r="S1003">
        <v>2</v>
      </c>
      <c r="T1003" t="s">
        <v>1513</v>
      </c>
      <c r="U1003">
        <v>25</v>
      </c>
      <c r="V1003">
        <v>931</v>
      </c>
      <c r="W1003">
        <v>2605</v>
      </c>
    </row>
    <row r="1004" spans="1:23" x14ac:dyDescent="0.35">
      <c r="A1004" t="s">
        <v>388</v>
      </c>
      <c r="B1004" t="s">
        <v>389</v>
      </c>
      <c r="C1004" s="2">
        <v>44835</v>
      </c>
      <c r="D1004">
        <v>718</v>
      </c>
      <c r="E1004">
        <v>425</v>
      </c>
      <c r="F1004">
        <v>64</v>
      </c>
      <c r="G1004">
        <v>25</v>
      </c>
      <c r="H1004">
        <v>12</v>
      </c>
      <c r="I1004">
        <v>1244</v>
      </c>
      <c r="J1004">
        <v>8</v>
      </c>
      <c r="K1004">
        <v>13</v>
      </c>
      <c r="L1004">
        <v>22</v>
      </c>
      <c r="M1004">
        <v>119</v>
      </c>
      <c r="N1004">
        <v>236</v>
      </c>
      <c r="O1004">
        <v>117</v>
      </c>
      <c r="P1004">
        <v>97</v>
      </c>
      <c r="Q1004">
        <v>9</v>
      </c>
      <c r="R1004">
        <v>13</v>
      </c>
      <c r="S1004">
        <v>5</v>
      </c>
      <c r="T1004" t="s">
        <v>1514</v>
      </c>
      <c r="U1004">
        <v>37</v>
      </c>
      <c r="V1004">
        <v>526</v>
      </c>
      <c r="W1004">
        <v>1207</v>
      </c>
    </row>
    <row r="1005" spans="1:23" x14ac:dyDescent="0.35">
      <c r="A1005" t="s">
        <v>388</v>
      </c>
      <c r="B1005" t="s">
        <v>389</v>
      </c>
      <c r="C1005" s="2">
        <v>44866</v>
      </c>
      <c r="D1005">
        <v>357</v>
      </c>
      <c r="E1005">
        <v>220</v>
      </c>
      <c r="F1005">
        <v>46</v>
      </c>
      <c r="G1005">
        <v>24</v>
      </c>
      <c r="H1005">
        <v>9</v>
      </c>
      <c r="I1005">
        <v>656</v>
      </c>
      <c r="J1005">
        <v>16</v>
      </c>
      <c r="K1005">
        <v>36</v>
      </c>
      <c r="L1005">
        <v>38</v>
      </c>
      <c r="M1005">
        <v>40</v>
      </c>
      <c r="N1005">
        <v>209</v>
      </c>
      <c r="O1005">
        <v>169</v>
      </c>
      <c r="P1005">
        <v>2</v>
      </c>
      <c r="Q1005">
        <v>2</v>
      </c>
      <c r="R1005">
        <v>36</v>
      </c>
      <c r="S1005">
        <v>20</v>
      </c>
      <c r="T1005" t="s">
        <v>1515</v>
      </c>
      <c r="U1005">
        <v>33</v>
      </c>
      <c r="V1005">
        <v>299</v>
      </c>
      <c r="W1005">
        <v>623</v>
      </c>
    </row>
    <row r="1006" spans="1:23" x14ac:dyDescent="0.35">
      <c r="A1006" t="s">
        <v>388</v>
      </c>
      <c r="B1006" t="s">
        <v>389</v>
      </c>
      <c r="C1006" s="2">
        <v>44896</v>
      </c>
      <c r="D1006">
        <v>1840</v>
      </c>
      <c r="E1006">
        <v>975</v>
      </c>
      <c r="F1006">
        <v>175</v>
      </c>
      <c r="G1006">
        <v>22</v>
      </c>
      <c r="H1006">
        <v>4</v>
      </c>
      <c r="I1006">
        <v>3016</v>
      </c>
      <c r="J1006">
        <v>26</v>
      </c>
      <c r="K1006">
        <v>32.5</v>
      </c>
      <c r="L1006">
        <v>35</v>
      </c>
      <c r="M1006">
        <v>40</v>
      </c>
      <c r="N1006">
        <v>764</v>
      </c>
      <c r="O1006">
        <v>724</v>
      </c>
      <c r="P1006">
        <v>5</v>
      </c>
      <c r="Q1006">
        <v>2.5</v>
      </c>
      <c r="R1006">
        <v>32.5</v>
      </c>
      <c r="S1006">
        <v>6.5</v>
      </c>
      <c r="T1006" t="s">
        <v>1516</v>
      </c>
      <c r="U1006">
        <v>26</v>
      </c>
      <c r="V1006">
        <v>1176</v>
      </c>
      <c r="W1006">
        <v>2990</v>
      </c>
    </row>
    <row r="1007" spans="1:23" x14ac:dyDescent="0.35">
      <c r="A1007" t="s">
        <v>388</v>
      </c>
      <c r="B1007" t="s">
        <v>389</v>
      </c>
      <c r="C1007" s="2">
        <v>44927</v>
      </c>
      <c r="D1007">
        <v>93</v>
      </c>
      <c r="E1007">
        <v>6</v>
      </c>
      <c r="F1007">
        <v>3</v>
      </c>
      <c r="G1007">
        <v>1</v>
      </c>
      <c r="H1007">
        <v>0</v>
      </c>
      <c r="I1007">
        <v>103</v>
      </c>
      <c r="J1007">
        <v>104</v>
      </c>
      <c r="K1007">
        <v>228</v>
      </c>
      <c r="L1007">
        <v>280</v>
      </c>
      <c r="M1007">
        <v>285</v>
      </c>
      <c r="N1007">
        <v>306</v>
      </c>
      <c r="O1007">
        <v>21</v>
      </c>
      <c r="P1007">
        <v>5</v>
      </c>
      <c r="Q1007">
        <v>52</v>
      </c>
      <c r="R1007">
        <v>228</v>
      </c>
      <c r="S1007">
        <v>124</v>
      </c>
      <c r="T1007" t="s">
        <v>1517</v>
      </c>
      <c r="U1007">
        <v>1</v>
      </c>
      <c r="V1007">
        <v>10</v>
      </c>
      <c r="W1007">
        <v>102</v>
      </c>
    </row>
    <row r="1008" spans="1:23" x14ac:dyDescent="0.35">
      <c r="A1008" t="s">
        <v>388</v>
      </c>
      <c r="B1008" t="s">
        <v>389</v>
      </c>
      <c r="C1008" s="2">
        <v>44958</v>
      </c>
      <c r="D1008">
        <v>745</v>
      </c>
      <c r="E1008">
        <v>289</v>
      </c>
      <c r="F1008">
        <v>42</v>
      </c>
      <c r="G1008">
        <v>1</v>
      </c>
      <c r="H1008">
        <v>0</v>
      </c>
      <c r="I1008">
        <v>1077</v>
      </c>
      <c r="J1008">
        <v>47</v>
      </c>
      <c r="K1008">
        <v>49</v>
      </c>
      <c r="L1008">
        <v>53</v>
      </c>
      <c r="M1008">
        <v>56</v>
      </c>
      <c r="N1008">
        <v>329</v>
      </c>
      <c r="O1008">
        <v>273</v>
      </c>
      <c r="P1008">
        <v>3</v>
      </c>
      <c r="Q1008">
        <v>4</v>
      </c>
      <c r="R1008">
        <v>49</v>
      </c>
      <c r="S1008">
        <v>2</v>
      </c>
      <c r="T1008" t="s">
        <v>1518</v>
      </c>
      <c r="U1008">
        <v>1</v>
      </c>
      <c r="V1008">
        <v>332</v>
      </c>
      <c r="W1008">
        <v>1076</v>
      </c>
    </row>
    <row r="1009" spans="1:23" x14ac:dyDescent="0.35">
      <c r="A1009" t="s">
        <v>388</v>
      </c>
      <c r="B1009" t="s">
        <v>389</v>
      </c>
      <c r="C1009" s="2">
        <v>44986</v>
      </c>
      <c r="D1009">
        <v>2360</v>
      </c>
      <c r="E1009">
        <v>1109</v>
      </c>
      <c r="F1009">
        <v>142</v>
      </c>
      <c r="G1009">
        <v>11</v>
      </c>
      <c r="H1009">
        <v>2</v>
      </c>
      <c r="I1009">
        <v>3624</v>
      </c>
      <c r="J1009">
        <v>43</v>
      </c>
      <c r="K1009">
        <v>50</v>
      </c>
      <c r="L1009">
        <v>54</v>
      </c>
      <c r="M1009">
        <v>57</v>
      </c>
      <c r="N1009">
        <v>66</v>
      </c>
      <c r="O1009">
        <v>9</v>
      </c>
      <c r="P1009">
        <v>3</v>
      </c>
      <c r="Q1009">
        <v>4</v>
      </c>
      <c r="R1009">
        <v>50</v>
      </c>
      <c r="S1009">
        <v>7</v>
      </c>
      <c r="T1009" t="s">
        <v>1519</v>
      </c>
      <c r="U1009">
        <v>13</v>
      </c>
      <c r="V1009">
        <v>1264</v>
      </c>
      <c r="W1009">
        <v>3611</v>
      </c>
    </row>
    <row r="1010" spans="1:23" x14ac:dyDescent="0.35">
      <c r="A1010" t="s">
        <v>162</v>
      </c>
      <c r="B1010" t="s">
        <v>163</v>
      </c>
      <c r="C1010" s="2">
        <v>44652</v>
      </c>
      <c r="D1010">
        <v>330</v>
      </c>
      <c r="E1010">
        <v>138</v>
      </c>
      <c r="F1010">
        <v>11</v>
      </c>
      <c r="G1010">
        <v>0</v>
      </c>
      <c r="H1010">
        <v>8</v>
      </c>
      <c r="I1010">
        <v>487</v>
      </c>
      <c r="J1010">
        <v>5</v>
      </c>
      <c r="K1010">
        <v>13</v>
      </c>
      <c r="L1010">
        <v>21</v>
      </c>
      <c r="M1010">
        <v>27</v>
      </c>
      <c r="N1010">
        <v>52</v>
      </c>
      <c r="O1010">
        <v>25</v>
      </c>
      <c r="P1010">
        <v>6</v>
      </c>
      <c r="Q1010">
        <v>8</v>
      </c>
      <c r="R1010">
        <v>13</v>
      </c>
      <c r="S1010">
        <v>8</v>
      </c>
      <c r="T1010" t="s">
        <v>1520</v>
      </c>
      <c r="U1010">
        <v>8</v>
      </c>
      <c r="V1010">
        <v>157</v>
      </c>
      <c r="W1010">
        <v>479</v>
      </c>
    </row>
    <row r="1011" spans="1:23" x14ac:dyDescent="0.35">
      <c r="A1011" t="s">
        <v>162</v>
      </c>
      <c r="B1011" t="s">
        <v>163</v>
      </c>
      <c r="C1011" s="2">
        <v>44682</v>
      </c>
      <c r="D1011">
        <v>559</v>
      </c>
      <c r="E1011">
        <v>193</v>
      </c>
      <c r="F1011">
        <v>22</v>
      </c>
      <c r="G1011">
        <v>1</v>
      </c>
      <c r="H1011">
        <v>21</v>
      </c>
      <c r="I1011">
        <v>796</v>
      </c>
      <c r="J1011">
        <v>4</v>
      </c>
      <c r="K1011">
        <v>12</v>
      </c>
      <c r="L1011">
        <v>23</v>
      </c>
      <c r="M1011">
        <v>220</v>
      </c>
      <c r="N1011">
        <v>817</v>
      </c>
      <c r="O1011">
        <v>597</v>
      </c>
      <c r="P1011">
        <v>197</v>
      </c>
      <c r="Q1011">
        <v>11</v>
      </c>
      <c r="R1011">
        <v>12</v>
      </c>
      <c r="S1011">
        <v>8</v>
      </c>
      <c r="T1011" t="s">
        <v>1521</v>
      </c>
      <c r="U1011">
        <v>22</v>
      </c>
      <c r="V1011">
        <v>237</v>
      </c>
      <c r="W1011">
        <v>774</v>
      </c>
    </row>
    <row r="1012" spans="1:23" x14ac:dyDescent="0.35">
      <c r="A1012" t="s">
        <v>162</v>
      </c>
      <c r="B1012" t="s">
        <v>163</v>
      </c>
      <c r="C1012" s="2">
        <v>44713</v>
      </c>
      <c r="D1012">
        <v>251</v>
      </c>
      <c r="E1012">
        <v>101</v>
      </c>
      <c r="F1012">
        <v>8</v>
      </c>
      <c r="G1012">
        <v>0</v>
      </c>
      <c r="H1012">
        <v>3</v>
      </c>
      <c r="I1012">
        <v>363</v>
      </c>
      <c r="J1012">
        <v>11</v>
      </c>
      <c r="K1012">
        <v>16</v>
      </c>
      <c r="L1012">
        <v>21</v>
      </c>
      <c r="M1012">
        <v>27</v>
      </c>
      <c r="N1012">
        <v>59</v>
      </c>
      <c r="O1012">
        <v>32</v>
      </c>
      <c r="P1012">
        <v>6</v>
      </c>
      <c r="Q1012">
        <v>5</v>
      </c>
      <c r="R1012">
        <v>16</v>
      </c>
      <c r="S1012">
        <v>5</v>
      </c>
      <c r="T1012" t="s">
        <v>1522</v>
      </c>
      <c r="U1012">
        <v>3</v>
      </c>
      <c r="V1012">
        <v>112</v>
      </c>
      <c r="W1012">
        <v>360</v>
      </c>
    </row>
    <row r="1013" spans="1:23" x14ac:dyDescent="0.35">
      <c r="A1013" t="s">
        <v>162</v>
      </c>
      <c r="B1013" t="s">
        <v>163</v>
      </c>
      <c r="C1013" s="2">
        <v>44743</v>
      </c>
      <c r="D1013">
        <v>336</v>
      </c>
      <c r="E1013">
        <v>143</v>
      </c>
      <c r="F1013">
        <v>8</v>
      </c>
      <c r="G1013">
        <v>0</v>
      </c>
      <c r="H1013">
        <v>2</v>
      </c>
      <c r="I1013">
        <v>489</v>
      </c>
      <c r="J1013">
        <v>7</v>
      </c>
      <c r="K1013">
        <v>12</v>
      </c>
      <c r="L1013">
        <v>17</v>
      </c>
      <c r="M1013">
        <v>25</v>
      </c>
      <c r="N1013">
        <v>42</v>
      </c>
      <c r="O1013">
        <v>17</v>
      </c>
      <c r="P1013">
        <v>8</v>
      </c>
      <c r="Q1013">
        <v>5</v>
      </c>
      <c r="R1013">
        <v>12</v>
      </c>
      <c r="S1013">
        <v>5</v>
      </c>
      <c r="T1013" t="s">
        <v>1523</v>
      </c>
      <c r="U1013">
        <v>2</v>
      </c>
      <c r="V1013">
        <v>153</v>
      </c>
      <c r="W1013">
        <v>487</v>
      </c>
    </row>
    <row r="1014" spans="1:23" x14ac:dyDescent="0.35">
      <c r="A1014" t="s">
        <v>162</v>
      </c>
      <c r="B1014" t="s">
        <v>163</v>
      </c>
      <c r="C1014" s="2">
        <v>44774</v>
      </c>
      <c r="D1014">
        <v>295</v>
      </c>
      <c r="E1014">
        <v>105</v>
      </c>
      <c r="F1014">
        <v>17</v>
      </c>
      <c r="G1014">
        <v>2</v>
      </c>
      <c r="H1014">
        <v>3</v>
      </c>
      <c r="I1014">
        <v>422</v>
      </c>
      <c r="J1014">
        <v>8</v>
      </c>
      <c r="K1014">
        <v>13</v>
      </c>
      <c r="L1014">
        <v>18</v>
      </c>
      <c r="M1014">
        <v>23</v>
      </c>
      <c r="N1014">
        <v>48</v>
      </c>
      <c r="O1014">
        <v>25</v>
      </c>
      <c r="P1014">
        <v>5</v>
      </c>
      <c r="Q1014">
        <v>5</v>
      </c>
      <c r="R1014">
        <v>13</v>
      </c>
      <c r="S1014">
        <v>5</v>
      </c>
      <c r="T1014" t="s">
        <v>1524</v>
      </c>
      <c r="U1014">
        <v>5</v>
      </c>
      <c r="V1014">
        <v>127</v>
      </c>
      <c r="W1014">
        <v>417</v>
      </c>
    </row>
    <row r="1015" spans="1:23" x14ac:dyDescent="0.35">
      <c r="A1015" t="s">
        <v>162</v>
      </c>
      <c r="B1015" t="s">
        <v>163</v>
      </c>
      <c r="C1015" s="2">
        <v>44805</v>
      </c>
      <c r="D1015">
        <v>723</v>
      </c>
      <c r="E1015">
        <v>243</v>
      </c>
      <c r="F1015">
        <v>24</v>
      </c>
      <c r="G1015">
        <v>1</v>
      </c>
      <c r="H1015">
        <v>6</v>
      </c>
      <c r="I1015">
        <v>997</v>
      </c>
      <c r="J1015">
        <v>12</v>
      </c>
      <c r="K1015">
        <v>18</v>
      </c>
      <c r="L1015">
        <v>24</v>
      </c>
      <c r="M1015">
        <v>32</v>
      </c>
      <c r="N1015">
        <v>63</v>
      </c>
      <c r="O1015">
        <v>31</v>
      </c>
      <c r="P1015">
        <v>8</v>
      </c>
      <c r="Q1015">
        <v>6</v>
      </c>
      <c r="R1015">
        <v>18</v>
      </c>
      <c r="S1015">
        <v>6</v>
      </c>
      <c r="T1015" t="s">
        <v>1525</v>
      </c>
      <c r="U1015">
        <v>7</v>
      </c>
      <c r="V1015">
        <v>274</v>
      </c>
      <c r="W1015">
        <v>990</v>
      </c>
    </row>
    <row r="1016" spans="1:23" x14ac:dyDescent="0.35">
      <c r="A1016" t="s">
        <v>162</v>
      </c>
      <c r="B1016" t="s">
        <v>163</v>
      </c>
      <c r="C1016" s="2">
        <v>44835</v>
      </c>
      <c r="D1016">
        <v>131</v>
      </c>
      <c r="E1016">
        <v>68</v>
      </c>
      <c r="F1016">
        <v>12</v>
      </c>
      <c r="G1016">
        <v>1</v>
      </c>
      <c r="H1016">
        <v>3</v>
      </c>
      <c r="I1016">
        <v>215</v>
      </c>
      <c r="J1016">
        <v>9</v>
      </c>
      <c r="K1016">
        <v>12</v>
      </c>
      <c r="L1016">
        <v>17</v>
      </c>
      <c r="M1016">
        <v>22</v>
      </c>
      <c r="N1016">
        <v>57</v>
      </c>
      <c r="O1016">
        <v>35</v>
      </c>
      <c r="P1016">
        <v>5</v>
      </c>
      <c r="Q1016">
        <v>5</v>
      </c>
      <c r="R1016">
        <v>12</v>
      </c>
      <c r="S1016">
        <v>3</v>
      </c>
      <c r="T1016" t="s">
        <v>1526</v>
      </c>
      <c r="U1016">
        <v>4</v>
      </c>
      <c r="V1016">
        <v>84</v>
      </c>
      <c r="W1016">
        <v>211</v>
      </c>
    </row>
    <row r="1017" spans="1:23" x14ac:dyDescent="0.35">
      <c r="A1017" t="s">
        <v>162</v>
      </c>
      <c r="B1017" t="s">
        <v>163</v>
      </c>
      <c r="C1017" s="2">
        <v>44866</v>
      </c>
      <c r="D1017">
        <v>697</v>
      </c>
      <c r="E1017">
        <v>358</v>
      </c>
      <c r="F1017">
        <v>25</v>
      </c>
      <c r="G1017">
        <v>1</v>
      </c>
      <c r="H1017">
        <v>3</v>
      </c>
      <c r="I1017">
        <v>1084</v>
      </c>
      <c r="J1017">
        <v>8</v>
      </c>
      <c r="K1017">
        <v>14</v>
      </c>
      <c r="L1017">
        <v>19</v>
      </c>
      <c r="M1017">
        <v>28</v>
      </c>
      <c r="N1017">
        <v>58</v>
      </c>
      <c r="O1017">
        <v>30</v>
      </c>
      <c r="P1017">
        <v>9</v>
      </c>
      <c r="Q1017">
        <v>5</v>
      </c>
      <c r="R1017">
        <v>14</v>
      </c>
      <c r="S1017">
        <v>6</v>
      </c>
      <c r="T1017" t="s">
        <v>1527</v>
      </c>
      <c r="U1017">
        <v>4</v>
      </c>
      <c r="V1017">
        <v>387</v>
      </c>
      <c r="W1017">
        <v>1080</v>
      </c>
    </row>
    <row r="1018" spans="1:23" x14ac:dyDescent="0.35">
      <c r="A1018" t="s">
        <v>162</v>
      </c>
      <c r="B1018" t="s">
        <v>163</v>
      </c>
      <c r="C1018" s="2">
        <v>44896</v>
      </c>
      <c r="D1018">
        <v>242</v>
      </c>
      <c r="E1018">
        <v>114</v>
      </c>
      <c r="F1018">
        <v>6</v>
      </c>
      <c r="G1018">
        <v>0</v>
      </c>
      <c r="H1018">
        <v>1</v>
      </c>
      <c r="I1018">
        <v>363</v>
      </c>
      <c r="J1018">
        <v>5</v>
      </c>
      <c r="K1018">
        <v>9</v>
      </c>
      <c r="L1018">
        <v>14</v>
      </c>
      <c r="M1018">
        <v>23</v>
      </c>
      <c r="N1018">
        <v>42</v>
      </c>
      <c r="O1018">
        <v>19</v>
      </c>
      <c r="P1018">
        <v>9</v>
      </c>
      <c r="Q1018">
        <v>5</v>
      </c>
      <c r="R1018">
        <v>9</v>
      </c>
      <c r="S1018">
        <v>4</v>
      </c>
      <c r="T1018" t="s">
        <v>1528</v>
      </c>
      <c r="U1018">
        <v>1</v>
      </c>
      <c r="V1018">
        <v>121</v>
      </c>
      <c r="W1018">
        <v>362</v>
      </c>
    </row>
    <row r="1019" spans="1:23" x14ac:dyDescent="0.35">
      <c r="A1019" t="s">
        <v>162</v>
      </c>
      <c r="B1019" t="s">
        <v>163</v>
      </c>
      <c r="C1019" s="2">
        <v>44927</v>
      </c>
      <c r="D1019">
        <v>553</v>
      </c>
      <c r="E1019">
        <v>236</v>
      </c>
      <c r="F1019">
        <v>31</v>
      </c>
      <c r="G1019">
        <v>1</v>
      </c>
      <c r="H1019">
        <v>5</v>
      </c>
      <c r="I1019">
        <v>826</v>
      </c>
      <c r="J1019">
        <v>7</v>
      </c>
      <c r="K1019">
        <v>12</v>
      </c>
      <c r="L1019">
        <v>17</v>
      </c>
      <c r="M1019">
        <v>24</v>
      </c>
      <c r="N1019">
        <v>48</v>
      </c>
      <c r="O1019">
        <v>24</v>
      </c>
      <c r="P1019">
        <v>7</v>
      </c>
      <c r="Q1019">
        <v>5</v>
      </c>
      <c r="R1019">
        <v>12</v>
      </c>
      <c r="S1019">
        <v>5</v>
      </c>
      <c r="T1019" t="s">
        <v>1529</v>
      </c>
      <c r="U1019">
        <v>6</v>
      </c>
      <c r="V1019">
        <v>273</v>
      </c>
      <c r="W1019">
        <v>820</v>
      </c>
    </row>
    <row r="1020" spans="1:23" x14ac:dyDescent="0.35">
      <c r="A1020" t="s">
        <v>162</v>
      </c>
      <c r="B1020" t="s">
        <v>163</v>
      </c>
      <c r="C1020" s="2">
        <v>44958</v>
      </c>
      <c r="D1020">
        <v>360</v>
      </c>
      <c r="E1020">
        <v>160</v>
      </c>
      <c r="F1020">
        <v>17</v>
      </c>
      <c r="G1020">
        <v>0</v>
      </c>
      <c r="H1020">
        <v>1</v>
      </c>
      <c r="I1020">
        <v>538</v>
      </c>
      <c r="J1020">
        <v>7</v>
      </c>
      <c r="K1020">
        <v>13</v>
      </c>
      <c r="L1020">
        <v>19</v>
      </c>
      <c r="M1020">
        <v>26</v>
      </c>
      <c r="N1020">
        <v>40</v>
      </c>
      <c r="O1020">
        <v>14</v>
      </c>
      <c r="P1020">
        <v>7</v>
      </c>
      <c r="Q1020">
        <v>6</v>
      </c>
      <c r="R1020">
        <v>13</v>
      </c>
      <c r="S1020">
        <v>6</v>
      </c>
      <c r="T1020" t="s">
        <v>1530</v>
      </c>
      <c r="U1020">
        <v>1</v>
      </c>
      <c r="V1020">
        <v>178</v>
      </c>
      <c r="W1020">
        <v>537</v>
      </c>
    </row>
    <row r="1021" spans="1:23" x14ac:dyDescent="0.35">
      <c r="A1021" t="s">
        <v>162</v>
      </c>
      <c r="B1021" t="s">
        <v>163</v>
      </c>
      <c r="C1021" s="2">
        <v>44986</v>
      </c>
      <c r="D1021">
        <v>404</v>
      </c>
      <c r="E1021">
        <v>176</v>
      </c>
      <c r="F1021">
        <v>14</v>
      </c>
      <c r="G1021">
        <v>1</v>
      </c>
      <c r="H1021">
        <v>1</v>
      </c>
      <c r="I1021">
        <v>596</v>
      </c>
      <c r="J1021">
        <v>11</v>
      </c>
      <c r="K1021">
        <v>15</v>
      </c>
      <c r="L1021">
        <v>19</v>
      </c>
      <c r="M1021">
        <v>25.5</v>
      </c>
      <c r="N1021">
        <v>52</v>
      </c>
      <c r="O1021">
        <v>26.5</v>
      </c>
      <c r="P1021">
        <v>6.5</v>
      </c>
      <c r="Q1021">
        <v>4</v>
      </c>
      <c r="R1021">
        <v>15</v>
      </c>
      <c r="S1021">
        <v>4</v>
      </c>
      <c r="T1021" t="s">
        <v>1531</v>
      </c>
      <c r="U1021">
        <v>2</v>
      </c>
      <c r="V1021">
        <v>192</v>
      </c>
      <c r="W1021">
        <v>594</v>
      </c>
    </row>
    <row r="1022" spans="1:23" x14ac:dyDescent="0.35">
      <c r="A1022" t="s">
        <v>413</v>
      </c>
      <c r="B1022" t="s">
        <v>414</v>
      </c>
      <c r="C1022" s="2">
        <v>44652</v>
      </c>
      <c r="D1022">
        <v>108</v>
      </c>
      <c r="E1022">
        <v>206</v>
      </c>
      <c r="F1022">
        <v>50</v>
      </c>
      <c r="G1022">
        <v>4</v>
      </c>
      <c r="H1022">
        <v>10</v>
      </c>
      <c r="I1022">
        <v>378</v>
      </c>
      <c r="J1022">
        <v>7</v>
      </c>
      <c r="K1022">
        <v>17</v>
      </c>
      <c r="L1022">
        <v>25</v>
      </c>
      <c r="M1022">
        <v>42</v>
      </c>
      <c r="N1022">
        <v>94</v>
      </c>
      <c r="O1022">
        <v>52</v>
      </c>
      <c r="P1022">
        <v>17</v>
      </c>
      <c r="Q1022">
        <v>8</v>
      </c>
      <c r="R1022">
        <v>17</v>
      </c>
      <c r="S1022">
        <v>10</v>
      </c>
      <c r="T1022" t="s">
        <v>1532</v>
      </c>
      <c r="U1022">
        <v>14</v>
      </c>
      <c r="V1022">
        <v>270</v>
      </c>
      <c r="W1022">
        <v>364</v>
      </c>
    </row>
    <row r="1023" spans="1:23" x14ac:dyDescent="0.35">
      <c r="A1023" t="s">
        <v>413</v>
      </c>
      <c r="B1023" t="s">
        <v>414</v>
      </c>
      <c r="C1023" s="2">
        <v>44682</v>
      </c>
      <c r="D1023">
        <v>6</v>
      </c>
      <c r="E1023">
        <v>0</v>
      </c>
      <c r="F1023">
        <v>0</v>
      </c>
      <c r="G1023">
        <v>0</v>
      </c>
      <c r="H1023">
        <v>0</v>
      </c>
      <c r="I1023">
        <v>6</v>
      </c>
      <c r="J1023">
        <v>24</v>
      </c>
      <c r="K1023">
        <v>47</v>
      </c>
      <c r="L1023">
        <v>68</v>
      </c>
      <c r="M1023">
        <v>96</v>
      </c>
      <c r="N1023">
        <v>131</v>
      </c>
      <c r="O1023">
        <v>35</v>
      </c>
      <c r="P1023">
        <v>28</v>
      </c>
      <c r="Q1023">
        <v>21</v>
      </c>
      <c r="R1023">
        <v>47</v>
      </c>
      <c r="S1023">
        <v>23</v>
      </c>
      <c r="T1023" t="s">
        <v>1533</v>
      </c>
      <c r="U1023">
        <v>0</v>
      </c>
      <c r="V1023">
        <v>0</v>
      </c>
      <c r="W1023">
        <v>6</v>
      </c>
    </row>
    <row r="1024" spans="1:23" x14ac:dyDescent="0.35">
      <c r="A1024" t="s">
        <v>413</v>
      </c>
      <c r="B1024" t="s">
        <v>414</v>
      </c>
      <c r="C1024" s="2">
        <v>44713</v>
      </c>
      <c r="D1024">
        <v>0</v>
      </c>
      <c r="E1024">
        <v>0</v>
      </c>
      <c r="F1024">
        <v>0</v>
      </c>
      <c r="G1024">
        <v>0</v>
      </c>
      <c r="H1024">
        <v>0</v>
      </c>
      <c r="I1024">
        <v>0</v>
      </c>
      <c r="T1024" t="s">
        <v>1534</v>
      </c>
      <c r="U1024">
        <v>0</v>
      </c>
      <c r="V1024">
        <v>0</v>
      </c>
      <c r="W1024">
        <v>0</v>
      </c>
    </row>
    <row r="1025" spans="1:23" x14ac:dyDescent="0.35">
      <c r="A1025" t="s">
        <v>413</v>
      </c>
      <c r="B1025" t="s">
        <v>414</v>
      </c>
      <c r="C1025" s="2">
        <v>44743</v>
      </c>
      <c r="D1025">
        <v>0</v>
      </c>
      <c r="E1025">
        <v>0</v>
      </c>
      <c r="F1025">
        <v>31</v>
      </c>
      <c r="G1025">
        <v>3</v>
      </c>
      <c r="H1025">
        <v>0</v>
      </c>
      <c r="I1025">
        <v>34</v>
      </c>
      <c r="J1025">
        <v>12</v>
      </c>
      <c r="K1025">
        <v>18</v>
      </c>
      <c r="L1025">
        <v>21</v>
      </c>
      <c r="M1025">
        <v>27</v>
      </c>
      <c r="N1025">
        <v>59</v>
      </c>
      <c r="O1025">
        <v>32</v>
      </c>
      <c r="P1025">
        <v>6</v>
      </c>
      <c r="Q1025">
        <v>3</v>
      </c>
      <c r="R1025">
        <v>18</v>
      </c>
      <c r="S1025">
        <v>6</v>
      </c>
      <c r="T1025" t="s">
        <v>1535</v>
      </c>
      <c r="U1025">
        <v>3</v>
      </c>
      <c r="V1025">
        <v>34</v>
      </c>
      <c r="W1025">
        <v>31</v>
      </c>
    </row>
    <row r="1026" spans="1:23" x14ac:dyDescent="0.35">
      <c r="A1026" t="s">
        <v>413</v>
      </c>
      <c r="B1026" t="s">
        <v>414</v>
      </c>
      <c r="C1026" s="2">
        <v>44774</v>
      </c>
      <c r="D1026">
        <v>0</v>
      </c>
      <c r="E1026">
        <v>0</v>
      </c>
      <c r="F1026">
        <v>0</v>
      </c>
      <c r="G1026">
        <v>0</v>
      </c>
      <c r="H1026">
        <v>0</v>
      </c>
      <c r="I1026">
        <v>0</v>
      </c>
      <c r="T1026" t="s">
        <v>1536</v>
      </c>
      <c r="U1026">
        <v>0</v>
      </c>
      <c r="V1026">
        <v>0</v>
      </c>
      <c r="W1026">
        <v>0</v>
      </c>
    </row>
    <row r="1027" spans="1:23" x14ac:dyDescent="0.35">
      <c r="A1027" t="s">
        <v>413</v>
      </c>
      <c r="B1027" t="s">
        <v>414</v>
      </c>
      <c r="C1027" s="2">
        <v>44805</v>
      </c>
      <c r="D1027">
        <v>0</v>
      </c>
      <c r="E1027">
        <v>0</v>
      </c>
      <c r="F1027">
        <v>0</v>
      </c>
      <c r="G1027">
        <v>0</v>
      </c>
      <c r="H1027">
        <v>0</v>
      </c>
      <c r="I1027">
        <v>0</v>
      </c>
      <c r="T1027" t="s">
        <v>1537</v>
      </c>
      <c r="U1027">
        <v>0</v>
      </c>
      <c r="V1027">
        <v>0</v>
      </c>
      <c r="W1027">
        <v>0</v>
      </c>
    </row>
    <row r="1028" spans="1:23" x14ac:dyDescent="0.35">
      <c r="A1028" t="s">
        <v>413</v>
      </c>
      <c r="B1028" t="s">
        <v>414</v>
      </c>
      <c r="C1028" s="2">
        <v>44835</v>
      </c>
      <c r="D1028">
        <v>0</v>
      </c>
      <c r="E1028">
        <v>0</v>
      </c>
      <c r="F1028">
        <v>0</v>
      </c>
      <c r="G1028">
        <v>0</v>
      </c>
      <c r="H1028">
        <v>0</v>
      </c>
      <c r="I1028">
        <v>0</v>
      </c>
      <c r="T1028" t="s">
        <v>1538</v>
      </c>
      <c r="U1028">
        <v>0</v>
      </c>
      <c r="V1028">
        <v>0</v>
      </c>
      <c r="W1028">
        <v>0</v>
      </c>
    </row>
    <row r="1029" spans="1:23" x14ac:dyDescent="0.35">
      <c r="A1029" t="s">
        <v>413</v>
      </c>
      <c r="B1029" t="s">
        <v>414</v>
      </c>
      <c r="C1029" s="2">
        <v>44866</v>
      </c>
      <c r="D1029">
        <v>0</v>
      </c>
      <c r="E1029">
        <v>0</v>
      </c>
      <c r="F1029">
        <v>0</v>
      </c>
      <c r="G1029">
        <v>0</v>
      </c>
      <c r="H1029">
        <v>0</v>
      </c>
      <c r="I1029">
        <v>0</v>
      </c>
      <c r="T1029" t="s">
        <v>1539</v>
      </c>
      <c r="U1029">
        <v>0</v>
      </c>
      <c r="V1029">
        <v>0</v>
      </c>
      <c r="W1029">
        <v>0</v>
      </c>
    </row>
    <row r="1030" spans="1:23" x14ac:dyDescent="0.35">
      <c r="A1030" t="s">
        <v>413</v>
      </c>
      <c r="B1030" t="s">
        <v>414</v>
      </c>
      <c r="C1030" s="2">
        <v>44896</v>
      </c>
      <c r="D1030">
        <v>0</v>
      </c>
      <c r="E1030">
        <v>0</v>
      </c>
      <c r="F1030">
        <v>0</v>
      </c>
      <c r="G1030">
        <v>0</v>
      </c>
      <c r="H1030">
        <v>0</v>
      </c>
      <c r="I1030">
        <v>0</v>
      </c>
      <c r="T1030" t="s">
        <v>1540</v>
      </c>
      <c r="U1030">
        <v>0</v>
      </c>
      <c r="V1030">
        <v>0</v>
      </c>
      <c r="W1030">
        <v>0</v>
      </c>
    </row>
    <row r="1031" spans="1:23" x14ac:dyDescent="0.35">
      <c r="A1031" t="s">
        <v>413</v>
      </c>
      <c r="B1031" t="s">
        <v>414</v>
      </c>
      <c r="C1031" s="2">
        <v>44927</v>
      </c>
      <c r="D1031">
        <v>0</v>
      </c>
      <c r="E1031">
        <v>0</v>
      </c>
      <c r="F1031">
        <v>0</v>
      </c>
      <c r="G1031">
        <v>0</v>
      </c>
      <c r="H1031">
        <v>0</v>
      </c>
      <c r="I1031">
        <v>0</v>
      </c>
      <c r="T1031" t="s">
        <v>1541</v>
      </c>
      <c r="U1031">
        <v>0</v>
      </c>
      <c r="V1031">
        <v>0</v>
      </c>
      <c r="W1031">
        <v>0</v>
      </c>
    </row>
    <row r="1032" spans="1:23" x14ac:dyDescent="0.35">
      <c r="A1032" t="s">
        <v>413</v>
      </c>
      <c r="B1032" t="s">
        <v>414</v>
      </c>
      <c r="C1032" s="2">
        <v>44958</v>
      </c>
      <c r="D1032">
        <v>1025</v>
      </c>
      <c r="E1032">
        <v>1263</v>
      </c>
      <c r="F1032">
        <v>204</v>
      </c>
      <c r="G1032">
        <v>22</v>
      </c>
      <c r="H1032">
        <v>67</v>
      </c>
      <c r="I1032">
        <v>2581</v>
      </c>
      <c r="J1032">
        <v>40</v>
      </c>
      <c r="K1032">
        <v>92</v>
      </c>
      <c r="L1032">
        <v>150</v>
      </c>
      <c r="M1032">
        <v>182</v>
      </c>
      <c r="N1032">
        <v>243</v>
      </c>
      <c r="O1032">
        <v>61</v>
      </c>
      <c r="P1032">
        <v>32</v>
      </c>
      <c r="Q1032">
        <v>58</v>
      </c>
      <c r="R1032">
        <v>92</v>
      </c>
      <c r="S1032">
        <v>52</v>
      </c>
      <c r="T1032" t="s">
        <v>1542</v>
      </c>
      <c r="U1032">
        <v>89</v>
      </c>
      <c r="V1032">
        <v>1556</v>
      </c>
      <c r="W1032">
        <v>2492</v>
      </c>
    </row>
    <row r="1033" spans="1:23" x14ac:dyDescent="0.35">
      <c r="A1033" t="s">
        <v>413</v>
      </c>
      <c r="B1033" t="s">
        <v>414</v>
      </c>
      <c r="C1033" s="2">
        <v>44986</v>
      </c>
      <c r="D1033">
        <v>2</v>
      </c>
      <c r="E1033">
        <v>4</v>
      </c>
      <c r="F1033">
        <v>0</v>
      </c>
      <c r="G1033">
        <v>0</v>
      </c>
      <c r="H1033">
        <v>0</v>
      </c>
      <c r="I1033">
        <v>6</v>
      </c>
      <c r="J1033">
        <v>2</v>
      </c>
      <c r="K1033">
        <v>3</v>
      </c>
      <c r="L1033">
        <v>13</v>
      </c>
      <c r="M1033">
        <v>25</v>
      </c>
      <c r="N1033">
        <v>64</v>
      </c>
      <c r="O1033">
        <v>39</v>
      </c>
      <c r="P1033">
        <v>12</v>
      </c>
      <c r="Q1033">
        <v>10</v>
      </c>
      <c r="R1033">
        <v>3</v>
      </c>
      <c r="S1033">
        <v>1</v>
      </c>
      <c r="T1033" t="s">
        <v>1543</v>
      </c>
      <c r="U1033">
        <v>0</v>
      </c>
      <c r="V1033">
        <v>4</v>
      </c>
      <c r="W1033">
        <v>6</v>
      </c>
    </row>
    <row r="1034" spans="1:23" x14ac:dyDescent="0.35">
      <c r="A1034" t="s">
        <v>274</v>
      </c>
      <c r="B1034" t="s">
        <v>275</v>
      </c>
      <c r="C1034" s="2">
        <v>44652</v>
      </c>
      <c r="D1034">
        <v>3712</v>
      </c>
      <c r="E1034">
        <v>770</v>
      </c>
      <c r="F1034">
        <v>266</v>
      </c>
      <c r="G1034">
        <v>13</v>
      </c>
      <c r="H1034">
        <v>5</v>
      </c>
      <c r="I1034">
        <v>4766</v>
      </c>
      <c r="J1034">
        <v>43</v>
      </c>
      <c r="K1034">
        <v>48</v>
      </c>
      <c r="L1034">
        <v>53</v>
      </c>
      <c r="M1034">
        <v>57</v>
      </c>
      <c r="N1034">
        <v>63</v>
      </c>
      <c r="O1034">
        <v>6</v>
      </c>
      <c r="P1034">
        <v>4</v>
      </c>
      <c r="Q1034">
        <v>5</v>
      </c>
      <c r="R1034">
        <v>48</v>
      </c>
      <c r="S1034">
        <v>5</v>
      </c>
      <c r="T1034" t="s">
        <v>1544</v>
      </c>
      <c r="U1034">
        <v>18</v>
      </c>
      <c r="V1034">
        <v>1054</v>
      </c>
      <c r="W1034">
        <v>4748</v>
      </c>
    </row>
    <row r="1035" spans="1:23" x14ac:dyDescent="0.35">
      <c r="A1035" t="s">
        <v>274</v>
      </c>
      <c r="B1035" t="s">
        <v>275</v>
      </c>
      <c r="C1035" s="2">
        <v>44682</v>
      </c>
      <c r="D1035">
        <v>2326</v>
      </c>
      <c r="E1035">
        <v>432</v>
      </c>
      <c r="F1035">
        <v>326</v>
      </c>
      <c r="G1035">
        <v>7</v>
      </c>
      <c r="H1035">
        <v>15</v>
      </c>
      <c r="I1035">
        <v>3106</v>
      </c>
      <c r="J1035">
        <v>36</v>
      </c>
      <c r="K1035">
        <v>40</v>
      </c>
      <c r="L1035">
        <v>43</v>
      </c>
      <c r="M1035">
        <v>46</v>
      </c>
      <c r="N1035">
        <v>70</v>
      </c>
      <c r="O1035">
        <v>24</v>
      </c>
      <c r="P1035">
        <v>3</v>
      </c>
      <c r="Q1035">
        <v>3</v>
      </c>
      <c r="R1035">
        <v>40</v>
      </c>
      <c r="S1035">
        <v>4</v>
      </c>
      <c r="T1035" t="s">
        <v>1545</v>
      </c>
      <c r="U1035">
        <v>22</v>
      </c>
      <c r="V1035">
        <v>780</v>
      </c>
      <c r="W1035">
        <v>3084</v>
      </c>
    </row>
    <row r="1036" spans="1:23" x14ac:dyDescent="0.35">
      <c r="A1036" t="s">
        <v>274</v>
      </c>
      <c r="B1036" t="s">
        <v>275</v>
      </c>
      <c r="C1036" s="2">
        <v>44713</v>
      </c>
      <c r="D1036">
        <v>1150</v>
      </c>
      <c r="E1036">
        <v>206</v>
      </c>
      <c r="F1036">
        <v>144</v>
      </c>
      <c r="G1036">
        <v>3</v>
      </c>
      <c r="H1036">
        <v>2</v>
      </c>
      <c r="I1036">
        <v>1505</v>
      </c>
      <c r="J1036">
        <v>48</v>
      </c>
      <c r="K1036">
        <v>51</v>
      </c>
      <c r="L1036">
        <v>53</v>
      </c>
      <c r="M1036">
        <v>57</v>
      </c>
      <c r="N1036">
        <v>62</v>
      </c>
      <c r="O1036">
        <v>5</v>
      </c>
      <c r="P1036">
        <v>4</v>
      </c>
      <c r="Q1036">
        <v>2</v>
      </c>
      <c r="R1036">
        <v>51</v>
      </c>
      <c r="S1036">
        <v>3</v>
      </c>
      <c r="T1036" t="s">
        <v>1546</v>
      </c>
      <c r="U1036">
        <v>5</v>
      </c>
      <c r="V1036">
        <v>355</v>
      </c>
      <c r="W1036">
        <v>1500</v>
      </c>
    </row>
    <row r="1037" spans="1:23" x14ac:dyDescent="0.35">
      <c r="A1037" t="s">
        <v>274</v>
      </c>
      <c r="B1037" t="s">
        <v>275</v>
      </c>
      <c r="C1037" s="2">
        <v>44743</v>
      </c>
      <c r="D1037">
        <v>2096</v>
      </c>
      <c r="E1037">
        <v>394</v>
      </c>
      <c r="F1037">
        <v>194</v>
      </c>
      <c r="G1037">
        <v>8</v>
      </c>
      <c r="H1037">
        <v>4</v>
      </c>
      <c r="I1037">
        <v>2696</v>
      </c>
      <c r="J1037">
        <v>46</v>
      </c>
      <c r="K1037">
        <v>49</v>
      </c>
      <c r="L1037">
        <v>53</v>
      </c>
      <c r="M1037">
        <v>55</v>
      </c>
      <c r="N1037">
        <v>62</v>
      </c>
      <c r="O1037">
        <v>7</v>
      </c>
      <c r="P1037">
        <v>2</v>
      </c>
      <c r="Q1037">
        <v>4</v>
      </c>
      <c r="R1037">
        <v>49</v>
      </c>
      <c r="S1037">
        <v>3</v>
      </c>
      <c r="T1037" t="s">
        <v>1547</v>
      </c>
      <c r="U1037">
        <v>12</v>
      </c>
      <c r="V1037">
        <v>600</v>
      </c>
      <c r="W1037">
        <v>2684</v>
      </c>
    </row>
    <row r="1038" spans="1:23" x14ac:dyDescent="0.35">
      <c r="A1038" t="s">
        <v>274</v>
      </c>
      <c r="B1038" t="s">
        <v>275</v>
      </c>
      <c r="C1038" s="2">
        <v>44774</v>
      </c>
      <c r="D1038">
        <v>3251</v>
      </c>
      <c r="E1038">
        <v>629</v>
      </c>
      <c r="F1038">
        <v>320</v>
      </c>
      <c r="G1038">
        <v>13</v>
      </c>
      <c r="H1038">
        <v>3</v>
      </c>
      <c r="I1038">
        <v>4216</v>
      </c>
      <c r="J1038">
        <v>40</v>
      </c>
      <c r="K1038">
        <v>47</v>
      </c>
      <c r="L1038">
        <v>54</v>
      </c>
      <c r="M1038">
        <v>59</v>
      </c>
      <c r="N1038">
        <v>66</v>
      </c>
      <c r="O1038">
        <v>7</v>
      </c>
      <c r="P1038">
        <v>5</v>
      </c>
      <c r="Q1038">
        <v>7</v>
      </c>
      <c r="R1038">
        <v>47</v>
      </c>
      <c r="S1038">
        <v>7</v>
      </c>
      <c r="T1038" t="s">
        <v>1548</v>
      </c>
      <c r="U1038">
        <v>16</v>
      </c>
      <c r="V1038">
        <v>965</v>
      </c>
      <c r="W1038">
        <v>4200</v>
      </c>
    </row>
    <row r="1039" spans="1:23" x14ac:dyDescent="0.35">
      <c r="A1039" t="s">
        <v>274</v>
      </c>
      <c r="B1039" t="s">
        <v>275</v>
      </c>
      <c r="C1039" s="2">
        <v>44805</v>
      </c>
      <c r="D1039">
        <v>2265</v>
      </c>
      <c r="E1039">
        <v>432</v>
      </c>
      <c r="F1039">
        <v>287</v>
      </c>
      <c r="G1039">
        <v>3</v>
      </c>
      <c r="H1039">
        <v>2</v>
      </c>
      <c r="I1039">
        <v>2989</v>
      </c>
      <c r="J1039">
        <v>38</v>
      </c>
      <c r="K1039">
        <v>43</v>
      </c>
      <c r="L1039">
        <v>49</v>
      </c>
      <c r="M1039">
        <v>55</v>
      </c>
      <c r="N1039">
        <v>61</v>
      </c>
      <c r="O1039">
        <v>6</v>
      </c>
      <c r="P1039">
        <v>6</v>
      </c>
      <c r="Q1039">
        <v>6</v>
      </c>
      <c r="R1039">
        <v>43</v>
      </c>
      <c r="S1039">
        <v>5</v>
      </c>
      <c r="T1039" t="s">
        <v>1549</v>
      </c>
      <c r="U1039">
        <v>5</v>
      </c>
      <c r="V1039">
        <v>724</v>
      </c>
      <c r="W1039">
        <v>2984</v>
      </c>
    </row>
    <row r="1040" spans="1:23" x14ac:dyDescent="0.35">
      <c r="A1040" t="s">
        <v>274</v>
      </c>
      <c r="B1040" t="s">
        <v>275</v>
      </c>
      <c r="C1040" s="2">
        <v>44835</v>
      </c>
      <c r="D1040">
        <v>2318</v>
      </c>
      <c r="E1040">
        <v>472</v>
      </c>
      <c r="F1040">
        <v>228</v>
      </c>
      <c r="G1040">
        <v>8</v>
      </c>
      <c r="H1040">
        <v>2</v>
      </c>
      <c r="I1040">
        <v>3028</v>
      </c>
      <c r="J1040">
        <v>39</v>
      </c>
      <c r="K1040">
        <v>44</v>
      </c>
      <c r="L1040">
        <v>50</v>
      </c>
      <c r="M1040">
        <v>55</v>
      </c>
      <c r="N1040">
        <v>64</v>
      </c>
      <c r="O1040">
        <v>9</v>
      </c>
      <c r="P1040">
        <v>5</v>
      </c>
      <c r="Q1040">
        <v>6</v>
      </c>
      <c r="R1040">
        <v>44</v>
      </c>
      <c r="S1040">
        <v>5</v>
      </c>
      <c r="T1040" t="s">
        <v>1550</v>
      </c>
      <c r="U1040">
        <v>10</v>
      </c>
      <c r="V1040">
        <v>710</v>
      </c>
      <c r="W1040">
        <v>3018</v>
      </c>
    </row>
    <row r="1041" spans="1:23" x14ac:dyDescent="0.35">
      <c r="A1041" t="s">
        <v>274</v>
      </c>
      <c r="B1041" t="s">
        <v>275</v>
      </c>
      <c r="C1041" s="2">
        <v>44866</v>
      </c>
      <c r="D1041">
        <v>2187</v>
      </c>
      <c r="E1041">
        <v>435</v>
      </c>
      <c r="F1041">
        <v>237</v>
      </c>
      <c r="G1041">
        <v>9</v>
      </c>
      <c r="H1041">
        <v>1</v>
      </c>
      <c r="I1041">
        <v>2869</v>
      </c>
      <c r="J1041">
        <v>35</v>
      </c>
      <c r="K1041">
        <v>40</v>
      </c>
      <c r="L1041">
        <v>46</v>
      </c>
      <c r="M1041">
        <v>52</v>
      </c>
      <c r="N1041">
        <v>69</v>
      </c>
      <c r="O1041">
        <v>17</v>
      </c>
      <c r="P1041">
        <v>6</v>
      </c>
      <c r="Q1041">
        <v>6</v>
      </c>
      <c r="R1041">
        <v>40</v>
      </c>
      <c r="S1041">
        <v>5</v>
      </c>
      <c r="T1041" t="s">
        <v>1551</v>
      </c>
      <c r="U1041">
        <v>10</v>
      </c>
      <c r="V1041">
        <v>682</v>
      </c>
      <c r="W1041">
        <v>2859</v>
      </c>
    </row>
    <row r="1042" spans="1:23" x14ac:dyDescent="0.35">
      <c r="A1042" t="s">
        <v>274</v>
      </c>
      <c r="B1042" t="s">
        <v>275</v>
      </c>
      <c r="C1042" s="2">
        <v>44896</v>
      </c>
      <c r="D1042">
        <v>2312</v>
      </c>
      <c r="E1042">
        <v>426</v>
      </c>
      <c r="F1042">
        <v>352</v>
      </c>
      <c r="G1042">
        <v>10</v>
      </c>
      <c r="H1042">
        <v>4</v>
      </c>
      <c r="I1042">
        <v>3104</v>
      </c>
      <c r="J1042">
        <v>34</v>
      </c>
      <c r="K1042">
        <v>39</v>
      </c>
      <c r="L1042">
        <v>44</v>
      </c>
      <c r="M1042">
        <v>50</v>
      </c>
      <c r="N1042">
        <v>56</v>
      </c>
      <c r="O1042">
        <v>6</v>
      </c>
      <c r="P1042">
        <v>6</v>
      </c>
      <c r="Q1042">
        <v>5</v>
      </c>
      <c r="R1042">
        <v>39</v>
      </c>
      <c r="S1042">
        <v>5</v>
      </c>
      <c r="T1042" t="s">
        <v>1552</v>
      </c>
      <c r="U1042">
        <v>14</v>
      </c>
      <c r="V1042">
        <v>792</v>
      </c>
      <c r="W1042">
        <v>3090</v>
      </c>
    </row>
    <row r="1043" spans="1:23" x14ac:dyDescent="0.35">
      <c r="A1043" t="s">
        <v>274</v>
      </c>
      <c r="B1043" t="s">
        <v>275</v>
      </c>
      <c r="C1043" s="2">
        <v>44927</v>
      </c>
      <c r="D1043">
        <v>2214</v>
      </c>
      <c r="E1043">
        <v>467</v>
      </c>
      <c r="F1043">
        <v>208</v>
      </c>
      <c r="G1043">
        <v>7</v>
      </c>
      <c r="H1043">
        <v>0</v>
      </c>
      <c r="I1043">
        <v>2896</v>
      </c>
      <c r="J1043">
        <v>34</v>
      </c>
      <c r="K1043">
        <v>38</v>
      </c>
      <c r="L1043">
        <v>44</v>
      </c>
      <c r="M1043">
        <v>50</v>
      </c>
      <c r="N1043">
        <v>56</v>
      </c>
      <c r="O1043">
        <v>6</v>
      </c>
      <c r="P1043">
        <v>6</v>
      </c>
      <c r="Q1043">
        <v>6</v>
      </c>
      <c r="R1043">
        <v>38</v>
      </c>
      <c r="S1043">
        <v>4</v>
      </c>
      <c r="T1043" t="s">
        <v>1553</v>
      </c>
      <c r="U1043">
        <v>7</v>
      </c>
      <c r="V1043">
        <v>682</v>
      </c>
      <c r="W1043">
        <v>2889</v>
      </c>
    </row>
    <row r="1044" spans="1:23" x14ac:dyDescent="0.35">
      <c r="A1044" t="s">
        <v>274</v>
      </c>
      <c r="B1044" t="s">
        <v>275</v>
      </c>
      <c r="C1044" s="2">
        <v>44958</v>
      </c>
      <c r="D1044">
        <v>2112</v>
      </c>
      <c r="E1044">
        <v>502</v>
      </c>
      <c r="F1044">
        <v>222</v>
      </c>
      <c r="G1044">
        <v>11</v>
      </c>
      <c r="H1044">
        <v>1</v>
      </c>
      <c r="I1044">
        <v>2848</v>
      </c>
      <c r="J1044">
        <v>32</v>
      </c>
      <c r="K1044">
        <v>37</v>
      </c>
      <c r="L1044">
        <v>43</v>
      </c>
      <c r="M1044">
        <v>48</v>
      </c>
      <c r="N1044">
        <v>53</v>
      </c>
      <c r="O1044">
        <v>5</v>
      </c>
      <c r="P1044">
        <v>5</v>
      </c>
      <c r="Q1044">
        <v>6</v>
      </c>
      <c r="R1044">
        <v>37</v>
      </c>
      <c r="S1044">
        <v>5</v>
      </c>
      <c r="T1044" t="s">
        <v>1554</v>
      </c>
      <c r="U1044">
        <v>12</v>
      </c>
      <c r="V1044">
        <v>736</v>
      </c>
      <c r="W1044">
        <v>2836</v>
      </c>
    </row>
    <row r="1045" spans="1:23" x14ac:dyDescent="0.35">
      <c r="A1045" t="s">
        <v>274</v>
      </c>
      <c r="B1045" t="s">
        <v>275</v>
      </c>
      <c r="C1045" s="2">
        <v>44986</v>
      </c>
      <c r="D1045">
        <v>2331</v>
      </c>
      <c r="E1045">
        <v>448</v>
      </c>
      <c r="F1045">
        <v>258</v>
      </c>
      <c r="G1045">
        <v>6</v>
      </c>
      <c r="H1045">
        <v>2</v>
      </c>
      <c r="I1045">
        <v>3045</v>
      </c>
      <c r="J1045">
        <v>28</v>
      </c>
      <c r="K1045">
        <v>34</v>
      </c>
      <c r="L1045">
        <v>39</v>
      </c>
      <c r="M1045">
        <v>44</v>
      </c>
      <c r="N1045">
        <v>56</v>
      </c>
      <c r="O1045">
        <v>12</v>
      </c>
      <c r="P1045">
        <v>5</v>
      </c>
      <c r="Q1045">
        <v>5</v>
      </c>
      <c r="R1045">
        <v>34</v>
      </c>
      <c r="S1045">
        <v>6</v>
      </c>
      <c r="T1045" t="s">
        <v>1555</v>
      </c>
      <c r="U1045">
        <v>8</v>
      </c>
      <c r="V1045">
        <v>714</v>
      </c>
      <c r="W1045">
        <v>3037</v>
      </c>
    </row>
    <row r="1046" spans="1:23" x14ac:dyDescent="0.35">
      <c r="A1046" t="s">
        <v>293</v>
      </c>
      <c r="B1046" t="s">
        <v>294</v>
      </c>
      <c r="C1046" s="2">
        <v>44652</v>
      </c>
      <c r="D1046">
        <v>489</v>
      </c>
      <c r="E1046">
        <v>335</v>
      </c>
      <c r="F1046">
        <v>10</v>
      </c>
      <c r="G1046">
        <v>1</v>
      </c>
      <c r="H1046">
        <v>12</v>
      </c>
      <c r="I1046">
        <v>847</v>
      </c>
      <c r="J1046">
        <v>3</v>
      </c>
      <c r="K1046">
        <v>12</v>
      </c>
      <c r="L1046">
        <v>48</v>
      </c>
      <c r="M1046">
        <v>57</v>
      </c>
      <c r="N1046">
        <v>74</v>
      </c>
      <c r="O1046">
        <v>17</v>
      </c>
      <c r="P1046">
        <v>9</v>
      </c>
      <c r="Q1046">
        <v>36</v>
      </c>
      <c r="R1046">
        <v>12</v>
      </c>
      <c r="S1046">
        <v>9</v>
      </c>
      <c r="T1046" t="s">
        <v>1556</v>
      </c>
      <c r="U1046">
        <v>13</v>
      </c>
      <c r="V1046">
        <v>358</v>
      </c>
      <c r="W1046">
        <v>834</v>
      </c>
    </row>
    <row r="1047" spans="1:23" x14ac:dyDescent="0.35">
      <c r="A1047" t="s">
        <v>293</v>
      </c>
      <c r="B1047" t="s">
        <v>294</v>
      </c>
      <c r="C1047" s="2">
        <v>44682</v>
      </c>
      <c r="D1047">
        <v>824</v>
      </c>
      <c r="E1047">
        <v>408</v>
      </c>
      <c r="F1047">
        <v>10</v>
      </c>
      <c r="G1047">
        <v>3</v>
      </c>
      <c r="H1047">
        <v>13</v>
      </c>
      <c r="I1047">
        <v>1258</v>
      </c>
      <c r="J1047">
        <v>5</v>
      </c>
      <c r="K1047">
        <v>41</v>
      </c>
      <c r="L1047">
        <v>53</v>
      </c>
      <c r="M1047">
        <v>55</v>
      </c>
      <c r="N1047">
        <v>73</v>
      </c>
      <c r="O1047">
        <v>18</v>
      </c>
      <c r="P1047">
        <v>2</v>
      </c>
      <c r="Q1047">
        <v>12</v>
      </c>
      <c r="R1047">
        <v>41</v>
      </c>
      <c r="S1047">
        <v>36</v>
      </c>
      <c r="T1047" t="s">
        <v>1557</v>
      </c>
      <c r="U1047">
        <v>16</v>
      </c>
      <c r="V1047">
        <v>434</v>
      </c>
      <c r="W1047">
        <v>1242</v>
      </c>
    </row>
    <row r="1048" spans="1:23" x14ac:dyDescent="0.35">
      <c r="A1048" t="s">
        <v>293</v>
      </c>
      <c r="B1048" t="s">
        <v>294</v>
      </c>
      <c r="C1048" s="2">
        <v>44713</v>
      </c>
      <c r="D1048">
        <v>1388</v>
      </c>
      <c r="E1048">
        <v>822</v>
      </c>
      <c r="F1048">
        <v>26</v>
      </c>
      <c r="G1048">
        <v>0</v>
      </c>
      <c r="H1048">
        <v>8</v>
      </c>
      <c r="I1048">
        <v>2244</v>
      </c>
      <c r="J1048">
        <v>6</v>
      </c>
      <c r="K1048">
        <v>17</v>
      </c>
      <c r="L1048">
        <v>38</v>
      </c>
      <c r="M1048">
        <v>51</v>
      </c>
      <c r="N1048">
        <v>59</v>
      </c>
      <c r="O1048">
        <v>8</v>
      </c>
      <c r="P1048">
        <v>13</v>
      </c>
      <c r="Q1048">
        <v>21</v>
      </c>
      <c r="R1048">
        <v>17</v>
      </c>
      <c r="S1048">
        <v>11</v>
      </c>
      <c r="T1048" t="s">
        <v>1558</v>
      </c>
      <c r="U1048">
        <v>8</v>
      </c>
      <c r="V1048">
        <v>856</v>
      </c>
      <c r="W1048">
        <v>2236</v>
      </c>
    </row>
    <row r="1049" spans="1:23" x14ac:dyDescent="0.35">
      <c r="A1049" t="s">
        <v>293</v>
      </c>
      <c r="B1049" t="s">
        <v>294</v>
      </c>
      <c r="C1049" s="2">
        <v>44743</v>
      </c>
      <c r="D1049">
        <v>1073</v>
      </c>
      <c r="E1049">
        <v>553</v>
      </c>
      <c r="F1049">
        <v>21</v>
      </c>
      <c r="G1049">
        <v>0</v>
      </c>
      <c r="H1049">
        <v>4</v>
      </c>
      <c r="I1049">
        <v>1651</v>
      </c>
      <c r="J1049">
        <v>4</v>
      </c>
      <c r="K1049">
        <v>10</v>
      </c>
      <c r="L1049">
        <v>23</v>
      </c>
      <c r="M1049">
        <v>44</v>
      </c>
      <c r="N1049">
        <v>59</v>
      </c>
      <c r="O1049">
        <v>15</v>
      </c>
      <c r="P1049">
        <v>21</v>
      </c>
      <c r="Q1049">
        <v>13</v>
      </c>
      <c r="R1049">
        <v>10</v>
      </c>
      <c r="S1049">
        <v>6</v>
      </c>
      <c r="T1049" t="s">
        <v>1559</v>
      </c>
      <c r="U1049">
        <v>4</v>
      </c>
      <c r="V1049">
        <v>578</v>
      </c>
      <c r="W1049">
        <v>1647</v>
      </c>
    </row>
    <row r="1050" spans="1:23" x14ac:dyDescent="0.35">
      <c r="A1050" t="s">
        <v>293</v>
      </c>
      <c r="B1050" t="s">
        <v>294</v>
      </c>
      <c r="C1050" s="2">
        <v>44774</v>
      </c>
      <c r="D1050">
        <v>1117</v>
      </c>
      <c r="E1050">
        <v>637</v>
      </c>
      <c r="F1050">
        <v>35</v>
      </c>
      <c r="G1050">
        <v>1</v>
      </c>
      <c r="H1050">
        <v>16</v>
      </c>
      <c r="I1050">
        <v>1806</v>
      </c>
      <c r="J1050">
        <v>1</v>
      </c>
      <c r="K1050">
        <v>2</v>
      </c>
      <c r="L1050">
        <v>5</v>
      </c>
      <c r="M1050">
        <v>12</v>
      </c>
      <c r="N1050">
        <v>30</v>
      </c>
      <c r="O1050">
        <v>18</v>
      </c>
      <c r="P1050">
        <v>7</v>
      </c>
      <c r="Q1050">
        <v>3</v>
      </c>
      <c r="R1050">
        <v>2</v>
      </c>
      <c r="S1050">
        <v>1</v>
      </c>
      <c r="T1050" t="s">
        <v>1560</v>
      </c>
      <c r="U1050">
        <v>17</v>
      </c>
      <c r="V1050">
        <v>689</v>
      </c>
      <c r="W1050">
        <v>1789</v>
      </c>
    </row>
    <row r="1051" spans="1:23" x14ac:dyDescent="0.35">
      <c r="A1051" t="s">
        <v>293</v>
      </c>
      <c r="B1051" t="s">
        <v>294</v>
      </c>
      <c r="C1051" s="2">
        <v>44805</v>
      </c>
      <c r="D1051">
        <v>523</v>
      </c>
      <c r="E1051">
        <v>385</v>
      </c>
      <c r="F1051">
        <v>24</v>
      </c>
      <c r="G1051">
        <v>5</v>
      </c>
      <c r="H1051">
        <v>7</v>
      </c>
      <c r="I1051">
        <v>944</v>
      </c>
      <c r="J1051">
        <v>0</v>
      </c>
      <c r="K1051">
        <v>1</v>
      </c>
      <c r="L1051">
        <v>2</v>
      </c>
      <c r="M1051">
        <v>3</v>
      </c>
      <c r="N1051">
        <v>8</v>
      </c>
      <c r="O1051">
        <v>5</v>
      </c>
      <c r="P1051">
        <v>1</v>
      </c>
      <c r="Q1051">
        <v>1</v>
      </c>
      <c r="R1051">
        <v>1</v>
      </c>
      <c r="S1051">
        <v>1</v>
      </c>
      <c r="T1051" t="s">
        <v>1561</v>
      </c>
      <c r="U1051">
        <v>12</v>
      </c>
      <c r="V1051">
        <v>421</v>
      </c>
      <c r="W1051">
        <v>932</v>
      </c>
    </row>
    <row r="1052" spans="1:23" x14ac:dyDescent="0.35">
      <c r="A1052" t="s">
        <v>293</v>
      </c>
      <c r="B1052" t="s">
        <v>294</v>
      </c>
      <c r="C1052" s="2">
        <v>44835</v>
      </c>
      <c r="D1052">
        <v>536</v>
      </c>
      <c r="E1052">
        <v>316</v>
      </c>
      <c r="F1052">
        <v>23</v>
      </c>
      <c r="G1052">
        <v>0</v>
      </c>
      <c r="H1052">
        <v>4</v>
      </c>
      <c r="I1052">
        <v>879</v>
      </c>
      <c r="J1052">
        <v>0</v>
      </c>
      <c r="K1052">
        <v>1</v>
      </c>
      <c r="L1052">
        <v>1</v>
      </c>
      <c r="M1052">
        <v>2</v>
      </c>
      <c r="N1052">
        <v>7</v>
      </c>
      <c r="O1052">
        <v>5</v>
      </c>
      <c r="P1052">
        <v>1</v>
      </c>
      <c r="Q1052">
        <v>0</v>
      </c>
      <c r="R1052">
        <v>1</v>
      </c>
      <c r="S1052">
        <v>1</v>
      </c>
      <c r="T1052" t="s">
        <v>1562</v>
      </c>
      <c r="U1052">
        <v>4</v>
      </c>
      <c r="V1052">
        <v>343</v>
      </c>
      <c r="W1052">
        <v>875</v>
      </c>
    </row>
    <row r="1053" spans="1:23" x14ac:dyDescent="0.35">
      <c r="A1053" t="s">
        <v>293</v>
      </c>
      <c r="B1053" t="s">
        <v>294</v>
      </c>
      <c r="C1053" s="2">
        <v>44866</v>
      </c>
      <c r="D1053">
        <v>553</v>
      </c>
      <c r="E1053">
        <v>319</v>
      </c>
      <c r="F1053">
        <v>16</v>
      </c>
      <c r="G1053">
        <v>0</v>
      </c>
      <c r="H1053">
        <v>6</v>
      </c>
      <c r="I1053">
        <v>894</v>
      </c>
      <c r="J1053">
        <v>1</v>
      </c>
      <c r="K1053">
        <v>2</v>
      </c>
      <c r="L1053">
        <v>2</v>
      </c>
      <c r="M1053">
        <v>3</v>
      </c>
      <c r="N1053">
        <v>7</v>
      </c>
      <c r="O1053">
        <v>4</v>
      </c>
      <c r="P1053">
        <v>1</v>
      </c>
      <c r="Q1053">
        <v>0</v>
      </c>
      <c r="R1053">
        <v>2</v>
      </c>
      <c r="S1053">
        <v>1</v>
      </c>
      <c r="T1053" t="s">
        <v>1563</v>
      </c>
      <c r="U1053">
        <v>6</v>
      </c>
      <c r="V1053">
        <v>341</v>
      </c>
      <c r="W1053">
        <v>888</v>
      </c>
    </row>
    <row r="1054" spans="1:23" x14ac:dyDescent="0.35">
      <c r="A1054" t="s">
        <v>293</v>
      </c>
      <c r="B1054" t="s">
        <v>294</v>
      </c>
      <c r="C1054" s="2">
        <v>44896</v>
      </c>
      <c r="D1054">
        <v>774</v>
      </c>
      <c r="E1054">
        <v>449</v>
      </c>
      <c r="F1054">
        <v>25</v>
      </c>
      <c r="G1054">
        <v>1</v>
      </c>
      <c r="H1054">
        <v>7</v>
      </c>
      <c r="I1054">
        <v>1256</v>
      </c>
      <c r="J1054">
        <v>1</v>
      </c>
      <c r="K1054">
        <v>2</v>
      </c>
      <c r="L1054">
        <v>4</v>
      </c>
      <c r="M1054">
        <v>9</v>
      </c>
      <c r="N1054">
        <v>14</v>
      </c>
      <c r="O1054">
        <v>5</v>
      </c>
      <c r="P1054">
        <v>5</v>
      </c>
      <c r="Q1054">
        <v>2</v>
      </c>
      <c r="R1054">
        <v>2</v>
      </c>
      <c r="S1054">
        <v>1</v>
      </c>
      <c r="T1054" t="s">
        <v>1564</v>
      </c>
      <c r="U1054">
        <v>8</v>
      </c>
      <c r="V1054">
        <v>482</v>
      </c>
      <c r="W1054">
        <v>1248</v>
      </c>
    </row>
    <row r="1055" spans="1:23" x14ac:dyDescent="0.35">
      <c r="A1055" t="s">
        <v>293</v>
      </c>
      <c r="B1055" t="s">
        <v>294</v>
      </c>
      <c r="C1055" s="2">
        <v>44927</v>
      </c>
      <c r="D1055">
        <v>959</v>
      </c>
      <c r="E1055">
        <v>621</v>
      </c>
      <c r="F1055">
        <v>16</v>
      </c>
      <c r="G1055">
        <v>2</v>
      </c>
      <c r="H1055">
        <v>8</v>
      </c>
      <c r="I1055">
        <v>1606</v>
      </c>
      <c r="J1055">
        <v>0</v>
      </c>
      <c r="K1055">
        <v>1</v>
      </c>
      <c r="L1055">
        <v>2</v>
      </c>
      <c r="M1055">
        <v>4</v>
      </c>
      <c r="N1055">
        <v>157</v>
      </c>
      <c r="O1055">
        <v>153</v>
      </c>
      <c r="P1055">
        <v>2</v>
      </c>
      <c r="Q1055">
        <v>1</v>
      </c>
      <c r="R1055">
        <v>1</v>
      </c>
      <c r="S1055">
        <v>1</v>
      </c>
      <c r="T1055" t="s">
        <v>1565</v>
      </c>
      <c r="U1055">
        <v>10</v>
      </c>
      <c r="V1055">
        <v>647</v>
      </c>
      <c r="W1055">
        <v>1596</v>
      </c>
    </row>
    <row r="1056" spans="1:23" x14ac:dyDescent="0.35">
      <c r="A1056" t="s">
        <v>293</v>
      </c>
      <c r="B1056" t="s">
        <v>294</v>
      </c>
      <c r="C1056" s="2">
        <v>44958</v>
      </c>
      <c r="D1056">
        <v>721</v>
      </c>
      <c r="E1056">
        <v>439</v>
      </c>
      <c r="F1056">
        <v>20</v>
      </c>
      <c r="G1056">
        <v>1</v>
      </c>
      <c r="H1056">
        <v>8</v>
      </c>
      <c r="I1056">
        <v>1189</v>
      </c>
      <c r="J1056">
        <v>0</v>
      </c>
      <c r="K1056">
        <v>1</v>
      </c>
      <c r="L1056">
        <v>3</v>
      </c>
      <c r="M1056">
        <v>6</v>
      </c>
      <c r="N1056">
        <v>11</v>
      </c>
      <c r="O1056">
        <v>5</v>
      </c>
      <c r="P1056">
        <v>3</v>
      </c>
      <c r="Q1056">
        <v>2</v>
      </c>
      <c r="R1056">
        <v>1</v>
      </c>
      <c r="S1056">
        <v>1</v>
      </c>
      <c r="T1056" t="s">
        <v>1566</v>
      </c>
      <c r="U1056">
        <v>9</v>
      </c>
      <c r="V1056">
        <v>468</v>
      </c>
      <c r="W1056">
        <v>1180</v>
      </c>
    </row>
    <row r="1057" spans="1:23" x14ac:dyDescent="0.35">
      <c r="A1057" t="s">
        <v>293</v>
      </c>
      <c r="B1057" t="s">
        <v>294</v>
      </c>
      <c r="C1057" s="2">
        <v>44986</v>
      </c>
      <c r="D1057">
        <v>416</v>
      </c>
      <c r="E1057">
        <v>202</v>
      </c>
      <c r="F1057">
        <v>18</v>
      </c>
      <c r="G1057">
        <v>0</v>
      </c>
      <c r="H1057">
        <v>5</v>
      </c>
      <c r="I1057">
        <v>641</v>
      </c>
      <c r="J1057">
        <v>0</v>
      </c>
      <c r="K1057">
        <v>1</v>
      </c>
      <c r="L1057">
        <v>2</v>
      </c>
      <c r="M1057">
        <v>2</v>
      </c>
      <c r="N1057">
        <v>5</v>
      </c>
      <c r="O1057">
        <v>3</v>
      </c>
      <c r="P1057">
        <v>0</v>
      </c>
      <c r="Q1057">
        <v>1</v>
      </c>
      <c r="R1057">
        <v>1</v>
      </c>
      <c r="S1057">
        <v>1</v>
      </c>
      <c r="T1057" t="s">
        <v>1567</v>
      </c>
      <c r="U1057">
        <v>5</v>
      </c>
      <c r="V1057">
        <v>225</v>
      </c>
      <c r="W1057">
        <v>636</v>
      </c>
    </row>
    <row r="1058" spans="1:23" x14ac:dyDescent="0.35">
      <c r="A1058" t="s">
        <v>186</v>
      </c>
      <c r="B1058" t="s">
        <v>187</v>
      </c>
      <c r="C1058" s="2">
        <v>44652</v>
      </c>
      <c r="D1058">
        <v>530</v>
      </c>
      <c r="E1058">
        <v>170</v>
      </c>
      <c r="F1058">
        <v>17</v>
      </c>
      <c r="G1058">
        <v>3</v>
      </c>
      <c r="H1058">
        <v>0</v>
      </c>
      <c r="I1058">
        <v>720</v>
      </c>
      <c r="J1058">
        <v>3</v>
      </c>
      <c r="K1058">
        <v>8</v>
      </c>
      <c r="L1058">
        <v>11</v>
      </c>
      <c r="M1058">
        <v>17</v>
      </c>
      <c r="N1058">
        <v>104</v>
      </c>
      <c r="O1058">
        <v>87</v>
      </c>
      <c r="P1058">
        <v>6</v>
      </c>
      <c r="Q1058">
        <v>3</v>
      </c>
      <c r="R1058">
        <v>8</v>
      </c>
      <c r="S1058">
        <v>5</v>
      </c>
      <c r="T1058" t="s">
        <v>1568</v>
      </c>
      <c r="U1058">
        <v>3</v>
      </c>
      <c r="V1058">
        <v>190</v>
      </c>
      <c r="W1058">
        <v>717</v>
      </c>
    </row>
    <row r="1059" spans="1:23" x14ac:dyDescent="0.35">
      <c r="A1059" t="s">
        <v>186</v>
      </c>
      <c r="B1059" t="s">
        <v>187</v>
      </c>
      <c r="C1059" s="2">
        <v>44682</v>
      </c>
      <c r="D1059">
        <v>806</v>
      </c>
      <c r="E1059">
        <v>340</v>
      </c>
      <c r="F1059">
        <v>67</v>
      </c>
      <c r="G1059">
        <v>3</v>
      </c>
      <c r="H1059">
        <v>2</v>
      </c>
      <c r="I1059">
        <v>1218</v>
      </c>
      <c r="J1059">
        <v>7</v>
      </c>
      <c r="K1059">
        <v>16</v>
      </c>
      <c r="L1059">
        <v>20</v>
      </c>
      <c r="M1059">
        <v>35</v>
      </c>
      <c r="N1059">
        <v>110</v>
      </c>
      <c r="O1059">
        <v>75</v>
      </c>
      <c r="P1059">
        <v>15</v>
      </c>
      <c r="Q1059">
        <v>4</v>
      </c>
      <c r="R1059">
        <v>16</v>
      </c>
      <c r="S1059">
        <v>9</v>
      </c>
      <c r="T1059" t="s">
        <v>1569</v>
      </c>
      <c r="U1059">
        <v>5</v>
      </c>
      <c r="V1059">
        <v>412</v>
      </c>
      <c r="W1059">
        <v>1213</v>
      </c>
    </row>
    <row r="1060" spans="1:23" x14ac:dyDescent="0.35">
      <c r="A1060" t="s">
        <v>186</v>
      </c>
      <c r="B1060" t="s">
        <v>187</v>
      </c>
      <c r="C1060" s="2">
        <v>44713</v>
      </c>
      <c r="D1060">
        <v>858</v>
      </c>
      <c r="E1060">
        <v>297</v>
      </c>
      <c r="F1060">
        <v>18</v>
      </c>
      <c r="G1060">
        <v>0</v>
      </c>
      <c r="H1060">
        <v>1</v>
      </c>
      <c r="I1060">
        <v>1174</v>
      </c>
      <c r="J1060">
        <v>3</v>
      </c>
      <c r="K1060">
        <v>8</v>
      </c>
      <c r="L1060">
        <v>14</v>
      </c>
      <c r="M1060">
        <v>18</v>
      </c>
      <c r="N1060">
        <v>23</v>
      </c>
      <c r="O1060">
        <v>5</v>
      </c>
      <c r="P1060">
        <v>4</v>
      </c>
      <c r="Q1060">
        <v>6</v>
      </c>
      <c r="R1060">
        <v>8</v>
      </c>
      <c r="S1060">
        <v>5</v>
      </c>
      <c r="T1060" t="s">
        <v>1570</v>
      </c>
      <c r="U1060">
        <v>1</v>
      </c>
      <c r="V1060">
        <v>316</v>
      </c>
      <c r="W1060">
        <v>1173</v>
      </c>
    </row>
    <row r="1061" spans="1:23" x14ac:dyDescent="0.35">
      <c r="A1061" t="s">
        <v>186</v>
      </c>
      <c r="B1061" t="s">
        <v>187</v>
      </c>
      <c r="C1061" s="2">
        <v>44743</v>
      </c>
      <c r="D1061">
        <v>829</v>
      </c>
      <c r="E1061">
        <v>333</v>
      </c>
      <c r="F1061">
        <v>46</v>
      </c>
      <c r="G1061">
        <v>3</v>
      </c>
      <c r="H1061">
        <v>0</v>
      </c>
      <c r="I1061">
        <v>1211</v>
      </c>
      <c r="J1061">
        <v>1</v>
      </c>
      <c r="K1061">
        <v>5</v>
      </c>
      <c r="L1061">
        <v>9</v>
      </c>
      <c r="M1061">
        <v>15</v>
      </c>
      <c r="N1061">
        <v>25</v>
      </c>
      <c r="O1061">
        <v>10</v>
      </c>
      <c r="P1061">
        <v>6</v>
      </c>
      <c r="Q1061">
        <v>4</v>
      </c>
      <c r="R1061">
        <v>5</v>
      </c>
      <c r="S1061">
        <v>4</v>
      </c>
      <c r="T1061" t="s">
        <v>1571</v>
      </c>
      <c r="U1061">
        <v>3</v>
      </c>
      <c r="V1061">
        <v>382</v>
      </c>
      <c r="W1061">
        <v>1208</v>
      </c>
    </row>
    <row r="1062" spans="1:23" x14ac:dyDescent="0.35">
      <c r="A1062" t="s">
        <v>186</v>
      </c>
      <c r="B1062" t="s">
        <v>187</v>
      </c>
      <c r="C1062" s="2">
        <v>44774</v>
      </c>
      <c r="D1062">
        <v>674</v>
      </c>
      <c r="E1062">
        <v>250</v>
      </c>
      <c r="F1062">
        <v>41</v>
      </c>
      <c r="G1062">
        <v>2</v>
      </c>
      <c r="H1062">
        <v>3</v>
      </c>
      <c r="I1062">
        <v>970</v>
      </c>
      <c r="J1062">
        <v>1</v>
      </c>
      <c r="K1062">
        <v>2</v>
      </c>
      <c r="L1062">
        <v>7</v>
      </c>
      <c r="M1062">
        <v>17</v>
      </c>
      <c r="N1062">
        <v>42</v>
      </c>
      <c r="O1062">
        <v>25</v>
      </c>
      <c r="P1062">
        <v>10</v>
      </c>
      <c r="Q1062">
        <v>5</v>
      </c>
      <c r="R1062">
        <v>2</v>
      </c>
      <c r="S1062">
        <v>1</v>
      </c>
      <c r="T1062" t="s">
        <v>1572</v>
      </c>
      <c r="U1062">
        <v>5</v>
      </c>
      <c r="V1062">
        <v>296</v>
      </c>
      <c r="W1062">
        <v>965</v>
      </c>
    </row>
    <row r="1063" spans="1:23" x14ac:dyDescent="0.35">
      <c r="A1063" t="s">
        <v>186</v>
      </c>
      <c r="B1063" t="s">
        <v>187</v>
      </c>
      <c r="C1063" s="2">
        <v>44805</v>
      </c>
      <c r="D1063">
        <v>598</v>
      </c>
      <c r="E1063">
        <v>222</v>
      </c>
      <c r="F1063">
        <v>40</v>
      </c>
      <c r="G1063">
        <v>1</v>
      </c>
      <c r="H1063">
        <v>0</v>
      </c>
      <c r="I1063">
        <v>861</v>
      </c>
      <c r="J1063">
        <v>3</v>
      </c>
      <c r="K1063">
        <v>8</v>
      </c>
      <c r="L1063">
        <v>13</v>
      </c>
      <c r="M1063">
        <v>15</v>
      </c>
      <c r="N1063">
        <v>18</v>
      </c>
      <c r="O1063">
        <v>3</v>
      </c>
      <c r="P1063">
        <v>2</v>
      </c>
      <c r="Q1063">
        <v>5</v>
      </c>
      <c r="R1063">
        <v>8</v>
      </c>
      <c r="S1063">
        <v>5</v>
      </c>
      <c r="T1063" t="s">
        <v>1573</v>
      </c>
      <c r="U1063">
        <v>1</v>
      </c>
      <c r="V1063">
        <v>263</v>
      </c>
      <c r="W1063">
        <v>860</v>
      </c>
    </row>
    <row r="1064" spans="1:23" x14ac:dyDescent="0.35">
      <c r="A1064" t="s">
        <v>186</v>
      </c>
      <c r="B1064" t="s">
        <v>187</v>
      </c>
      <c r="C1064" s="2">
        <v>44835</v>
      </c>
      <c r="D1064">
        <v>739</v>
      </c>
      <c r="E1064">
        <v>235</v>
      </c>
      <c r="F1064">
        <v>26</v>
      </c>
      <c r="G1064">
        <v>0</v>
      </c>
      <c r="H1064">
        <v>0</v>
      </c>
      <c r="I1064">
        <v>1000</v>
      </c>
      <c r="J1064">
        <v>1</v>
      </c>
      <c r="K1064">
        <v>6</v>
      </c>
      <c r="L1064">
        <v>10</v>
      </c>
      <c r="M1064">
        <v>15</v>
      </c>
      <c r="N1064">
        <v>47</v>
      </c>
      <c r="O1064">
        <v>32</v>
      </c>
      <c r="P1064">
        <v>5</v>
      </c>
      <c r="Q1064">
        <v>4</v>
      </c>
      <c r="R1064">
        <v>6</v>
      </c>
      <c r="S1064">
        <v>5</v>
      </c>
      <c r="T1064" t="s">
        <v>1574</v>
      </c>
      <c r="U1064">
        <v>0</v>
      </c>
      <c r="V1064">
        <v>261</v>
      </c>
      <c r="W1064">
        <v>1000</v>
      </c>
    </row>
    <row r="1065" spans="1:23" x14ac:dyDescent="0.35">
      <c r="A1065" t="s">
        <v>186</v>
      </c>
      <c r="B1065" t="s">
        <v>187</v>
      </c>
      <c r="C1065" s="2">
        <v>44866</v>
      </c>
      <c r="D1065">
        <v>1084</v>
      </c>
      <c r="E1065">
        <v>455</v>
      </c>
      <c r="F1065">
        <v>86</v>
      </c>
      <c r="G1065">
        <v>4</v>
      </c>
      <c r="H1065">
        <v>2</v>
      </c>
      <c r="I1065">
        <v>1631</v>
      </c>
      <c r="J1065">
        <v>3</v>
      </c>
      <c r="K1065">
        <v>8</v>
      </c>
      <c r="L1065">
        <v>19</v>
      </c>
      <c r="M1065">
        <v>35</v>
      </c>
      <c r="N1065">
        <v>72</v>
      </c>
      <c r="O1065">
        <v>37</v>
      </c>
      <c r="P1065">
        <v>16</v>
      </c>
      <c r="Q1065">
        <v>11</v>
      </c>
      <c r="R1065">
        <v>8</v>
      </c>
      <c r="S1065">
        <v>5</v>
      </c>
      <c r="T1065" t="s">
        <v>1575</v>
      </c>
      <c r="U1065">
        <v>6</v>
      </c>
      <c r="V1065">
        <v>547</v>
      </c>
      <c r="W1065">
        <v>1625</v>
      </c>
    </row>
    <row r="1066" spans="1:23" x14ac:dyDescent="0.35">
      <c r="A1066" t="s">
        <v>186</v>
      </c>
      <c r="B1066" t="s">
        <v>187</v>
      </c>
      <c r="C1066" s="2">
        <v>44896</v>
      </c>
      <c r="D1066">
        <v>516</v>
      </c>
      <c r="E1066">
        <v>166</v>
      </c>
      <c r="F1066">
        <v>27</v>
      </c>
      <c r="G1066">
        <v>2</v>
      </c>
      <c r="H1066">
        <v>0</v>
      </c>
      <c r="I1066">
        <v>711</v>
      </c>
      <c r="J1066">
        <v>1</v>
      </c>
      <c r="K1066">
        <v>5</v>
      </c>
      <c r="L1066">
        <v>11</v>
      </c>
      <c r="M1066">
        <v>18</v>
      </c>
      <c r="N1066">
        <v>33</v>
      </c>
      <c r="O1066">
        <v>15</v>
      </c>
      <c r="P1066">
        <v>7</v>
      </c>
      <c r="Q1066">
        <v>6</v>
      </c>
      <c r="R1066">
        <v>5</v>
      </c>
      <c r="S1066">
        <v>4</v>
      </c>
      <c r="T1066" t="s">
        <v>1576</v>
      </c>
      <c r="U1066">
        <v>2</v>
      </c>
      <c r="V1066">
        <v>195</v>
      </c>
      <c r="W1066">
        <v>709</v>
      </c>
    </row>
    <row r="1067" spans="1:23" x14ac:dyDescent="0.35">
      <c r="A1067" t="s">
        <v>186</v>
      </c>
      <c r="B1067" t="s">
        <v>187</v>
      </c>
      <c r="C1067" s="2">
        <v>44927</v>
      </c>
      <c r="D1067">
        <v>1270</v>
      </c>
      <c r="E1067">
        <v>435</v>
      </c>
      <c r="F1067">
        <v>50</v>
      </c>
      <c r="G1067">
        <v>2</v>
      </c>
      <c r="H1067">
        <v>3</v>
      </c>
      <c r="I1067">
        <v>1760</v>
      </c>
      <c r="J1067">
        <v>2</v>
      </c>
      <c r="K1067">
        <v>7</v>
      </c>
      <c r="L1067">
        <v>15</v>
      </c>
      <c r="M1067">
        <v>21</v>
      </c>
      <c r="N1067">
        <v>49</v>
      </c>
      <c r="O1067">
        <v>28</v>
      </c>
      <c r="P1067">
        <v>6</v>
      </c>
      <c r="Q1067">
        <v>8</v>
      </c>
      <c r="R1067">
        <v>7</v>
      </c>
      <c r="S1067">
        <v>5</v>
      </c>
      <c r="T1067" t="s">
        <v>1577</v>
      </c>
      <c r="U1067">
        <v>5</v>
      </c>
      <c r="V1067">
        <v>490</v>
      </c>
      <c r="W1067">
        <v>1755</v>
      </c>
    </row>
    <row r="1068" spans="1:23" x14ac:dyDescent="0.35">
      <c r="A1068" t="s">
        <v>186</v>
      </c>
      <c r="B1068" t="s">
        <v>187</v>
      </c>
      <c r="C1068" s="2">
        <v>44958</v>
      </c>
      <c r="D1068">
        <v>946</v>
      </c>
      <c r="E1068">
        <v>270</v>
      </c>
      <c r="F1068">
        <v>67</v>
      </c>
      <c r="G1068">
        <v>4</v>
      </c>
      <c r="H1068">
        <v>3</v>
      </c>
      <c r="I1068">
        <v>1290</v>
      </c>
      <c r="J1068">
        <v>1</v>
      </c>
      <c r="K1068">
        <v>6</v>
      </c>
      <c r="L1068">
        <v>11</v>
      </c>
      <c r="M1068">
        <v>14</v>
      </c>
      <c r="N1068">
        <v>68</v>
      </c>
      <c r="O1068">
        <v>54</v>
      </c>
      <c r="P1068">
        <v>3</v>
      </c>
      <c r="Q1068">
        <v>5</v>
      </c>
      <c r="R1068">
        <v>6</v>
      </c>
      <c r="S1068">
        <v>5</v>
      </c>
      <c r="T1068" t="s">
        <v>1578</v>
      </c>
      <c r="U1068">
        <v>7</v>
      </c>
      <c r="V1068">
        <v>344</v>
      </c>
      <c r="W1068">
        <v>1283</v>
      </c>
    </row>
    <row r="1069" spans="1:23" x14ac:dyDescent="0.35">
      <c r="A1069" t="s">
        <v>186</v>
      </c>
      <c r="B1069" t="s">
        <v>187</v>
      </c>
      <c r="C1069" s="2">
        <v>44986</v>
      </c>
      <c r="D1069">
        <v>1062</v>
      </c>
      <c r="E1069">
        <v>327</v>
      </c>
      <c r="F1069">
        <v>79</v>
      </c>
      <c r="G1069">
        <v>2</v>
      </c>
      <c r="H1069">
        <v>2</v>
      </c>
      <c r="I1069">
        <v>1472</v>
      </c>
      <c r="J1069">
        <v>3</v>
      </c>
      <c r="K1069">
        <v>6</v>
      </c>
      <c r="L1069">
        <v>8</v>
      </c>
      <c r="M1069">
        <v>12</v>
      </c>
      <c r="N1069">
        <v>118</v>
      </c>
      <c r="O1069">
        <v>106</v>
      </c>
      <c r="P1069">
        <v>4</v>
      </c>
      <c r="Q1069">
        <v>2</v>
      </c>
      <c r="R1069">
        <v>6</v>
      </c>
      <c r="S1069">
        <v>3</v>
      </c>
      <c r="T1069" t="s">
        <v>1579</v>
      </c>
      <c r="U1069">
        <v>4</v>
      </c>
      <c r="V1069">
        <v>410</v>
      </c>
      <c r="W1069">
        <v>1468</v>
      </c>
    </row>
    <row r="1070" spans="1:23" x14ac:dyDescent="0.35">
      <c r="A1070" t="s">
        <v>411</v>
      </c>
      <c r="B1070" t="s">
        <v>412</v>
      </c>
      <c r="C1070" s="2">
        <v>44652</v>
      </c>
      <c r="D1070">
        <v>225</v>
      </c>
      <c r="E1070">
        <v>31</v>
      </c>
      <c r="F1070">
        <v>10</v>
      </c>
      <c r="G1070">
        <v>0</v>
      </c>
      <c r="H1070">
        <v>0</v>
      </c>
      <c r="I1070">
        <v>266</v>
      </c>
      <c r="J1070">
        <v>14</v>
      </c>
      <c r="K1070">
        <v>29</v>
      </c>
      <c r="L1070">
        <v>55.5</v>
      </c>
      <c r="M1070">
        <v>81</v>
      </c>
      <c r="N1070">
        <v>92</v>
      </c>
      <c r="O1070">
        <v>11</v>
      </c>
      <c r="P1070">
        <v>25.5</v>
      </c>
      <c r="Q1070">
        <v>26.5</v>
      </c>
      <c r="R1070">
        <v>29</v>
      </c>
      <c r="S1070">
        <v>15</v>
      </c>
      <c r="T1070" t="s">
        <v>1580</v>
      </c>
      <c r="U1070">
        <v>0</v>
      </c>
      <c r="V1070">
        <v>41</v>
      </c>
      <c r="W1070">
        <v>266</v>
      </c>
    </row>
    <row r="1071" spans="1:23" x14ac:dyDescent="0.35">
      <c r="A1071" t="s">
        <v>411</v>
      </c>
      <c r="B1071" t="s">
        <v>412</v>
      </c>
      <c r="C1071" s="2">
        <v>44682</v>
      </c>
      <c r="D1071">
        <v>54</v>
      </c>
      <c r="E1071">
        <v>1</v>
      </c>
      <c r="F1071">
        <v>0</v>
      </c>
      <c r="G1071">
        <v>0</v>
      </c>
      <c r="H1071">
        <v>0</v>
      </c>
      <c r="I1071">
        <v>55</v>
      </c>
      <c r="J1071">
        <v>19</v>
      </c>
      <c r="K1071">
        <v>32</v>
      </c>
      <c r="L1071">
        <v>42</v>
      </c>
      <c r="M1071">
        <v>58</v>
      </c>
      <c r="N1071">
        <v>69</v>
      </c>
      <c r="O1071">
        <v>11</v>
      </c>
      <c r="P1071">
        <v>16</v>
      </c>
      <c r="Q1071">
        <v>10</v>
      </c>
      <c r="R1071">
        <v>32</v>
      </c>
      <c r="S1071">
        <v>13</v>
      </c>
      <c r="T1071" t="s">
        <v>1581</v>
      </c>
      <c r="U1071">
        <v>0</v>
      </c>
      <c r="V1071">
        <v>1</v>
      </c>
      <c r="W1071">
        <v>55</v>
      </c>
    </row>
    <row r="1072" spans="1:23" x14ac:dyDescent="0.35">
      <c r="A1072" t="s">
        <v>411</v>
      </c>
      <c r="B1072" t="s">
        <v>412</v>
      </c>
      <c r="C1072" s="2">
        <v>44713</v>
      </c>
      <c r="D1072">
        <v>0</v>
      </c>
      <c r="E1072">
        <v>0</v>
      </c>
      <c r="F1072">
        <v>0</v>
      </c>
      <c r="G1072">
        <v>0</v>
      </c>
      <c r="H1072">
        <v>0</v>
      </c>
      <c r="I1072">
        <v>0</v>
      </c>
      <c r="T1072" t="s">
        <v>1582</v>
      </c>
      <c r="U1072">
        <v>0</v>
      </c>
      <c r="V1072">
        <v>0</v>
      </c>
      <c r="W1072">
        <v>0</v>
      </c>
    </row>
    <row r="1073" spans="1:23" x14ac:dyDescent="0.35">
      <c r="A1073" t="s">
        <v>411</v>
      </c>
      <c r="B1073" t="s">
        <v>412</v>
      </c>
      <c r="C1073" s="2">
        <v>44743</v>
      </c>
      <c r="D1073">
        <v>221</v>
      </c>
      <c r="E1073">
        <v>21</v>
      </c>
      <c r="F1073">
        <v>13</v>
      </c>
      <c r="G1073">
        <v>0</v>
      </c>
      <c r="H1073">
        <v>0</v>
      </c>
      <c r="I1073">
        <v>255</v>
      </c>
      <c r="J1073">
        <v>17</v>
      </c>
      <c r="K1073">
        <v>44</v>
      </c>
      <c r="L1073">
        <v>63</v>
      </c>
      <c r="M1073">
        <v>128</v>
      </c>
      <c r="N1073">
        <v>160</v>
      </c>
      <c r="O1073">
        <v>32</v>
      </c>
      <c r="P1073">
        <v>65</v>
      </c>
      <c r="Q1073">
        <v>19</v>
      </c>
      <c r="R1073">
        <v>44</v>
      </c>
      <c r="S1073">
        <v>27</v>
      </c>
      <c r="T1073" t="s">
        <v>1583</v>
      </c>
      <c r="U1073">
        <v>0</v>
      </c>
      <c r="V1073">
        <v>34</v>
      </c>
      <c r="W1073">
        <v>255</v>
      </c>
    </row>
    <row r="1074" spans="1:23" x14ac:dyDescent="0.35">
      <c r="A1074" t="s">
        <v>411</v>
      </c>
      <c r="B1074" t="s">
        <v>412</v>
      </c>
      <c r="C1074" s="2">
        <v>44774</v>
      </c>
      <c r="D1074">
        <v>121</v>
      </c>
      <c r="E1074">
        <v>18</v>
      </c>
      <c r="F1074">
        <v>17</v>
      </c>
      <c r="G1074">
        <v>0</v>
      </c>
      <c r="H1074">
        <v>0</v>
      </c>
      <c r="I1074">
        <v>156</v>
      </c>
      <c r="J1074">
        <v>7</v>
      </c>
      <c r="K1074">
        <v>28</v>
      </c>
      <c r="L1074">
        <v>47.5</v>
      </c>
      <c r="M1074">
        <v>118</v>
      </c>
      <c r="N1074">
        <v>159</v>
      </c>
      <c r="O1074">
        <v>41</v>
      </c>
      <c r="P1074">
        <v>70.5</v>
      </c>
      <c r="Q1074">
        <v>19.5</v>
      </c>
      <c r="R1074">
        <v>28</v>
      </c>
      <c r="S1074">
        <v>21</v>
      </c>
      <c r="T1074" t="s">
        <v>1584</v>
      </c>
      <c r="U1074">
        <v>0</v>
      </c>
      <c r="V1074">
        <v>35</v>
      </c>
      <c r="W1074">
        <v>156</v>
      </c>
    </row>
    <row r="1075" spans="1:23" x14ac:dyDescent="0.35">
      <c r="A1075" t="s">
        <v>411</v>
      </c>
      <c r="B1075" t="s">
        <v>412</v>
      </c>
      <c r="C1075" s="2">
        <v>44805</v>
      </c>
      <c r="D1075">
        <v>152</v>
      </c>
      <c r="E1075">
        <v>50</v>
      </c>
      <c r="F1075">
        <v>46</v>
      </c>
      <c r="G1075">
        <v>4</v>
      </c>
      <c r="H1075">
        <v>0</v>
      </c>
      <c r="I1075">
        <v>252</v>
      </c>
      <c r="J1075">
        <v>28</v>
      </c>
      <c r="K1075">
        <v>49.5</v>
      </c>
      <c r="L1075">
        <v>75</v>
      </c>
      <c r="M1075">
        <v>127</v>
      </c>
      <c r="N1075">
        <v>193</v>
      </c>
      <c r="O1075">
        <v>66</v>
      </c>
      <c r="P1075">
        <v>52</v>
      </c>
      <c r="Q1075">
        <v>25.5</v>
      </c>
      <c r="R1075">
        <v>49.5</v>
      </c>
      <c r="S1075">
        <v>21.5</v>
      </c>
      <c r="T1075" t="s">
        <v>1585</v>
      </c>
      <c r="U1075">
        <v>4</v>
      </c>
      <c r="V1075">
        <v>100</v>
      </c>
      <c r="W1075">
        <v>248</v>
      </c>
    </row>
    <row r="1076" spans="1:23" x14ac:dyDescent="0.35">
      <c r="A1076" t="s">
        <v>411</v>
      </c>
      <c r="B1076" t="s">
        <v>412</v>
      </c>
      <c r="C1076" s="2">
        <v>44835</v>
      </c>
      <c r="D1076">
        <v>0</v>
      </c>
      <c r="E1076">
        <v>0</v>
      </c>
      <c r="F1076">
        <v>0</v>
      </c>
      <c r="G1076">
        <v>0</v>
      </c>
      <c r="H1076">
        <v>0</v>
      </c>
      <c r="I1076">
        <v>0</v>
      </c>
      <c r="T1076" t="s">
        <v>1586</v>
      </c>
      <c r="U1076">
        <v>0</v>
      </c>
      <c r="V1076">
        <v>0</v>
      </c>
      <c r="W1076">
        <v>0</v>
      </c>
    </row>
    <row r="1077" spans="1:23" x14ac:dyDescent="0.35">
      <c r="A1077" t="s">
        <v>411</v>
      </c>
      <c r="B1077" t="s">
        <v>412</v>
      </c>
      <c r="C1077" s="2">
        <v>44866</v>
      </c>
      <c r="D1077">
        <v>0</v>
      </c>
      <c r="E1077">
        <v>0</v>
      </c>
      <c r="F1077">
        <v>0</v>
      </c>
      <c r="G1077">
        <v>0</v>
      </c>
      <c r="H1077">
        <v>0</v>
      </c>
      <c r="I1077">
        <v>0</v>
      </c>
      <c r="T1077" t="s">
        <v>1587</v>
      </c>
      <c r="U1077">
        <v>0</v>
      </c>
      <c r="V1077">
        <v>0</v>
      </c>
      <c r="W1077">
        <v>0</v>
      </c>
    </row>
    <row r="1078" spans="1:23" x14ac:dyDescent="0.35">
      <c r="A1078" t="s">
        <v>411</v>
      </c>
      <c r="B1078" t="s">
        <v>412</v>
      </c>
      <c r="C1078" s="2">
        <v>44896</v>
      </c>
      <c r="D1078">
        <v>129</v>
      </c>
      <c r="E1078">
        <v>76</v>
      </c>
      <c r="F1078">
        <v>41</v>
      </c>
      <c r="G1078">
        <v>0</v>
      </c>
      <c r="H1078">
        <v>0</v>
      </c>
      <c r="I1078">
        <v>246</v>
      </c>
      <c r="J1078">
        <v>26</v>
      </c>
      <c r="K1078">
        <v>51</v>
      </c>
      <c r="L1078">
        <v>81</v>
      </c>
      <c r="M1078">
        <v>116</v>
      </c>
      <c r="N1078">
        <v>246</v>
      </c>
      <c r="O1078">
        <v>130</v>
      </c>
      <c r="P1078">
        <v>35</v>
      </c>
      <c r="Q1078">
        <v>30</v>
      </c>
      <c r="R1078">
        <v>51</v>
      </c>
      <c r="S1078">
        <v>25</v>
      </c>
      <c r="T1078" t="s">
        <v>1588</v>
      </c>
      <c r="U1078">
        <v>0</v>
      </c>
      <c r="V1078">
        <v>117</v>
      </c>
      <c r="W1078">
        <v>246</v>
      </c>
    </row>
    <row r="1079" spans="1:23" x14ac:dyDescent="0.35">
      <c r="A1079" t="s">
        <v>411</v>
      </c>
      <c r="B1079" t="s">
        <v>412</v>
      </c>
      <c r="C1079" s="2">
        <v>44927</v>
      </c>
      <c r="D1079">
        <v>29</v>
      </c>
      <c r="E1079">
        <v>69</v>
      </c>
      <c r="F1079">
        <v>9</v>
      </c>
      <c r="G1079">
        <v>0</v>
      </c>
      <c r="H1079">
        <v>0</v>
      </c>
      <c r="I1079">
        <v>107</v>
      </c>
      <c r="J1079">
        <v>195</v>
      </c>
      <c r="K1079">
        <v>202</v>
      </c>
      <c r="L1079">
        <v>208</v>
      </c>
      <c r="M1079">
        <v>212</v>
      </c>
      <c r="N1079">
        <v>215</v>
      </c>
      <c r="O1079">
        <v>3</v>
      </c>
      <c r="P1079">
        <v>4</v>
      </c>
      <c r="Q1079">
        <v>6</v>
      </c>
      <c r="R1079">
        <v>202</v>
      </c>
      <c r="S1079">
        <v>7</v>
      </c>
      <c r="T1079" t="s">
        <v>1589</v>
      </c>
      <c r="U1079">
        <v>0</v>
      </c>
      <c r="V1079">
        <v>78</v>
      </c>
      <c r="W1079">
        <v>107</v>
      </c>
    </row>
    <row r="1080" spans="1:23" x14ac:dyDescent="0.35">
      <c r="A1080" t="s">
        <v>411</v>
      </c>
      <c r="B1080" t="s">
        <v>412</v>
      </c>
      <c r="C1080" s="2">
        <v>44958</v>
      </c>
      <c r="D1080">
        <v>1193</v>
      </c>
      <c r="E1080">
        <v>1429</v>
      </c>
      <c r="F1080">
        <v>441</v>
      </c>
      <c r="G1080">
        <v>0</v>
      </c>
      <c r="H1080">
        <v>0</v>
      </c>
      <c r="I1080">
        <v>3063</v>
      </c>
      <c r="J1080">
        <v>9</v>
      </c>
      <c r="K1080">
        <v>32</v>
      </c>
      <c r="L1080">
        <v>81</v>
      </c>
      <c r="M1080">
        <v>138</v>
      </c>
      <c r="N1080">
        <v>187</v>
      </c>
      <c r="O1080">
        <v>49</v>
      </c>
      <c r="P1080">
        <v>57</v>
      </c>
      <c r="Q1080">
        <v>49</v>
      </c>
      <c r="R1080">
        <v>32</v>
      </c>
      <c r="S1080">
        <v>23</v>
      </c>
      <c r="T1080" t="s">
        <v>1590</v>
      </c>
      <c r="U1080">
        <v>0</v>
      </c>
      <c r="V1080">
        <v>1870</v>
      </c>
      <c r="W1080">
        <v>3063</v>
      </c>
    </row>
    <row r="1081" spans="1:23" x14ac:dyDescent="0.35">
      <c r="A1081" t="s">
        <v>411</v>
      </c>
      <c r="B1081" t="s">
        <v>412</v>
      </c>
      <c r="C1081" s="2">
        <v>44986</v>
      </c>
      <c r="D1081">
        <v>0</v>
      </c>
      <c r="E1081">
        <v>0</v>
      </c>
      <c r="F1081">
        <v>0</v>
      </c>
      <c r="G1081">
        <v>0</v>
      </c>
      <c r="H1081">
        <v>0</v>
      </c>
      <c r="I1081">
        <v>0</v>
      </c>
      <c r="T1081" t="s">
        <v>1591</v>
      </c>
      <c r="U1081">
        <v>0</v>
      </c>
      <c r="V1081">
        <v>0</v>
      </c>
      <c r="W1081">
        <v>0</v>
      </c>
    </row>
    <row r="1082" spans="1:23" x14ac:dyDescent="0.35">
      <c r="A1082" t="s">
        <v>252</v>
      </c>
      <c r="B1082" t="s">
        <v>253</v>
      </c>
      <c r="C1082" s="2">
        <v>44652</v>
      </c>
      <c r="D1082">
        <v>157</v>
      </c>
      <c r="E1082">
        <v>51</v>
      </c>
      <c r="F1082">
        <v>7</v>
      </c>
      <c r="G1082">
        <v>0</v>
      </c>
      <c r="H1082">
        <v>5</v>
      </c>
      <c r="I1082">
        <v>220</v>
      </c>
      <c r="J1082">
        <v>5</v>
      </c>
      <c r="K1082">
        <v>8.5</v>
      </c>
      <c r="L1082">
        <v>16</v>
      </c>
      <c r="M1082">
        <v>21</v>
      </c>
      <c r="N1082">
        <v>25</v>
      </c>
      <c r="O1082">
        <v>4</v>
      </c>
      <c r="P1082">
        <v>5</v>
      </c>
      <c r="Q1082">
        <v>7.5</v>
      </c>
      <c r="R1082">
        <v>8.5</v>
      </c>
      <c r="S1082">
        <v>3.5</v>
      </c>
      <c r="T1082" t="s">
        <v>1592</v>
      </c>
      <c r="U1082">
        <v>5</v>
      </c>
      <c r="V1082">
        <v>63</v>
      </c>
      <c r="W1082">
        <v>215</v>
      </c>
    </row>
    <row r="1083" spans="1:23" x14ac:dyDescent="0.35">
      <c r="A1083" t="s">
        <v>252</v>
      </c>
      <c r="B1083" t="s">
        <v>253</v>
      </c>
      <c r="C1083" s="2">
        <v>44682</v>
      </c>
      <c r="D1083">
        <v>299</v>
      </c>
      <c r="E1083">
        <v>45</v>
      </c>
      <c r="F1083">
        <v>18</v>
      </c>
      <c r="G1083">
        <v>1</v>
      </c>
      <c r="H1083">
        <v>2</v>
      </c>
      <c r="I1083">
        <v>365</v>
      </c>
      <c r="J1083">
        <v>7</v>
      </c>
      <c r="K1083">
        <v>12</v>
      </c>
      <c r="L1083">
        <v>17</v>
      </c>
      <c r="M1083">
        <v>23</v>
      </c>
      <c r="N1083">
        <v>27</v>
      </c>
      <c r="O1083">
        <v>4</v>
      </c>
      <c r="P1083">
        <v>6</v>
      </c>
      <c r="Q1083">
        <v>5</v>
      </c>
      <c r="R1083">
        <v>12</v>
      </c>
      <c r="S1083">
        <v>5</v>
      </c>
      <c r="T1083" t="s">
        <v>1593</v>
      </c>
      <c r="U1083">
        <v>3</v>
      </c>
      <c r="V1083">
        <v>66</v>
      </c>
      <c r="W1083">
        <v>362</v>
      </c>
    </row>
    <row r="1084" spans="1:23" x14ac:dyDescent="0.35">
      <c r="A1084" t="s">
        <v>252</v>
      </c>
      <c r="B1084" t="s">
        <v>253</v>
      </c>
      <c r="C1084" s="2">
        <v>44713</v>
      </c>
      <c r="D1084">
        <v>269</v>
      </c>
      <c r="E1084">
        <v>53</v>
      </c>
      <c r="F1084">
        <v>5</v>
      </c>
      <c r="G1084">
        <v>0</v>
      </c>
      <c r="H1084">
        <v>2</v>
      </c>
      <c r="I1084">
        <v>329</v>
      </c>
      <c r="J1084">
        <v>8</v>
      </c>
      <c r="K1084">
        <v>12</v>
      </c>
      <c r="L1084">
        <v>18</v>
      </c>
      <c r="M1084">
        <v>23</v>
      </c>
      <c r="N1084">
        <v>28</v>
      </c>
      <c r="O1084">
        <v>5</v>
      </c>
      <c r="P1084">
        <v>5</v>
      </c>
      <c r="Q1084">
        <v>6</v>
      </c>
      <c r="R1084">
        <v>12</v>
      </c>
      <c r="S1084">
        <v>4</v>
      </c>
      <c r="T1084" t="s">
        <v>1594</v>
      </c>
      <c r="U1084">
        <v>2</v>
      </c>
      <c r="V1084">
        <v>60</v>
      </c>
      <c r="W1084">
        <v>327</v>
      </c>
    </row>
    <row r="1085" spans="1:23" x14ac:dyDescent="0.35">
      <c r="A1085" t="s">
        <v>252</v>
      </c>
      <c r="B1085" t="s">
        <v>253</v>
      </c>
      <c r="C1085" s="2">
        <v>44743</v>
      </c>
      <c r="D1085">
        <v>150</v>
      </c>
      <c r="E1085">
        <v>25</v>
      </c>
      <c r="F1085">
        <v>2</v>
      </c>
      <c r="G1085">
        <v>0</v>
      </c>
      <c r="H1085">
        <v>3</v>
      </c>
      <c r="I1085">
        <v>180</v>
      </c>
      <c r="J1085">
        <v>13</v>
      </c>
      <c r="K1085">
        <v>16</v>
      </c>
      <c r="L1085">
        <v>21</v>
      </c>
      <c r="M1085">
        <v>26</v>
      </c>
      <c r="N1085">
        <v>32</v>
      </c>
      <c r="O1085">
        <v>6</v>
      </c>
      <c r="P1085">
        <v>5</v>
      </c>
      <c r="Q1085">
        <v>5</v>
      </c>
      <c r="R1085">
        <v>16</v>
      </c>
      <c r="S1085">
        <v>3</v>
      </c>
      <c r="T1085" t="s">
        <v>1595</v>
      </c>
      <c r="U1085">
        <v>3</v>
      </c>
      <c r="V1085">
        <v>30</v>
      </c>
      <c r="W1085">
        <v>177</v>
      </c>
    </row>
    <row r="1086" spans="1:23" x14ac:dyDescent="0.35">
      <c r="A1086" t="s">
        <v>252</v>
      </c>
      <c r="B1086" t="s">
        <v>253</v>
      </c>
      <c r="C1086" s="2">
        <v>44774</v>
      </c>
      <c r="D1086">
        <v>355</v>
      </c>
      <c r="E1086">
        <v>87</v>
      </c>
      <c r="F1086">
        <v>29</v>
      </c>
      <c r="G1086">
        <v>0</v>
      </c>
      <c r="H1086">
        <v>6</v>
      </c>
      <c r="I1086">
        <v>477</v>
      </c>
      <c r="J1086">
        <v>12</v>
      </c>
      <c r="K1086">
        <v>18</v>
      </c>
      <c r="L1086">
        <v>26</v>
      </c>
      <c r="M1086">
        <v>32</v>
      </c>
      <c r="N1086">
        <v>43</v>
      </c>
      <c r="O1086">
        <v>11</v>
      </c>
      <c r="P1086">
        <v>6</v>
      </c>
      <c r="Q1086">
        <v>8</v>
      </c>
      <c r="R1086">
        <v>18</v>
      </c>
      <c r="S1086">
        <v>6</v>
      </c>
      <c r="T1086" t="s">
        <v>1596</v>
      </c>
      <c r="U1086">
        <v>6</v>
      </c>
      <c r="V1086">
        <v>122</v>
      </c>
      <c r="W1086">
        <v>471</v>
      </c>
    </row>
    <row r="1087" spans="1:23" x14ac:dyDescent="0.35">
      <c r="A1087" t="s">
        <v>252</v>
      </c>
      <c r="B1087" t="s">
        <v>253</v>
      </c>
      <c r="C1087" s="2">
        <v>44805</v>
      </c>
      <c r="D1087">
        <v>283</v>
      </c>
      <c r="E1087">
        <v>61</v>
      </c>
      <c r="F1087">
        <v>16</v>
      </c>
      <c r="G1087">
        <v>0</v>
      </c>
      <c r="H1087">
        <v>1</v>
      </c>
      <c r="I1087">
        <v>361</v>
      </c>
      <c r="J1087">
        <v>6</v>
      </c>
      <c r="K1087">
        <v>10</v>
      </c>
      <c r="L1087">
        <v>16</v>
      </c>
      <c r="M1087">
        <v>22</v>
      </c>
      <c r="N1087">
        <v>27</v>
      </c>
      <c r="O1087">
        <v>5</v>
      </c>
      <c r="P1087">
        <v>6</v>
      </c>
      <c r="Q1087">
        <v>6</v>
      </c>
      <c r="R1087">
        <v>10</v>
      </c>
      <c r="S1087">
        <v>4</v>
      </c>
      <c r="T1087" t="s">
        <v>1597</v>
      </c>
      <c r="U1087">
        <v>1</v>
      </c>
      <c r="V1087">
        <v>78</v>
      </c>
      <c r="W1087">
        <v>360</v>
      </c>
    </row>
    <row r="1088" spans="1:23" x14ac:dyDescent="0.35">
      <c r="A1088" t="s">
        <v>252</v>
      </c>
      <c r="B1088" t="s">
        <v>253</v>
      </c>
      <c r="C1088" s="2">
        <v>44835</v>
      </c>
      <c r="D1088">
        <v>268</v>
      </c>
      <c r="E1088">
        <v>67</v>
      </c>
      <c r="F1088">
        <v>7</v>
      </c>
      <c r="G1088">
        <v>0</v>
      </c>
      <c r="H1088">
        <v>2</v>
      </c>
      <c r="I1088">
        <v>344</v>
      </c>
      <c r="J1088">
        <v>17</v>
      </c>
      <c r="K1088">
        <v>20</v>
      </c>
      <c r="L1088">
        <v>26.5</v>
      </c>
      <c r="M1088">
        <v>31.5</v>
      </c>
      <c r="N1088">
        <v>35</v>
      </c>
      <c r="O1088">
        <v>3.5</v>
      </c>
      <c r="P1088">
        <v>5</v>
      </c>
      <c r="Q1088">
        <v>6.5</v>
      </c>
      <c r="R1088">
        <v>20</v>
      </c>
      <c r="S1088">
        <v>3</v>
      </c>
      <c r="T1088" t="s">
        <v>1598</v>
      </c>
      <c r="U1088">
        <v>2</v>
      </c>
      <c r="V1088">
        <v>76</v>
      </c>
      <c r="W1088">
        <v>342</v>
      </c>
    </row>
    <row r="1089" spans="1:23" x14ac:dyDescent="0.35">
      <c r="A1089" t="s">
        <v>252</v>
      </c>
      <c r="B1089" t="s">
        <v>253</v>
      </c>
      <c r="C1089" s="2">
        <v>44866</v>
      </c>
      <c r="D1089">
        <v>236</v>
      </c>
      <c r="E1089">
        <v>70</v>
      </c>
      <c r="F1089">
        <v>8</v>
      </c>
      <c r="G1089">
        <v>0</v>
      </c>
      <c r="H1089">
        <v>2</v>
      </c>
      <c r="I1089">
        <v>316</v>
      </c>
      <c r="J1089">
        <v>11</v>
      </c>
      <c r="K1089">
        <v>16</v>
      </c>
      <c r="L1089">
        <v>21</v>
      </c>
      <c r="M1089">
        <v>26</v>
      </c>
      <c r="N1089">
        <v>31</v>
      </c>
      <c r="O1089">
        <v>5</v>
      </c>
      <c r="P1089">
        <v>5</v>
      </c>
      <c r="Q1089">
        <v>5</v>
      </c>
      <c r="R1089">
        <v>16</v>
      </c>
      <c r="S1089">
        <v>5</v>
      </c>
      <c r="T1089" t="s">
        <v>1599</v>
      </c>
      <c r="U1089">
        <v>2</v>
      </c>
      <c r="V1089">
        <v>80</v>
      </c>
      <c r="W1089">
        <v>314</v>
      </c>
    </row>
    <row r="1090" spans="1:23" x14ac:dyDescent="0.35">
      <c r="A1090" t="s">
        <v>252</v>
      </c>
      <c r="B1090" t="s">
        <v>253</v>
      </c>
      <c r="C1090" s="2">
        <v>44896</v>
      </c>
      <c r="D1090">
        <v>174</v>
      </c>
      <c r="E1090">
        <v>15</v>
      </c>
      <c r="F1090">
        <v>3</v>
      </c>
      <c r="G1090">
        <v>0</v>
      </c>
      <c r="H1090">
        <v>2</v>
      </c>
      <c r="I1090">
        <v>194</v>
      </c>
      <c r="J1090">
        <v>9</v>
      </c>
      <c r="K1090">
        <v>12</v>
      </c>
      <c r="L1090">
        <v>16</v>
      </c>
      <c r="M1090">
        <v>23</v>
      </c>
      <c r="N1090">
        <v>29</v>
      </c>
      <c r="O1090">
        <v>6</v>
      </c>
      <c r="P1090">
        <v>7</v>
      </c>
      <c r="Q1090">
        <v>4</v>
      </c>
      <c r="R1090">
        <v>12</v>
      </c>
      <c r="S1090">
        <v>3</v>
      </c>
      <c r="T1090" t="s">
        <v>1600</v>
      </c>
      <c r="U1090">
        <v>2</v>
      </c>
      <c r="V1090">
        <v>20</v>
      </c>
      <c r="W1090">
        <v>192</v>
      </c>
    </row>
    <row r="1091" spans="1:23" x14ac:dyDescent="0.35">
      <c r="A1091" t="s">
        <v>252</v>
      </c>
      <c r="B1091" t="s">
        <v>253</v>
      </c>
      <c r="C1091" s="2">
        <v>44927</v>
      </c>
      <c r="D1091">
        <v>283</v>
      </c>
      <c r="E1091">
        <v>77</v>
      </c>
      <c r="F1091">
        <v>11</v>
      </c>
      <c r="G1091">
        <v>0</v>
      </c>
      <c r="H1091">
        <v>0</v>
      </c>
      <c r="I1091">
        <v>371</v>
      </c>
      <c r="J1091">
        <v>3</v>
      </c>
      <c r="K1091">
        <v>9</v>
      </c>
      <c r="L1091">
        <v>15</v>
      </c>
      <c r="M1091">
        <v>20</v>
      </c>
      <c r="N1091">
        <v>23</v>
      </c>
      <c r="O1091">
        <v>3</v>
      </c>
      <c r="P1091">
        <v>5</v>
      </c>
      <c r="Q1091">
        <v>6</v>
      </c>
      <c r="R1091">
        <v>9</v>
      </c>
      <c r="S1091">
        <v>6</v>
      </c>
      <c r="T1091" t="s">
        <v>1601</v>
      </c>
      <c r="U1091">
        <v>0</v>
      </c>
      <c r="V1091">
        <v>88</v>
      </c>
      <c r="W1091">
        <v>371</v>
      </c>
    </row>
    <row r="1092" spans="1:23" x14ac:dyDescent="0.35">
      <c r="A1092" t="s">
        <v>252</v>
      </c>
      <c r="B1092" t="s">
        <v>253</v>
      </c>
      <c r="C1092" s="2">
        <v>44958</v>
      </c>
      <c r="D1092">
        <v>0</v>
      </c>
      <c r="E1092">
        <v>0</v>
      </c>
      <c r="F1092">
        <v>0</v>
      </c>
      <c r="G1092">
        <v>0</v>
      </c>
      <c r="H1092">
        <v>0</v>
      </c>
      <c r="I1092">
        <v>0</v>
      </c>
      <c r="T1092" t="s">
        <v>1602</v>
      </c>
      <c r="U1092">
        <v>0</v>
      </c>
      <c r="V1092">
        <v>0</v>
      </c>
      <c r="W1092">
        <v>0</v>
      </c>
    </row>
    <row r="1093" spans="1:23" x14ac:dyDescent="0.35">
      <c r="A1093" t="s">
        <v>252</v>
      </c>
      <c r="B1093" t="s">
        <v>253</v>
      </c>
      <c r="C1093" s="2">
        <v>44986</v>
      </c>
      <c r="D1093">
        <v>162</v>
      </c>
      <c r="E1093">
        <v>35</v>
      </c>
      <c r="F1093">
        <v>1</v>
      </c>
      <c r="G1093">
        <v>0</v>
      </c>
      <c r="H1093">
        <v>2</v>
      </c>
      <c r="I1093">
        <v>200</v>
      </c>
      <c r="J1093">
        <v>40</v>
      </c>
      <c r="K1093">
        <v>45</v>
      </c>
      <c r="L1093">
        <v>50</v>
      </c>
      <c r="M1093">
        <v>55</v>
      </c>
      <c r="N1093">
        <v>60</v>
      </c>
      <c r="O1093">
        <v>5</v>
      </c>
      <c r="P1093">
        <v>5</v>
      </c>
      <c r="Q1093">
        <v>5</v>
      </c>
      <c r="R1093">
        <v>45</v>
      </c>
      <c r="S1093">
        <v>5</v>
      </c>
      <c r="T1093" t="s">
        <v>1603</v>
      </c>
      <c r="U1093">
        <v>2</v>
      </c>
      <c r="V1093">
        <v>38</v>
      </c>
      <c r="W1093">
        <v>198</v>
      </c>
    </row>
    <row r="1094" spans="1:23" x14ac:dyDescent="0.35">
      <c r="A1094" t="s">
        <v>120</v>
      </c>
      <c r="B1094" t="s">
        <v>121</v>
      </c>
      <c r="C1094" s="2">
        <v>44652</v>
      </c>
      <c r="D1094">
        <v>167</v>
      </c>
      <c r="E1094">
        <v>25</v>
      </c>
      <c r="F1094">
        <v>6</v>
      </c>
      <c r="G1094">
        <v>2</v>
      </c>
      <c r="H1094">
        <v>0</v>
      </c>
      <c r="I1094">
        <v>200</v>
      </c>
      <c r="J1094">
        <v>8</v>
      </c>
      <c r="K1094">
        <v>19</v>
      </c>
      <c r="L1094">
        <v>30</v>
      </c>
      <c r="M1094">
        <v>47</v>
      </c>
      <c r="N1094">
        <v>77.5</v>
      </c>
      <c r="O1094">
        <v>30.5</v>
      </c>
      <c r="P1094">
        <v>17</v>
      </c>
      <c r="Q1094">
        <v>11</v>
      </c>
      <c r="R1094">
        <v>19</v>
      </c>
      <c r="S1094">
        <v>11</v>
      </c>
      <c r="T1094" t="s">
        <v>1604</v>
      </c>
      <c r="U1094">
        <v>2</v>
      </c>
      <c r="V1094">
        <v>33</v>
      </c>
      <c r="W1094">
        <v>198</v>
      </c>
    </row>
    <row r="1095" spans="1:23" x14ac:dyDescent="0.35">
      <c r="A1095" t="s">
        <v>120</v>
      </c>
      <c r="B1095" t="s">
        <v>121</v>
      </c>
      <c r="C1095" s="2">
        <v>44682</v>
      </c>
      <c r="D1095">
        <v>120</v>
      </c>
      <c r="E1095">
        <v>17</v>
      </c>
      <c r="F1095">
        <v>5</v>
      </c>
      <c r="G1095">
        <v>2</v>
      </c>
      <c r="H1095">
        <v>0</v>
      </c>
      <c r="I1095">
        <v>144</v>
      </c>
      <c r="J1095">
        <v>8</v>
      </c>
      <c r="K1095">
        <v>17.5</v>
      </c>
      <c r="L1095">
        <v>31.5</v>
      </c>
      <c r="M1095">
        <v>44.5</v>
      </c>
      <c r="N1095">
        <v>88</v>
      </c>
      <c r="O1095">
        <v>43.5</v>
      </c>
      <c r="P1095">
        <v>13</v>
      </c>
      <c r="Q1095">
        <v>14</v>
      </c>
      <c r="R1095">
        <v>17.5</v>
      </c>
      <c r="S1095">
        <v>9.5</v>
      </c>
      <c r="T1095" t="s">
        <v>1605</v>
      </c>
      <c r="U1095">
        <v>2</v>
      </c>
      <c r="V1095">
        <v>24</v>
      </c>
      <c r="W1095">
        <v>142</v>
      </c>
    </row>
    <row r="1096" spans="1:23" x14ac:dyDescent="0.35">
      <c r="A1096" t="s">
        <v>120</v>
      </c>
      <c r="B1096" t="s">
        <v>121</v>
      </c>
      <c r="C1096" s="2">
        <v>44713</v>
      </c>
      <c r="D1096">
        <v>61</v>
      </c>
      <c r="E1096">
        <v>15</v>
      </c>
      <c r="F1096">
        <v>4</v>
      </c>
      <c r="G1096">
        <v>0</v>
      </c>
      <c r="H1096">
        <v>0</v>
      </c>
      <c r="I1096">
        <v>80</v>
      </c>
      <c r="J1096">
        <v>7</v>
      </c>
      <c r="K1096">
        <v>17</v>
      </c>
      <c r="L1096">
        <v>31.5</v>
      </c>
      <c r="M1096">
        <v>90</v>
      </c>
      <c r="N1096">
        <v>164</v>
      </c>
      <c r="O1096">
        <v>74</v>
      </c>
      <c r="P1096">
        <v>58.5</v>
      </c>
      <c r="Q1096">
        <v>14.5</v>
      </c>
      <c r="R1096">
        <v>17</v>
      </c>
      <c r="S1096">
        <v>10</v>
      </c>
      <c r="T1096" t="s">
        <v>1606</v>
      </c>
      <c r="U1096">
        <v>0</v>
      </c>
      <c r="V1096">
        <v>19</v>
      </c>
      <c r="W1096">
        <v>80</v>
      </c>
    </row>
    <row r="1097" spans="1:23" x14ac:dyDescent="0.35">
      <c r="A1097" t="s">
        <v>120</v>
      </c>
      <c r="B1097" t="s">
        <v>121</v>
      </c>
      <c r="C1097" s="2">
        <v>44743</v>
      </c>
      <c r="D1097">
        <v>157</v>
      </c>
      <c r="E1097">
        <v>20</v>
      </c>
      <c r="F1097">
        <v>3</v>
      </c>
      <c r="G1097">
        <v>0</v>
      </c>
      <c r="H1097">
        <v>1</v>
      </c>
      <c r="I1097">
        <v>181</v>
      </c>
      <c r="J1097">
        <v>11</v>
      </c>
      <c r="K1097">
        <v>22</v>
      </c>
      <c r="L1097">
        <v>35</v>
      </c>
      <c r="M1097">
        <v>57</v>
      </c>
      <c r="N1097">
        <v>125</v>
      </c>
      <c r="O1097">
        <v>68</v>
      </c>
      <c r="P1097">
        <v>22</v>
      </c>
      <c r="Q1097">
        <v>13</v>
      </c>
      <c r="R1097">
        <v>22</v>
      </c>
      <c r="S1097">
        <v>11</v>
      </c>
      <c r="T1097" t="s">
        <v>1607</v>
      </c>
      <c r="U1097">
        <v>1</v>
      </c>
      <c r="V1097">
        <v>24</v>
      </c>
      <c r="W1097">
        <v>180</v>
      </c>
    </row>
    <row r="1098" spans="1:23" x14ac:dyDescent="0.35">
      <c r="A1098" t="s">
        <v>120</v>
      </c>
      <c r="B1098" t="s">
        <v>121</v>
      </c>
      <c r="C1098" s="2">
        <v>44774</v>
      </c>
      <c r="D1098">
        <v>77</v>
      </c>
      <c r="E1098">
        <v>15</v>
      </c>
      <c r="F1098">
        <v>1</v>
      </c>
      <c r="G1098">
        <v>1</v>
      </c>
      <c r="H1098">
        <v>1</v>
      </c>
      <c r="I1098">
        <v>95</v>
      </c>
      <c r="J1098">
        <v>6</v>
      </c>
      <c r="K1098">
        <v>19</v>
      </c>
      <c r="L1098">
        <v>32</v>
      </c>
      <c r="M1098">
        <v>51</v>
      </c>
      <c r="N1098">
        <v>118</v>
      </c>
      <c r="O1098">
        <v>67</v>
      </c>
      <c r="P1098">
        <v>19</v>
      </c>
      <c r="Q1098">
        <v>13</v>
      </c>
      <c r="R1098">
        <v>19</v>
      </c>
      <c r="S1098">
        <v>13</v>
      </c>
      <c r="T1098" t="s">
        <v>1608</v>
      </c>
      <c r="U1098">
        <v>2</v>
      </c>
      <c r="V1098">
        <v>18</v>
      </c>
      <c r="W1098">
        <v>93</v>
      </c>
    </row>
    <row r="1099" spans="1:23" x14ac:dyDescent="0.35">
      <c r="A1099" t="s">
        <v>120</v>
      </c>
      <c r="B1099" t="s">
        <v>121</v>
      </c>
      <c r="C1099" s="2">
        <v>44805</v>
      </c>
      <c r="D1099">
        <v>180</v>
      </c>
      <c r="E1099">
        <v>25</v>
      </c>
      <c r="F1099">
        <v>3</v>
      </c>
      <c r="G1099">
        <v>0</v>
      </c>
      <c r="H1099">
        <v>0</v>
      </c>
      <c r="I1099">
        <v>208</v>
      </c>
      <c r="J1099">
        <v>8</v>
      </c>
      <c r="K1099">
        <v>17</v>
      </c>
      <c r="L1099">
        <v>28</v>
      </c>
      <c r="M1099">
        <v>44.5</v>
      </c>
      <c r="N1099">
        <v>85</v>
      </c>
      <c r="O1099">
        <v>40.5</v>
      </c>
      <c r="P1099">
        <v>16.5</v>
      </c>
      <c r="Q1099">
        <v>11</v>
      </c>
      <c r="R1099">
        <v>17</v>
      </c>
      <c r="S1099">
        <v>9</v>
      </c>
      <c r="T1099" t="s">
        <v>1609</v>
      </c>
      <c r="U1099">
        <v>0</v>
      </c>
      <c r="V1099">
        <v>28</v>
      </c>
      <c r="W1099">
        <v>208</v>
      </c>
    </row>
    <row r="1100" spans="1:23" x14ac:dyDescent="0.35">
      <c r="A1100" t="s">
        <v>120</v>
      </c>
      <c r="B1100" t="s">
        <v>121</v>
      </c>
      <c r="C1100" s="2">
        <v>44835</v>
      </c>
      <c r="D1100">
        <v>44</v>
      </c>
      <c r="E1100">
        <v>3</v>
      </c>
      <c r="F1100">
        <v>2</v>
      </c>
      <c r="G1100">
        <v>0</v>
      </c>
      <c r="H1100">
        <v>0</v>
      </c>
      <c r="I1100">
        <v>49</v>
      </c>
      <c r="J1100">
        <v>8</v>
      </c>
      <c r="K1100">
        <v>15</v>
      </c>
      <c r="L1100">
        <v>31</v>
      </c>
      <c r="M1100">
        <v>57</v>
      </c>
      <c r="N1100">
        <v>123</v>
      </c>
      <c r="O1100">
        <v>66</v>
      </c>
      <c r="P1100">
        <v>26</v>
      </c>
      <c r="Q1100">
        <v>16</v>
      </c>
      <c r="R1100">
        <v>15</v>
      </c>
      <c r="S1100">
        <v>7</v>
      </c>
      <c r="T1100" t="s">
        <v>1610</v>
      </c>
      <c r="U1100">
        <v>0</v>
      </c>
      <c r="V1100">
        <v>5</v>
      </c>
      <c r="W1100">
        <v>49</v>
      </c>
    </row>
    <row r="1101" spans="1:23" x14ac:dyDescent="0.35">
      <c r="A1101" t="s">
        <v>120</v>
      </c>
      <c r="B1101" t="s">
        <v>121</v>
      </c>
      <c r="C1101" s="2">
        <v>44866</v>
      </c>
      <c r="D1101">
        <v>160</v>
      </c>
      <c r="E1101">
        <v>32</v>
      </c>
      <c r="F1101">
        <v>9</v>
      </c>
      <c r="G1101">
        <v>0</v>
      </c>
      <c r="H1101">
        <v>0</v>
      </c>
      <c r="I1101">
        <v>201</v>
      </c>
      <c r="J1101">
        <v>8</v>
      </c>
      <c r="K1101">
        <v>19</v>
      </c>
      <c r="L1101">
        <v>30</v>
      </c>
      <c r="M1101">
        <v>49</v>
      </c>
      <c r="N1101">
        <v>125</v>
      </c>
      <c r="O1101">
        <v>76</v>
      </c>
      <c r="P1101">
        <v>19</v>
      </c>
      <c r="Q1101">
        <v>11</v>
      </c>
      <c r="R1101">
        <v>19</v>
      </c>
      <c r="S1101">
        <v>11</v>
      </c>
      <c r="T1101" t="s">
        <v>1611</v>
      </c>
      <c r="U1101">
        <v>0</v>
      </c>
      <c r="V1101">
        <v>41</v>
      </c>
      <c r="W1101">
        <v>201</v>
      </c>
    </row>
    <row r="1102" spans="1:23" x14ac:dyDescent="0.35">
      <c r="A1102" t="s">
        <v>120</v>
      </c>
      <c r="B1102" t="s">
        <v>121</v>
      </c>
      <c r="C1102" s="2">
        <v>44896</v>
      </c>
      <c r="D1102">
        <v>78</v>
      </c>
      <c r="E1102">
        <v>11</v>
      </c>
      <c r="F1102">
        <v>1</v>
      </c>
      <c r="G1102">
        <v>0</v>
      </c>
      <c r="H1102">
        <v>0</v>
      </c>
      <c r="I1102">
        <v>90</v>
      </c>
      <c r="J1102">
        <v>6</v>
      </c>
      <c r="K1102">
        <v>14</v>
      </c>
      <c r="L1102">
        <v>27.5</v>
      </c>
      <c r="M1102">
        <v>58</v>
      </c>
      <c r="N1102">
        <v>203</v>
      </c>
      <c r="O1102">
        <v>145</v>
      </c>
      <c r="P1102">
        <v>30.5</v>
      </c>
      <c r="Q1102">
        <v>13.5</v>
      </c>
      <c r="R1102">
        <v>14</v>
      </c>
      <c r="S1102">
        <v>8</v>
      </c>
      <c r="T1102" t="s">
        <v>1612</v>
      </c>
      <c r="U1102">
        <v>0</v>
      </c>
      <c r="V1102">
        <v>12</v>
      </c>
      <c r="W1102">
        <v>90</v>
      </c>
    </row>
    <row r="1103" spans="1:23" x14ac:dyDescent="0.35">
      <c r="A1103" t="s">
        <v>120</v>
      </c>
      <c r="B1103" t="s">
        <v>121</v>
      </c>
      <c r="C1103" s="2">
        <v>44927</v>
      </c>
      <c r="D1103">
        <v>186</v>
      </c>
      <c r="E1103">
        <v>37</v>
      </c>
      <c r="F1103">
        <v>2</v>
      </c>
      <c r="G1103">
        <v>0</v>
      </c>
      <c r="H1103">
        <v>1</v>
      </c>
      <c r="I1103">
        <v>226</v>
      </c>
      <c r="J1103">
        <v>7</v>
      </c>
      <c r="K1103">
        <v>15</v>
      </c>
      <c r="L1103">
        <v>29</v>
      </c>
      <c r="M1103">
        <v>45</v>
      </c>
      <c r="N1103">
        <v>91</v>
      </c>
      <c r="O1103">
        <v>46</v>
      </c>
      <c r="P1103">
        <v>16</v>
      </c>
      <c r="Q1103">
        <v>14</v>
      </c>
      <c r="R1103">
        <v>15</v>
      </c>
      <c r="S1103">
        <v>8</v>
      </c>
      <c r="T1103" t="s">
        <v>1613</v>
      </c>
      <c r="U1103">
        <v>1</v>
      </c>
      <c r="V1103">
        <v>40</v>
      </c>
      <c r="W1103">
        <v>225</v>
      </c>
    </row>
    <row r="1104" spans="1:23" x14ac:dyDescent="0.35">
      <c r="A1104" t="s">
        <v>120</v>
      </c>
      <c r="B1104" t="s">
        <v>121</v>
      </c>
      <c r="C1104" s="2">
        <v>44958</v>
      </c>
      <c r="D1104">
        <v>109</v>
      </c>
      <c r="E1104">
        <v>17</v>
      </c>
      <c r="F1104">
        <v>2</v>
      </c>
      <c r="G1104">
        <v>0</v>
      </c>
      <c r="H1104">
        <v>1</v>
      </c>
      <c r="I1104">
        <v>129</v>
      </c>
      <c r="J1104">
        <v>8</v>
      </c>
      <c r="K1104">
        <v>19</v>
      </c>
      <c r="L1104">
        <v>30</v>
      </c>
      <c r="M1104">
        <v>53</v>
      </c>
      <c r="N1104">
        <v>126</v>
      </c>
      <c r="O1104">
        <v>73</v>
      </c>
      <c r="P1104">
        <v>23</v>
      </c>
      <c r="Q1104">
        <v>11</v>
      </c>
      <c r="R1104">
        <v>19</v>
      </c>
      <c r="S1104">
        <v>11</v>
      </c>
      <c r="T1104" t="s">
        <v>1614</v>
      </c>
      <c r="U1104">
        <v>1</v>
      </c>
      <c r="V1104">
        <v>20</v>
      </c>
      <c r="W1104">
        <v>128</v>
      </c>
    </row>
    <row r="1105" spans="1:23" x14ac:dyDescent="0.35">
      <c r="A1105" t="s">
        <v>120</v>
      </c>
      <c r="B1105" t="s">
        <v>121</v>
      </c>
      <c r="C1105" s="2">
        <v>44986</v>
      </c>
      <c r="D1105">
        <v>87</v>
      </c>
      <c r="E1105">
        <v>18</v>
      </c>
      <c r="F1105">
        <v>9</v>
      </c>
      <c r="G1105">
        <v>1</v>
      </c>
      <c r="H1105">
        <v>0</v>
      </c>
      <c r="I1105">
        <v>115</v>
      </c>
      <c r="J1105">
        <v>5</v>
      </c>
      <c r="K1105">
        <v>14</v>
      </c>
      <c r="L1105">
        <v>21</v>
      </c>
      <c r="M1105">
        <v>37</v>
      </c>
      <c r="N1105">
        <v>94</v>
      </c>
      <c r="O1105">
        <v>57</v>
      </c>
      <c r="P1105">
        <v>16</v>
      </c>
      <c r="Q1105">
        <v>7</v>
      </c>
      <c r="R1105">
        <v>14</v>
      </c>
      <c r="S1105">
        <v>9</v>
      </c>
      <c r="T1105" t="s">
        <v>1615</v>
      </c>
      <c r="U1105">
        <v>1</v>
      </c>
      <c r="V1105">
        <v>28</v>
      </c>
      <c r="W1105">
        <v>114</v>
      </c>
    </row>
    <row r="1106" spans="1:23" x14ac:dyDescent="0.35">
      <c r="A1106" t="s">
        <v>147</v>
      </c>
      <c r="B1106" t="s">
        <v>475</v>
      </c>
      <c r="C1106" s="2">
        <v>44652</v>
      </c>
      <c r="D1106">
        <v>1420</v>
      </c>
      <c r="E1106">
        <v>312</v>
      </c>
      <c r="F1106">
        <v>31</v>
      </c>
      <c r="G1106">
        <v>3</v>
      </c>
      <c r="H1106">
        <v>0</v>
      </c>
      <c r="I1106">
        <v>1766</v>
      </c>
      <c r="J1106">
        <v>10</v>
      </c>
      <c r="K1106">
        <v>11</v>
      </c>
      <c r="L1106">
        <v>12</v>
      </c>
      <c r="M1106">
        <v>14</v>
      </c>
      <c r="N1106">
        <v>24</v>
      </c>
      <c r="O1106">
        <v>10</v>
      </c>
      <c r="P1106">
        <v>2</v>
      </c>
      <c r="Q1106">
        <v>1</v>
      </c>
      <c r="R1106">
        <v>11</v>
      </c>
      <c r="S1106">
        <v>1</v>
      </c>
      <c r="T1106" t="s">
        <v>1616</v>
      </c>
      <c r="U1106">
        <v>3</v>
      </c>
      <c r="V1106">
        <v>346</v>
      </c>
      <c r="W1106">
        <v>1763</v>
      </c>
    </row>
    <row r="1107" spans="1:23" x14ac:dyDescent="0.35">
      <c r="A1107" t="s">
        <v>147</v>
      </c>
      <c r="B1107" t="s">
        <v>475</v>
      </c>
      <c r="C1107" s="2">
        <v>44682</v>
      </c>
      <c r="D1107">
        <v>1215</v>
      </c>
      <c r="E1107">
        <v>347</v>
      </c>
      <c r="F1107">
        <v>51</v>
      </c>
      <c r="G1107">
        <v>5</v>
      </c>
      <c r="H1107">
        <v>3</v>
      </c>
      <c r="I1107">
        <v>1621</v>
      </c>
      <c r="J1107">
        <v>11</v>
      </c>
      <c r="K1107">
        <v>14</v>
      </c>
      <c r="L1107">
        <v>17</v>
      </c>
      <c r="M1107">
        <v>20</v>
      </c>
      <c r="N1107">
        <v>42</v>
      </c>
      <c r="O1107">
        <v>22</v>
      </c>
      <c r="P1107">
        <v>3</v>
      </c>
      <c r="Q1107">
        <v>3</v>
      </c>
      <c r="R1107">
        <v>14</v>
      </c>
      <c r="S1107">
        <v>3</v>
      </c>
      <c r="T1107" t="s">
        <v>1617</v>
      </c>
      <c r="U1107">
        <v>8</v>
      </c>
      <c r="V1107">
        <v>406</v>
      </c>
      <c r="W1107">
        <v>1613</v>
      </c>
    </row>
    <row r="1108" spans="1:23" x14ac:dyDescent="0.35">
      <c r="A1108" t="s">
        <v>147</v>
      </c>
      <c r="B1108" t="s">
        <v>475</v>
      </c>
      <c r="C1108" s="2">
        <v>44713</v>
      </c>
      <c r="D1108">
        <v>1661</v>
      </c>
      <c r="E1108">
        <v>398</v>
      </c>
      <c r="F1108">
        <v>83</v>
      </c>
      <c r="G1108">
        <v>3</v>
      </c>
      <c r="H1108">
        <v>0</v>
      </c>
      <c r="I1108">
        <v>2145</v>
      </c>
      <c r="J1108">
        <v>11</v>
      </c>
      <c r="K1108">
        <v>15</v>
      </c>
      <c r="L1108">
        <v>19</v>
      </c>
      <c r="M1108">
        <v>22</v>
      </c>
      <c r="N1108">
        <v>47</v>
      </c>
      <c r="O1108">
        <v>25</v>
      </c>
      <c r="P1108">
        <v>3</v>
      </c>
      <c r="Q1108">
        <v>4</v>
      </c>
      <c r="R1108">
        <v>15</v>
      </c>
      <c r="S1108">
        <v>4</v>
      </c>
      <c r="T1108" t="s">
        <v>1618</v>
      </c>
      <c r="U1108">
        <v>3</v>
      </c>
      <c r="V1108">
        <v>484</v>
      </c>
      <c r="W1108">
        <v>2142</v>
      </c>
    </row>
    <row r="1109" spans="1:23" x14ac:dyDescent="0.35">
      <c r="A1109" t="s">
        <v>147</v>
      </c>
      <c r="B1109" t="s">
        <v>475</v>
      </c>
      <c r="C1109" s="2">
        <v>44743</v>
      </c>
      <c r="D1109">
        <v>1407</v>
      </c>
      <c r="E1109">
        <v>447</v>
      </c>
      <c r="F1109">
        <v>37</v>
      </c>
      <c r="G1109">
        <v>5</v>
      </c>
      <c r="H1109">
        <v>2</v>
      </c>
      <c r="I1109">
        <v>1898</v>
      </c>
      <c r="J1109">
        <v>10</v>
      </c>
      <c r="K1109">
        <v>13</v>
      </c>
      <c r="L1109">
        <v>14</v>
      </c>
      <c r="M1109">
        <v>19</v>
      </c>
      <c r="N1109">
        <v>36</v>
      </c>
      <c r="O1109">
        <v>17</v>
      </c>
      <c r="P1109">
        <v>5</v>
      </c>
      <c r="Q1109">
        <v>1</v>
      </c>
      <c r="R1109">
        <v>13</v>
      </c>
      <c r="S1109">
        <v>3</v>
      </c>
      <c r="T1109" t="s">
        <v>1619</v>
      </c>
      <c r="U1109">
        <v>7</v>
      </c>
      <c r="V1109">
        <v>491</v>
      </c>
      <c r="W1109">
        <v>1891</v>
      </c>
    </row>
    <row r="1110" spans="1:23" x14ac:dyDescent="0.35">
      <c r="A1110" t="s">
        <v>147</v>
      </c>
      <c r="B1110" t="s">
        <v>475</v>
      </c>
      <c r="C1110" s="2">
        <v>44774</v>
      </c>
      <c r="D1110">
        <v>1420</v>
      </c>
      <c r="E1110">
        <v>467</v>
      </c>
      <c r="F1110">
        <v>32</v>
      </c>
      <c r="G1110">
        <v>4</v>
      </c>
      <c r="H1110">
        <v>1</v>
      </c>
      <c r="I1110">
        <v>1924</v>
      </c>
      <c r="J1110">
        <v>10</v>
      </c>
      <c r="K1110">
        <v>11</v>
      </c>
      <c r="L1110">
        <v>12</v>
      </c>
      <c r="M1110">
        <v>14</v>
      </c>
      <c r="N1110">
        <v>24</v>
      </c>
      <c r="O1110">
        <v>10</v>
      </c>
      <c r="P1110">
        <v>2</v>
      </c>
      <c r="Q1110">
        <v>1</v>
      </c>
      <c r="R1110">
        <v>11</v>
      </c>
      <c r="S1110">
        <v>1</v>
      </c>
      <c r="T1110" t="s">
        <v>1620</v>
      </c>
      <c r="U1110">
        <v>5</v>
      </c>
      <c r="V1110">
        <v>504</v>
      </c>
      <c r="W1110">
        <v>1919</v>
      </c>
    </row>
    <row r="1111" spans="1:23" x14ac:dyDescent="0.35">
      <c r="A1111" t="s">
        <v>147</v>
      </c>
      <c r="B1111" t="s">
        <v>475</v>
      </c>
      <c r="C1111" s="2">
        <v>44805</v>
      </c>
      <c r="D1111">
        <v>1642</v>
      </c>
      <c r="E1111">
        <v>490</v>
      </c>
      <c r="F1111">
        <v>22</v>
      </c>
      <c r="G1111">
        <v>4</v>
      </c>
      <c r="H1111">
        <v>2</v>
      </c>
      <c r="I1111">
        <v>2160</v>
      </c>
      <c r="J1111">
        <v>10</v>
      </c>
      <c r="K1111">
        <v>11</v>
      </c>
      <c r="L1111">
        <v>14</v>
      </c>
      <c r="M1111">
        <v>20</v>
      </c>
      <c r="N1111">
        <v>31</v>
      </c>
      <c r="O1111">
        <v>11</v>
      </c>
      <c r="P1111">
        <v>6</v>
      </c>
      <c r="Q1111">
        <v>3</v>
      </c>
      <c r="R1111">
        <v>11</v>
      </c>
      <c r="S1111">
        <v>1</v>
      </c>
      <c r="T1111" t="s">
        <v>1621</v>
      </c>
      <c r="U1111">
        <v>6</v>
      </c>
      <c r="V1111">
        <v>518</v>
      </c>
      <c r="W1111">
        <v>2154</v>
      </c>
    </row>
    <row r="1112" spans="1:23" x14ac:dyDescent="0.35">
      <c r="A1112" t="s">
        <v>147</v>
      </c>
      <c r="B1112" t="s">
        <v>475</v>
      </c>
      <c r="C1112" s="2">
        <v>44835</v>
      </c>
      <c r="D1112">
        <v>1295</v>
      </c>
      <c r="E1112">
        <v>295</v>
      </c>
      <c r="F1112">
        <v>21</v>
      </c>
      <c r="G1112">
        <v>4</v>
      </c>
      <c r="H1112">
        <v>3</v>
      </c>
      <c r="I1112">
        <v>1618</v>
      </c>
      <c r="J1112">
        <v>9</v>
      </c>
      <c r="K1112">
        <v>10</v>
      </c>
      <c r="L1112">
        <v>11</v>
      </c>
      <c r="M1112">
        <v>13</v>
      </c>
      <c r="N1112">
        <v>92</v>
      </c>
      <c r="O1112">
        <v>79</v>
      </c>
      <c r="P1112">
        <v>2</v>
      </c>
      <c r="Q1112">
        <v>1</v>
      </c>
      <c r="R1112">
        <v>10</v>
      </c>
      <c r="S1112">
        <v>1</v>
      </c>
      <c r="T1112" t="s">
        <v>1622</v>
      </c>
      <c r="U1112">
        <v>7</v>
      </c>
      <c r="V1112">
        <v>323</v>
      </c>
      <c r="W1112">
        <v>1611</v>
      </c>
    </row>
    <row r="1113" spans="1:23" x14ac:dyDescent="0.35">
      <c r="A1113" t="s">
        <v>147</v>
      </c>
      <c r="B1113" t="s">
        <v>475</v>
      </c>
      <c r="C1113" s="2">
        <v>44866</v>
      </c>
      <c r="D1113">
        <v>1617</v>
      </c>
      <c r="E1113">
        <v>488</v>
      </c>
      <c r="F1113">
        <v>20</v>
      </c>
      <c r="G1113">
        <v>2</v>
      </c>
      <c r="H1113">
        <v>3</v>
      </c>
      <c r="I1113">
        <v>2130</v>
      </c>
      <c r="J1113">
        <v>10</v>
      </c>
      <c r="K1113">
        <v>11</v>
      </c>
      <c r="L1113">
        <v>12</v>
      </c>
      <c r="M1113">
        <v>15</v>
      </c>
      <c r="N1113">
        <v>37</v>
      </c>
      <c r="O1113">
        <v>22</v>
      </c>
      <c r="P1113">
        <v>3</v>
      </c>
      <c r="Q1113">
        <v>1</v>
      </c>
      <c r="R1113">
        <v>11</v>
      </c>
      <c r="S1113">
        <v>1</v>
      </c>
      <c r="T1113" t="s">
        <v>1623</v>
      </c>
      <c r="U1113">
        <v>5</v>
      </c>
      <c r="V1113">
        <v>513</v>
      </c>
      <c r="W1113">
        <v>2125</v>
      </c>
    </row>
    <row r="1114" spans="1:23" x14ac:dyDescent="0.35">
      <c r="A1114" t="s">
        <v>147</v>
      </c>
      <c r="B1114" t="s">
        <v>475</v>
      </c>
      <c r="C1114" s="2">
        <v>44896</v>
      </c>
      <c r="D1114">
        <v>1434</v>
      </c>
      <c r="E1114">
        <v>475</v>
      </c>
      <c r="F1114">
        <v>21</v>
      </c>
      <c r="G1114">
        <v>2</v>
      </c>
      <c r="H1114">
        <v>1</v>
      </c>
      <c r="I1114">
        <v>1933</v>
      </c>
      <c r="J1114">
        <v>10</v>
      </c>
      <c r="K1114">
        <v>12</v>
      </c>
      <c r="L1114">
        <v>14</v>
      </c>
      <c r="M1114">
        <v>17</v>
      </c>
      <c r="N1114">
        <v>47</v>
      </c>
      <c r="O1114">
        <v>30</v>
      </c>
      <c r="P1114">
        <v>3</v>
      </c>
      <c r="Q1114">
        <v>2</v>
      </c>
      <c r="R1114">
        <v>12</v>
      </c>
      <c r="S1114">
        <v>2</v>
      </c>
      <c r="T1114" t="s">
        <v>1624</v>
      </c>
      <c r="U1114">
        <v>3</v>
      </c>
      <c r="V1114">
        <v>499</v>
      </c>
      <c r="W1114">
        <v>1930</v>
      </c>
    </row>
    <row r="1115" spans="1:23" x14ac:dyDescent="0.35">
      <c r="A1115" t="s">
        <v>147</v>
      </c>
      <c r="B1115" t="s">
        <v>475</v>
      </c>
      <c r="C1115" s="2">
        <v>44927</v>
      </c>
      <c r="D1115">
        <v>2102</v>
      </c>
      <c r="E1115">
        <v>620</v>
      </c>
      <c r="F1115">
        <v>38</v>
      </c>
      <c r="G1115">
        <v>6</v>
      </c>
      <c r="H1115">
        <v>3</v>
      </c>
      <c r="I1115">
        <v>2769</v>
      </c>
      <c r="J1115">
        <v>10</v>
      </c>
      <c r="K1115">
        <v>12</v>
      </c>
      <c r="L1115">
        <v>17</v>
      </c>
      <c r="M1115">
        <v>23</v>
      </c>
      <c r="N1115">
        <v>35</v>
      </c>
      <c r="O1115">
        <v>12</v>
      </c>
      <c r="P1115">
        <v>6</v>
      </c>
      <c r="Q1115">
        <v>5</v>
      </c>
      <c r="R1115">
        <v>12</v>
      </c>
      <c r="S1115">
        <v>2</v>
      </c>
      <c r="T1115" t="s">
        <v>1625</v>
      </c>
      <c r="U1115">
        <v>9</v>
      </c>
      <c r="V1115">
        <v>667</v>
      </c>
      <c r="W1115">
        <v>2760</v>
      </c>
    </row>
    <row r="1116" spans="1:23" x14ac:dyDescent="0.35">
      <c r="A1116" t="s">
        <v>147</v>
      </c>
      <c r="B1116" t="s">
        <v>475</v>
      </c>
      <c r="C1116" s="2">
        <v>44958</v>
      </c>
      <c r="D1116">
        <v>1459</v>
      </c>
      <c r="E1116">
        <v>379</v>
      </c>
      <c r="F1116">
        <v>26</v>
      </c>
      <c r="G1116">
        <v>2</v>
      </c>
      <c r="H1116">
        <v>4</v>
      </c>
      <c r="I1116">
        <v>1870</v>
      </c>
      <c r="J1116">
        <v>10</v>
      </c>
      <c r="K1116">
        <v>10</v>
      </c>
      <c r="L1116">
        <v>11</v>
      </c>
      <c r="M1116">
        <v>12</v>
      </c>
      <c r="N1116">
        <v>39</v>
      </c>
      <c r="O1116">
        <v>27</v>
      </c>
      <c r="P1116">
        <v>1</v>
      </c>
      <c r="Q1116">
        <v>1</v>
      </c>
      <c r="R1116">
        <v>10</v>
      </c>
      <c r="S1116">
        <v>0</v>
      </c>
      <c r="T1116" t="s">
        <v>1626</v>
      </c>
      <c r="U1116">
        <v>6</v>
      </c>
      <c r="V1116">
        <v>411</v>
      </c>
      <c r="W1116">
        <v>1864</v>
      </c>
    </row>
    <row r="1117" spans="1:23" x14ac:dyDescent="0.35">
      <c r="A1117" t="s">
        <v>147</v>
      </c>
      <c r="B1117" t="s">
        <v>475</v>
      </c>
      <c r="C1117" s="2">
        <v>44986</v>
      </c>
      <c r="D1117">
        <v>1926</v>
      </c>
      <c r="E1117">
        <v>505</v>
      </c>
      <c r="F1117">
        <v>38</v>
      </c>
      <c r="G1117">
        <v>5</v>
      </c>
      <c r="H1117">
        <v>5</v>
      </c>
      <c r="I1117">
        <v>2479</v>
      </c>
      <c r="J1117">
        <v>10</v>
      </c>
      <c r="K1117">
        <v>10</v>
      </c>
      <c r="L1117">
        <v>11</v>
      </c>
      <c r="M1117">
        <v>12</v>
      </c>
      <c r="N1117">
        <v>71</v>
      </c>
      <c r="O1117">
        <v>59</v>
      </c>
      <c r="P1117">
        <v>1</v>
      </c>
      <c r="Q1117">
        <v>1</v>
      </c>
      <c r="R1117">
        <v>10</v>
      </c>
      <c r="S1117">
        <v>0</v>
      </c>
      <c r="T1117" t="s">
        <v>1627</v>
      </c>
      <c r="U1117">
        <v>10</v>
      </c>
      <c r="V1117">
        <v>553</v>
      </c>
      <c r="W1117">
        <v>2469</v>
      </c>
    </row>
    <row r="1118" spans="1:23" x14ac:dyDescent="0.35">
      <c r="A1118" t="s">
        <v>150</v>
      </c>
      <c r="B1118" t="s">
        <v>151</v>
      </c>
      <c r="C1118" s="2">
        <v>44652</v>
      </c>
      <c r="D1118">
        <v>0</v>
      </c>
      <c r="E1118">
        <v>0</v>
      </c>
      <c r="F1118">
        <v>0</v>
      </c>
      <c r="G1118">
        <v>0</v>
      </c>
      <c r="H1118">
        <v>0</v>
      </c>
      <c r="I1118">
        <v>0</v>
      </c>
      <c r="T1118" t="s">
        <v>1628</v>
      </c>
      <c r="U1118">
        <v>0</v>
      </c>
      <c r="V1118">
        <v>0</v>
      </c>
      <c r="W1118">
        <v>0</v>
      </c>
    </row>
    <row r="1119" spans="1:23" x14ac:dyDescent="0.35">
      <c r="A1119" t="s">
        <v>150</v>
      </c>
      <c r="B1119" t="s">
        <v>151</v>
      </c>
      <c r="C1119" s="2">
        <v>44682</v>
      </c>
      <c r="D1119">
        <v>323</v>
      </c>
      <c r="E1119">
        <v>185</v>
      </c>
      <c r="F1119">
        <v>6</v>
      </c>
      <c r="G1119">
        <v>0</v>
      </c>
      <c r="H1119">
        <v>0</v>
      </c>
      <c r="I1119">
        <v>514</v>
      </c>
      <c r="J1119">
        <v>39</v>
      </c>
      <c r="K1119">
        <v>61</v>
      </c>
      <c r="L1119">
        <v>112.5</v>
      </c>
      <c r="M1119">
        <v>155</v>
      </c>
      <c r="N1119">
        <v>194</v>
      </c>
      <c r="O1119">
        <v>39</v>
      </c>
      <c r="P1119">
        <v>42.5</v>
      </c>
      <c r="Q1119">
        <v>51.5</v>
      </c>
      <c r="R1119">
        <v>61</v>
      </c>
      <c r="S1119">
        <v>22</v>
      </c>
      <c r="T1119" t="s">
        <v>1629</v>
      </c>
      <c r="U1119">
        <v>0</v>
      </c>
      <c r="V1119">
        <v>191</v>
      </c>
      <c r="W1119">
        <v>514</v>
      </c>
    </row>
    <row r="1120" spans="1:23" x14ac:dyDescent="0.35">
      <c r="A1120" t="s">
        <v>150</v>
      </c>
      <c r="B1120" t="s">
        <v>151</v>
      </c>
      <c r="C1120" s="2">
        <v>44713</v>
      </c>
      <c r="D1120">
        <v>47</v>
      </c>
      <c r="E1120">
        <v>31</v>
      </c>
      <c r="F1120">
        <v>1</v>
      </c>
      <c r="G1120">
        <v>0</v>
      </c>
      <c r="H1120">
        <v>1</v>
      </c>
      <c r="I1120">
        <v>80</v>
      </c>
      <c r="J1120">
        <v>150.5</v>
      </c>
      <c r="K1120">
        <v>153</v>
      </c>
      <c r="L1120">
        <v>155</v>
      </c>
      <c r="M1120">
        <v>157</v>
      </c>
      <c r="N1120">
        <v>181.5</v>
      </c>
      <c r="O1120">
        <v>24.5</v>
      </c>
      <c r="P1120">
        <v>2</v>
      </c>
      <c r="Q1120">
        <v>2</v>
      </c>
      <c r="R1120">
        <v>153</v>
      </c>
      <c r="S1120">
        <v>2.5</v>
      </c>
      <c r="T1120" t="s">
        <v>1630</v>
      </c>
      <c r="U1120">
        <v>1</v>
      </c>
      <c r="V1120">
        <v>33</v>
      </c>
      <c r="W1120">
        <v>79</v>
      </c>
    </row>
    <row r="1121" spans="1:23" x14ac:dyDescent="0.35">
      <c r="A1121" t="s">
        <v>150</v>
      </c>
      <c r="B1121" t="s">
        <v>151</v>
      </c>
      <c r="C1121" s="2">
        <v>44743</v>
      </c>
      <c r="D1121">
        <v>257</v>
      </c>
      <c r="E1121">
        <v>8</v>
      </c>
      <c r="F1121">
        <v>1</v>
      </c>
      <c r="G1121">
        <v>0</v>
      </c>
      <c r="H1121">
        <v>0</v>
      </c>
      <c r="I1121">
        <v>266</v>
      </c>
      <c r="J1121">
        <v>160</v>
      </c>
      <c r="K1121">
        <v>232</v>
      </c>
      <c r="L1121">
        <v>259</v>
      </c>
      <c r="M1121">
        <v>277</v>
      </c>
      <c r="N1121">
        <v>301</v>
      </c>
      <c r="O1121">
        <v>24</v>
      </c>
      <c r="P1121">
        <v>18</v>
      </c>
      <c r="Q1121">
        <v>27</v>
      </c>
      <c r="R1121">
        <v>232</v>
      </c>
      <c r="S1121">
        <v>72</v>
      </c>
      <c r="T1121" t="s">
        <v>1631</v>
      </c>
      <c r="U1121">
        <v>0</v>
      </c>
      <c r="V1121">
        <v>9</v>
      </c>
      <c r="W1121">
        <v>266</v>
      </c>
    </row>
    <row r="1122" spans="1:23" x14ac:dyDescent="0.35">
      <c r="A1122" t="s">
        <v>150</v>
      </c>
      <c r="B1122" t="s">
        <v>151</v>
      </c>
      <c r="C1122" s="2">
        <v>44774</v>
      </c>
      <c r="D1122">
        <v>766</v>
      </c>
      <c r="E1122">
        <v>73</v>
      </c>
      <c r="F1122">
        <v>6</v>
      </c>
      <c r="G1122">
        <v>0</v>
      </c>
      <c r="H1122">
        <v>1</v>
      </c>
      <c r="I1122">
        <v>846</v>
      </c>
      <c r="J1122">
        <v>102</v>
      </c>
      <c r="K1122">
        <v>131</v>
      </c>
      <c r="L1122">
        <v>168</v>
      </c>
      <c r="M1122">
        <v>188</v>
      </c>
      <c r="N1122">
        <v>214</v>
      </c>
      <c r="O1122">
        <v>26</v>
      </c>
      <c r="P1122">
        <v>20</v>
      </c>
      <c r="Q1122">
        <v>37</v>
      </c>
      <c r="R1122">
        <v>131</v>
      </c>
      <c r="S1122">
        <v>29</v>
      </c>
      <c r="T1122" t="s">
        <v>1632</v>
      </c>
      <c r="U1122">
        <v>1</v>
      </c>
      <c r="V1122">
        <v>80</v>
      </c>
      <c r="W1122">
        <v>845</v>
      </c>
    </row>
    <row r="1123" spans="1:23" x14ac:dyDescent="0.35">
      <c r="A1123" t="s">
        <v>150</v>
      </c>
      <c r="B1123" t="s">
        <v>151</v>
      </c>
      <c r="C1123" s="2">
        <v>44805</v>
      </c>
      <c r="D1123">
        <v>74</v>
      </c>
      <c r="E1123">
        <v>54</v>
      </c>
      <c r="F1123">
        <v>3</v>
      </c>
      <c r="G1123">
        <v>0</v>
      </c>
      <c r="H1123">
        <v>0</v>
      </c>
      <c r="I1123">
        <v>131</v>
      </c>
      <c r="J1123">
        <v>62</v>
      </c>
      <c r="K1123">
        <v>192</v>
      </c>
      <c r="L1123">
        <v>198</v>
      </c>
      <c r="M1123">
        <v>202</v>
      </c>
      <c r="N1123">
        <v>333</v>
      </c>
      <c r="O1123">
        <v>131</v>
      </c>
      <c r="P1123">
        <v>4</v>
      </c>
      <c r="Q1123">
        <v>6</v>
      </c>
      <c r="R1123">
        <v>192</v>
      </c>
      <c r="S1123">
        <v>130</v>
      </c>
      <c r="T1123" t="s">
        <v>1633</v>
      </c>
      <c r="U1123">
        <v>0</v>
      </c>
      <c r="V1123">
        <v>57</v>
      </c>
      <c r="W1123">
        <v>131</v>
      </c>
    </row>
    <row r="1124" spans="1:23" x14ac:dyDescent="0.35">
      <c r="A1124" t="s">
        <v>150</v>
      </c>
      <c r="B1124" t="s">
        <v>151</v>
      </c>
      <c r="C1124" s="2">
        <v>44835</v>
      </c>
      <c r="D1124">
        <v>732</v>
      </c>
      <c r="E1124">
        <v>440</v>
      </c>
      <c r="F1124">
        <v>11</v>
      </c>
      <c r="G1124">
        <v>2</v>
      </c>
      <c r="H1124">
        <v>0</v>
      </c>
      <c r="I1124">
        <v>1185</v>
      </c>
      <c r="J1124">
        <v>59</v>
      </c>
      <c r="K1124">
        <v>147</v>
      </c>
      <c r="L1124">
        <v>177</v>
      </c>
      <c r="M1124">
        <v>189</v>
      </c>
      <c r="N1124">
        <v>201</v>
      </c>
      <c r="O1124">
        <v>12</v>
      </c>
      <c r="P1124">
        <v>12</v>
      </c>
      <c r="Q1124">
        <v>30</v>
      </c>
      <c r="R1124">
        <v>147</v>
      </c>
      <c r="S1124">
        <v>88</v>
      </c>
      <c r="T1124" t="s">
        <v>1634</v>
      </c>
      <c r="U1124">
        <v>2</v>
      </c>
      <c r="V1124">
        <v>453</v>
      </c>
      <c r="W1124">
        <v>1183</v>
      </c>
    </row>
    <row r="1125" spans="1:23" x14ac:dyDescent="0.35">
      <c r="A1125" t="s">
        <v>150</v>
      </c>
      <c r="B1125" t="s">
        <v>151</v>
      </c>
      <c r="C1125" s="2">
        <v>44866</v>
      </c>
      <c r="D1125">
        <v>1491</v>
      </c>
      <c r="E1125">
        <v>918</v>
      </c>
      <c r="F1125">
        <v>16</v>
      </c>
      <c r="G1125">
        <v>1</v>
      </c>
      <c r="H1125">
        <v>0</v>
      </c>
      <c r="I1125">
        <v>2426</v>
      </c>
      <c r="J1125">
        <v>30</v>
      </c>
      <c r="K1125">
        <v>76</v>
      </c>
      <c r="L1125">
        <v>102</v>
      </c>
      <c r="M1125">
        <v>133</v>
      </c>
      <c r="N1125">
        <v>164</v>
      </c>
      <c r="O1125">
        <v>31</v>
      </c>
      <c r="P1125">
        <v>31</v>
      </c>
      <c r="Q1125">
        <v>26</v>
      </c>
      <c r="R1125">
        <v>76</v>
      </c>
      <c r="S1125">
        <v>46</v>
      </c>
      <c r="T1125" t="s">
        <v>1635</v>
      </c>
      <c r="U1125">
        <v>1</v>
      </c>
      <c r="V1125">
        <v>935</v>
      </c>
      <c r="W1125">
        <v>2425</v>
      </c>
    </row>
    <row r="1126" spans="1:23" x14ac:dyDescent="0.35">
      <c r="A1126" t="s">
        <v>150</v>
      </c>
      <c r="B1126" t="s">
        <v>151</v>
      </c>
      <c r="C1126" s="2">
        <v>44896</v>
      </c>
      <c r="D1126">
        <v>966</v>
      </c>
      <c r="E1126">
        <v>426</v>
      </c>
      <c r="F1126">
        <v>10</v>
      </c>
      <c r="G1126">
        <v>2</v>
      </c>
      <c r="H1126">
        <v>0</v>
      </c>
      <c r="I1126">
        <v>1404</v>
      </c>
      <c r="J1126">
        <v>9</v>
      </c>
      <c r="K1126">
        <v>28</v>
      </c>
      <c r="L1126">
        <v>51</v>
      </c>
      <c r="M1126">
        <v>77</v>
      </c>
      <c r="N1126">
        <v>209</v>
      </c>
      <c r="O1126">
        <v>132</v>
      </c>
      <c r="P1126">
        <v>26</v>
      </c>
      <c r="Q1126">
        <v>23</v>
      </c>
      <c r="R1126">
        <v>28</v>
      </c>
      <c r="S1126">
        <v>19</v>
      </c>
      <c r="T1126" t="s">
        <v>1636</v>
      </c>
      <c r="U1126">
        <v>2</v>
      </c>
      <c r="V1126">
        <v>438</v>
      </c>
      <c r="W1126">
        <v>1402</v>
      </c>
    </row>
    <row r="1127" spans="1:23" x14ac:dyDescent="0.35">
      <c r="A1127" t="s">
        <v>150</v>
      </c>
      <c r="B1127" t="s">
        <v>151</v>
      </c>
      <c r="C1127" s="2">
        <v>44927</v>
      </c>
      <c r="D1127">
        <v>481</v>
      </c>
      <c r="E1127">
        <v>143</v>
      </c>
      <c r="F1127">
        <v>8</v>
      </c>
      <c r="G1127">
        <v>3</v>
      </c>
      <c r="H1127">
        <v>1</v>
      </c>
      <c r="I1127">
        <v>636</v>
      </c>
      <c r="J1127">
        <v>32</v>
      </c>
      <c r="K1127">
        <v>59.5</v>
      </c>
      <c r="L1127">
        <v>114</v>
      </c>
      <c r="M1127">
        <v>194.5</v>
      </c>
      <c r="N1127">
        <v>375</v>
      </c>
      <c r="O1127">
        <v>180.5</v>
      </c>
      <c r="P1127">
        <v>80.5</v>
      </c>
      <c r="Q1127">
        <v>54.5</v>
      </c>
      <c r="R1127">
        <v>59.5</v>
      </c>
      <c r="S1127">
        <v>27.5</v>
      </c>
      <c r="T1127" t="s">
        <v>1637</v>
      </c>
      <c r="U1127">
        <v>4</v>
      </c>
      <c r="V1127">
        <v>155</v>
      </c>
      <c r="W1127">
        <v>632</v>
      </c>
    </row>
    <row r="1128" spans="1:23" x14ac:dyDescent="0.35">
      <c r="A1128" t="s">
        <v>150</v>
      </c>
      <c r="B1128" t="s">
        <v>151</v>
      </c>
      <c r="C1128" s="2">
        <v>44958</v>
      </c>
      <c r="D1128">
        <v>70</v>
      </c>
      <c r="E1128">
        <v>23</v>
      </c>
      <c r="F1128">
        <v>5</v>
      </c>
      <c r="G1128">
        <v>1</v>
      </c>
      <c r="H1128">
        <v>0</v>
      </c>
      <c r="I1128">
        <v>99</v>
      </c>
      <c r="J1128">
        <v>115</v>
      </c>
      <c r="K1128">
        <v>129</v>
      </c>
      <c r="L1128">
        <v>137</v>
      </c>
      <c r="M1128">
        <v>161</v>
      </c>
      <c r="N1128">
        <v>283</v>
      </c>
      <c r="O1128">
        <v>122</v>
      </c>
      <c r="P1128">
        <v>24</v>
      </c>
      <c r="Q1128">
        <v>8</v>
      </c>
      <c r="R1128">
        <v>129</v>
      </c>
      <c r="S1128">
        <v>14</v>
      </c>
      <c r="T1128" t="s">
        <v>1638</v>
      </c>
      <c r="U1128">
        <v>1</v>
      </c>
      <c r="V1128">
        <v>29</v>
      </c>
      <c r="W1128">
        <v>98</v>
      </c>
    </row>
    <row r="1129" spans="1:23" x14ac:dyDescent="0.35">
      <c r="A1129" t="s">
        <v>150</v>
      </c>
      <c r="B1129" t="s">
        <v>151</v>
      </c>
      <c r="C1129" s="2">
        <v>44986</v>
      </c>
      <c r="D1129">
        <v>949</v>
      </c>
      <c r="E1129">
        <v>468</v>
      </c>
      <c r="F1129">
        <v>15</v>
      </c>
      <c r="G1129">
        <v>4</v>
      </c>
      <c r="H1129">
        <v>1</v>
      </c>
      <c r="I1129">
        <v>1437</v>
      </c>
      <c r="J1129">
        <v>10</v>
      </c>
      <c r="K1129">
        <v>42</v>
      </c>
      <c r="L1129">
        <v>69</v>
      </c>
      <c r="M1129">
        <v>87</v>
      </c>
      <c r="N1129">
        <v>143</v>
      </c>
      <c r="O1129">
        <v>56</v>
      </c>
      <c r="P1129">
        <v>18</v>
      </c>
      <c r="Q1129">
        <v>27</v>
      </c>
      <c r="R1129">
        <v>42</v>
      </c>
      <c r="S1129">
        <v>32</v>
      </c>
      <c r="T1129" t="s">
        <v>1639</v>
      </c>
      <c r="U1129">
        <v>5</v>
      </c>
      <c r="V1129">
        <v>488</v>
      </c>
      <c r="W1129">
        <v>1432</v>
      </c>
    </row>
    <row r="1130" spans="1:23" x14ac:dyDescent="0.35">
      <c r="A1130" t="s">
        <v>79</v>
      </c>
      <c r="B1130" t="s">
        <v>80</v>
      </c>
      <c r="C1130" s="2">
        <v>44652</v>
      </c>
      <c r="D1130">
        <v>102</v>
      </c>
      <c r="E1130">
        <v>335</v>
      </c>
      <c r="F1130">
        <v>50</v>
      </c>
      <c r="G1130">
        <v>1</v>
      </c>
      <c r="H1130">
        <v>23</v>
      </c>
      <c r="I1130">
        <v>511</v>
      </c>
      <c r="J1130">
        <v>4</v>
      </c>
      <c r="K1130">
        <v>15</v>
      </c>
      <c r="L1130">
        <v>26</v>
      </c>
      <c r="M1130">
        <v>41</v>
      </c>
      <c r="N1130">
        <v>84</v>
      </c>
      <c r="O1130">
        <v>43</v>
      </c>
      <c r="P1130">
        <v>15</v>
      </c>
      <c r="Q1130">
        <v>11</v>
      </c>
      <c r="R1130">
        <v>15</v>
      </c>
      <c r="S1130">
        <v>11</v>
      </c>
      <c r="T1130" t="s">
        <v>1640</v>
      </c>
      <c r="U1130">
        <v>24</v>
      </c>
      <c r="V1130">
        <v>409</v>
      </c>
      <c r="W1130">
        <v>487</v>
      </c>
    </row>
    <row r="1131" spans="1:23" x14ac:dyDescent="0.35">
      <c r="A1131" t="s">
        <v>79</v>
      </c>
      <c r="B1131" t="s">
        <v>80</v>
      </c>
      <c r="C1131" s="2">
        <v>44682</v>
      </c>
      <c r="D1131">
        <v>120</v>
      </c>
      <c r="E1131">
        <v>374</v>
      </c>
      <c r="F1131">
        <v>42</v>
      </c>
      <c r="G1131">
        <v>0</v>
      </c>
      <c r="H1131">
        <v>36</v>
      </c>
      <c r="I1131">
        <v>572</v>
      </c>
      <c r="J1131">
        <v>8</v>
      </c>
      <c r="K1131">
        <v>20</v>
      </c>
      <c r="L1131">
        <v>41</v>
      </c>
      <c r="M1131">
        <v>62</v>
      </c>
      <c r="N1131">
        <v>414</v>
      </c>
      <c r="O1131">
        <v>352</v>
      </c>
      <c r="P1131">
        <v>21</v>
      </c>
      <c r="Q1131">
        <v>21</v>
      </c>
      <c r="R1131">
        <v>20</v>
      </c>
      <c r="S1131">
        <v>12</v>
      </c>
      <c r="T1131" t="s">
        <v>1641</v>
      </c>
      <c r="U1131">
        <v>36</v>
      </c>
      <c r="V1131">
        <v>452</v>
      </c>
      <c r="W1131">
        <v>536</v>
      </c>
    </row>
    <row r="1132" spans="1:23" x14ac:dyDescent="0.35">
      <c r="A1132" t="s">
        <v>79</v>
      </c>
      <c r="B1132" t="s">
        <v>80</v>
      </c>
      <c r="C1132" s="2">
        <v>44713</v>
      </c>
      <c r="D1132">
        <v>0</v>
      </c>
      <c r="E1132">
        <v>0</v>
      </c>
      <c r="F1132">
        <v>0</v>
      </c>
      <c r="G1132">
        <v>0</v>
      </c>
      <c r="H1132">
        <v>0</v>
      </c>
      <c r="I1132">
        <v>0</v>
      </c>
      <c r="T1132" t="s">
        <v>1642</v>
      </c>
      <c r="U1132">
        <v>0</v>
      </c>
      <c r="V1132">
        <v>0</v>
      </c>
      <c r="W1132">
        <v>0</v>
      </c>
    </row>
    <row r="1133" spans="1:23" x14ac:dyDescent="0.35">
      <c r="A1133" t="s">
        <v>79</v>
      </c>
      <c r="B1133" t="s">
        <v>80</v>
      </c>
      <c r="C1133" s="2">
        <v>44743</v>
      </c>
      <c r="D1133">
        <v>10</v>
      </c>
      <c r="E1133">
        <v>207</v>
      </c>
      <c r="F1133">
        <v>19</v>
      </c>
      <c r="G1133">
        <v>0</v>
      </c>
      <c r="H1133">
        <v>0</v>
      </c>
      <c r="I1133">
        <v>236</v>
      </c>
      <c r="J1133">
        <v>13</v>
      </c>
      <c r="K1133">
        <v>37</v>
      </c>
      <c r="L1133">
        <v>51</v>
      </c>
      <c r="M1133">
        <v>60.5</v>
      </c>
      <c r="N1133">
        <v>75</v>
      </c>
      <c r="O1133">
        <v>14.5</v>
      </c>
      <c r="P1133">
        <v>9.5</v>
      </c>
      <c r="Q1133">
        <v>14</v>
      </c>
      <c r="R1133">
        <v>37</v>
      </c>
      <c r="S1133">
        <v>24</v>
      </c>
      <c r="T1133" t="s">
        <v>1643</v>
      </c>
      <c r="U1133">
        <v>0</v>
      </c>
      <c r="V1133">
        <v>226</v>
      </c>
      <c r="W1133">
        <v>236</v>
      </c>
    </row>
    <row r="1134" spans="1:23" x14ac:dyDescent="0.35">
      <c r="A1134" t="s">
        <v>79</v>
      </c>
      <c r="B1134" t="s">
        <v>80</v>
      </c>
      <c r="C1134" s="2">
        <v>44774</v>
      </c>
      <c r="D1134">
        <v>11</v>
      </c>
      <c r="E1134">
        <v>102</v>
      </c>
      <c r="F1134">
        <v>13</v>
      </c>
      <c r="G1134">
        <v>2</v>
      </c>
      <c r="H1134">
        <v>0</v>
      </c>
      <c r="I1134">
        <v>128</v>
      </c>
      <c r="J1134">
        <v>7</v>
      </c>
      <c r="K1134">
        <v>15</v>
      </c>
      <c r="L1134">
        <v>22.5</v>
      </c>
      <c r="M1134">
        <v>34.5</v>
      </c>
      <c r="N1134">
        <v>50</v>
      </c>
      <c r="O1134">
        <v>15.5</v>
      </c>
      <c r="P1134">
        <v>12</v>
      </c>
      <c r="Q1134">
        <v>7.5</v>
      </c>
      <c r="R1134">
        <v>15</v>
      </c>
      <c r="S1134">
        <v>8</v>
      </c>
      <c r="T1134" t="s">
        <v>1644</v>
      </c>
      <c r="U1134">
        <v>2</v>
      </c>
      <c r="V1134">
        <v>117</v>
      </c>
      <c r="W1134">
        <v>126</v>
      </c>
    </row>
    <row r="1135" spans="1:23" x14ac:dyDescent="0.35">
      <c r="A1135" t="s">
        <v>79</v>
      </c>
      <c r="B1135" t="s">
        <v>80</v>
      </c>
      <c r="C1135" s="2">
        <v>44805</v>
      </c>
      <c r="D1135">
        <v>2</v>
      </c>
      <c r="E1135">
        <v>44</v>
      </c>
      <c r="F1135">
        <v>4</v>
      </c>
      <c r="G1135">
        <v>0</v>
      </c>
      <c r="H1135">
        <v>0</v>
      </c>
      <c r="I1135">
        <v>50</v>
      </c>
      <c r="J1135">
        <v>10</v>
      </c>
      <c r="K1135">
        <v>13</v>
      </c>
      <c r="L1135">
        <v>26</v>
      </c>
      <c r="M1135">
        <v>35</v>
      </c>
      <c r="N1135">
        <v>48</v>
      </c>
      <c r="O1135">
        <v>13</v>
      </c>
      <c r="P1135">
        <v>9</v>
      </c>
      <c r="Q1135">
        <v>13</v>
      </c>
      <c r="R1135">
        <v>13</v>
      </c>
      <c r="S1135">
        <v>3</v>
      </c>
      <c r="T1135" t="s">
        <v>1645</v>
      </c>
      <c r="U1135">
        <v>0</v>
      </c>
      <c r="V1135">
        <v>48</v>
      </c>
      <c r="W1135">
        <v>50</v>
      </c>
    </row>
    <row r="1136" spans="1:23" x14ac:dyDescent="0.35">
      <c r="A1136" t="s">
        <v>79</v>
      </c>
      <c r="B1136" t="s">
        <v>80</v>
      </c>
      <c r="C1136" s="2">
        <v>44835</v>
      </c>
      <c r="D1136">
        <v>0</v>
      </c>
      <c r="E1136">
        <v>17</v>
      </c>
      <c r="F1136">
        <v>0</v>
      </c>
      <c r="G1136">
        <v>1</v>
      </c>
      <c r="H1136">
        <v>0</v>
      </c>
      <c r="I1136">
        <v>18</v>
      </c>
      <c r="J1136">
        <v>10</v>
      </c>
      <c r="K1136">
        <v>25</v>
      </c>
      <c r="L1136">
        <v>38</v>
      </c>
      <c r="M1136">
        <v>42</v>
      </c>
      <c r="N1136">
        <v>160</v>
      </c>
      <c r="O1136">
        <v>118</v>
      </c>
      <c r="P1136">
        <v>4</v>
      </c>
      <c r="Q1136">
        <v>13</v>
      </c>
      <c r="R1136">
        <v>25</v>
      </c>
      <c r="S1136">
        <v>15</v>
      </c>
      <c r="T1136" t="s">
        <v>1646</v>
      </c>
      <c r="U1136">
        <v>1</v>
      </c>
      <c r="V1136">
        <v>18</v>
      </c>
      <c r="W1136">
        <v>17</v>
      </c>
    </row>
    <row r="1137" spans="1:23" x14ac:dyDescent="0.35">
      <c r="A1137" t="s">
        <v>79</v>
      </c>
      <c r="B1137" t="s">
        <v>80</v>
      </c>
      <c r="C1137" s="2">
        <v>44866</v>
      </c>
      <c r="D1137">
        <v>9</v>
      </c>
      <c r="E1137">
        <v>64</v>
      </c>
      <c r="F1137">
        <v>9</v>
      </c>
      <c r="G1137">
        <v>0</v>
      </c>
      <c r="H1137">
        <v>0</v>
      </c>
      <c r="I1137">
        <v>82</v>
      </c>
      <c r="J1137">
        <v>6</v>
      </c>
      <c r="K1137">
        <v>16</v>
      </c>
      <c r="L1137">
        <v>29</v>
      </c>
      <c r="M1137">
        <v>50</v>
      </c>
      <c r="N1137">
        <v>109</v>
      </c>
      <c r="O1137">
        <v>59</v>
      </c>
      <c r="P1137">
        <v>21</v>
      </c>
      <c r="Q1137">
        <v>13</v>
      </c>
      <c r="R1137">
        <v>16</v>
      </c>
      <c r="S1137">
        <v>10</v>
      </c>
      <c r="T1137" t="s">
        <v>1647</v>
      </c>
      <c r="U1137">
        <v>0</v>
      </c>
      <c r="V1137">
        <v>73</v>
      </c>
      <c r="W1137">
        <v>82</v>
      </c>
    </row>
    <row r="1138" spans="1:23" x14ac:dyDescent="0.35">
      <c r="A1138" t="s">
        <v>79</v>
      </c>
      <c r="B1138" t="s">
        <v>80</v>
      </c>
      <c r="C1138" s="2">
        <v>44896</v>
      </c>
      <c r="D1138">
        <v>0</v>
      </c>
      <c r="E1138">
        <v>31</v>
      </c>
      <c r="F1138">
        <v>8</v>
      </c>
      <c r="G1138">
        <v>0</v>
      </c>
      <c r="H1138">
        <v>1</v>
      </c>
      <c r="I1138">
        <v>40</v>
      </c>
      <c r="J1138">
        <v>4.5</v>
      </c>
      <c r="K1138">
        <v>13</v>
      </c>
      <c r="L1138">
        <v>26.5</v>
      </c>
      <c r="M1138">
        <v>41</v>
      </c>
      <c r="N1138">
        <v>206.5</v>
      </c>
      <c r="O1138">
        <v>165.5</v>
      </c>
      <c r="P1138">
        <v>14.5</v>
      </c>
      <c r="Q1138">
        <v>13.5</v>
      </c>
      <c r="R1138">
        <v>13</v>
      </c>
      <c r="S1138">
        <v>8.5</v>
      </c>
      <c r="T1138" t="s">
        <v>1648</v>
      </c>
      <c r="U1138">
        <v>1</v>
      </c>
      <c r="V1138">
        <v>40</v>
      </c>
      <c r="W1138">
        <v>39</v>
      </c>
    </row>
    <row r="1139" spans="1:23" x14ac:dyDescent="0.35">
      <c r="A1139" t="s">
        <v>79</v>
      </c>
      <c r="B1139" t="s">
        <v>80</v>
      </c>
      <c r="C1139" s="2">
        <v>44927</v>
      </c>
      <c r="D1139">
        <v>9</v>
      </c>
      <c r="E1139">
        <v>77</v>
      </c>
      <c r="F1139">
        <v>11</v>
      </c>
      <c r="G1139">
        <v>0</v>
      </c>
      <c r="H1139">
        <v>0</v>
      </c>
      <c r="I1139">
        <v>97</v>
      </c>
      <c r="J1139">
        <v>2</v>
      </c>
      <c r="K1139">
        <v>11</v>
      </c>
      <c r="L1139">
        <v>44</v>
      </c>
      <c r="M1139">
        <v>65</v>
      </c>
      <c r="N1139">
        <v>122</v>
      </c>
      <c r="O1139">
        <v>57</v>
      </c>
      <c r="P1139">
        <v>21</v>
      </c>
      <c r="Q1139">
        <v>33</v>
      </c>
      <c r="R1139">
        <v>11</v>
      </c>
      <c r="S1139">
        <v>9</v>
      </c>
      <c r="T1139" t="s">
        <v>1649</v>
      </c>
      <c r="U1139">
        <v>0</v>
      </c>
      <c r="V1139">
        <v>88</v>
      </c>
      <c r="W1139">
        <v>97</v>
      </c>
    </row>
    <row r="1140" spans="1:23" x14ac:dyDescent="0.35">
      <c r="A1140" t="s">
        <v>79</v>
      </c>
      <c r="B1140" t="s">
        <v>80</v>
      </c>
      <c r="C1140" s="2">
        <v>44958</v>
      </c>
      <c r="D1140">
        <v>1</v>
      </c>
      <c r="E1140">
        <v>76</v>
      </c>
      <c r="F1140">
        <v>17</v>
      </c>
      <c r="G1140">
        <v>0</v>
      </c>
      <c r="H1140">
        <v>0</v>
      </c>
      <c r="I1140">
        <v>94</v>
      </c>
      <c r="J1140">
        <v>4</v>
      </c>
      <c r="K1140">
        <v>13</v>
      </c>
      <c r="L1140">
        <v>28</v>
      </c>
      <c r="M1140">
        <v>42</v>
      </c>
      <c r="N1140">
        <v>59</v>
      </c>
      <c r="O1140">
        <v>17</v>
      </c>
      <c r="P1140">
        <v>14</v>
      </c>
      <c r="Q1140">
        <v>15</v>
      </c>
      <c r="R1140">
        <v>13</v>
      </c>
      <c r="S1140">
        <v>9</v>
      </c>
      <c r="T1140" t="s">
        <v>1650</v>
      </c>
      <c r="U1140">
        <v>0</v>
      </c>
      <c r="V1140">
        <v>93</v>
      </c>
      <c r="W1140">
        <v>94</v>
      </c>
    </row>
    <row r="1141" spans="1:23" x14ac:dyDescent="0.35">
      <c r="A1141" t="s">
        <v>79</v>
      </c>
      <c r="B1141" t="s">
        <v>80</v>
      </c>
      <c r="C1141" s="2">
        <v>44986</v>
      </c>
      <c r="D1141">
        <v>2</v>
      </c>
      <c r="E1141">
        <v>61</v>
      </c>
      <c r="F1141">
        <v>17</v>
      </c>
      <c r="G1141">
        <v>0</v>
      </c>
      <c r="H1141">
        <v>0</v>
      </c>
      <c r="I1141">
        <v>80</v>
      </c>
      <c r="J1141">
        <v>6</v>
      </c>
      <c r="K1141">
        <v>11</v>
      </c>
      <c r="L1141">
        <v>22.5</v>
      </c>
      <c r="M1141">
        <v>34.5</v>
      </c>
      <c r="N1141">
        <v>56.5</v>
      </c>
      <c r="O1141">
        <v>22</v>
      </c>
      <c r="P1141">
        <v>12</v>
      </c>
      <c r="Q1141">
        <v>11.5</v>
      </c>
      <c r="R1141">
        <v>11</v>
      </c>
      <c r="S1141">
        <v>5</v>
      </c>
      <c r="T1141" t="s">
        <v>1651</v>
      </c>
      <c r="U1141">
        <v>0</v>
      </c>
      <c r="V1141">
        <v>78</v>
      </c>
      <c r="W1141">
        <v>80</v>
      </c>
    </row>
    <row r="1142" spans="1:23" x14ac:dyDescent="0.35">
      <c r="A1142" t="s">
        <v>73</v>
      </c>
      <c r="B1142" t="s">
        <v>74</v>
      </c>
      <c r="C1142" s="2">
        <v>44652</v>
      </c>
      <c r="D1142">
        <v>55</v>
      </c>
      <c r="E1142">
        <v>109</v>
      </c>
      <c r="F1142">
        <v>29</v>
      </c>
      <c r="G1142">
        <v>0</v>
      </c>
      <c r="H1142">
        <v>0</v>
      </c>
      <c r="I1142">
        <v>193</v>
      </c>
      <c r="J1142">
        <v>6</v>
      </c>
      <c r="K1142">
        <v>17</v>
      </c>
      <c r="L1142">
        <v>27</v>
      </c>
      <c r="M1142">
        <v>47</v>
      </c>
      <c r="N1142">
        <v>118</v>
      </c>
      <c r="O1142">
        <v>71</v>
      </c>
      <c r="P1142">
        <v>20</v>
      </c>
      <c r="Q1142">
        <v>10</v>
      </c>
      <c r="R1142">
        <v>17</v>
      </c>
      <c r="S1142">
        <v>11</v>
      </c>
      <c r="T1142" t="s">
        <v>1652</v>
      </c>
      <c r="U1142">
        <v>0</v>
      </c>
      <c r="V1142">
        <v>138</v>
      </c>
      <c r="W1142">
        <v>193</v>
      </c>
    </row>
    <row r="1143" spans="1:23" x14ac:dyDescent="0.35">
      <c r="A1143" t="s">
        <v>73</v>
      </c>
      <c r="B1143" t="s">
        <v>74</v>
      </c>
      <c r="C1143" s="2">
        <v>44682</v>
      </c>
      <c r="D1143">
        <v>40</v>
      </c>
      <c r="E1143">
        <v>106</v>
      </c>
      <c r="F1143">
        <v>22</v>
      </c>
      <c r="G1143">
        <v>1</v>
      </c>
      <c r="H1143">
        <v>0</v>
      </c>
      <c r="I1143">
        <v>169</v>
      </c>
      <c r="J1143">
        <v>4</v>
      </c>
      <c r="K1143">
        <v>10</v>
      </c>
      <c r="L1143">
        <v>20</v>
      </c>
      <c r="M1143">
        <v>38</v>
      </c>
      <c r="N1143">
        <v>165</v>
      </c>
      <c r="O1143">
        <v>127</v>
      </c>
      <c r="P1143">
        <v>18</v>
      </c>
      <c r="Q1143">
        <v>10</v>
      </c>
      <c r="R1143">
        <v>10</v>
      </c>
      <c r="S1143">
        <v>6</v>
      </c>
      <c r="T1143" t="s">
        <v>1653</v>
      </c>
      <c r="U1143">
        <v>1</v>
      </c>
      <c r="V1143">
        <v>129</v>
      </c>
      <c r="W1143">
        <v>168</v>
      </c>
    </row>
    <row r="1144" spans="1:23" x14ac:dyDescent="0.35">
      <c r="A1144" t="s">
        <v>73</v>
      </c>
      <c r="B1144" t="s">
        <v>74</v>
      </c>
      <c r="C1144" s="2">
        <v>44713</v>
      </c>
      <c r="D1144">
        <v>38</v>
      </c>
      <c r="E1144">
        <v>87</v>
      </c>
      <c r="F1144">
        <v>12</v>
      </c>
      <c r="G1144">
        <v>0</v>
      </c>
      <c r="H1144">
        <v>0</v>
      </c>
      <c r="I1144">
        <v>137</v>
      </c>
      <c r="J1144">
        <v>7</v>
      </c>
      <c r="K1144">
        <v>11</v>
      </c>
      <c r="L1144">
        <v>20</v>
      </c>
      <c r="M1144">
        <v>36</v>
      </c>
      <c r="N1144">
        <v>89</v>
      </c>
      <c r="O1144">
        <v>53</v>
      </c>
      <c r="P1144">
        <v>16</v>
      </c>
      <c r="Q1144">
        <v>9</v>
      </c>
      <c r="R1144">
        <v>11</v>
      </c>
      <c r="S1144">
        <v>4</v>
      </c>
      <c r="T1144" t="s">
        <v>1654</v>
      </c>
      <c r="U1144">
        <v>0</v>
      </c>
      <c r="V1144">
        <v>99</v>
      </c>
      <c r="W1144">
        <v>137</v>
      </c>
    </row>
    <row r="1145" spans="1:23" x14ac:dyDescent="0.35">
      <c r="A1145" t="s">
        <v>73</v>
      </c>
      <c r="B1145" t="s">
        <v>74</v>
      </c>
      <c r="C1145" s="2">
        <v>44743</v>
      </c>
      <c r="D1145">
        <v>6</v>
      </c>
      <c r="E1145">
        <v>114</v>
      </c>
      <c r="F1145">
        <v>16</v>
      </c>
      <c r="G1145">
        <v>0</v>
      </c>
      <c r="H1145">
        <v>0</v>
      </c>
      <c r="I1145">
        <v>136</v>
      </c>
      <c r="J1145">
        <v>4</v>
      </c>
      <c r="K1145">
        <v>13</v>
      </c>
      <c r="L1145">
        <v>20</v>
      </c>
      <c r="M1145">
        <v>24</v>
      </c>
      <c r="N1145">
        <v>74</v>
      </c>
      <c r="O1145">
        <v>50</v>
      </c>
      <c r="P1145">
        <v>4</v>
      </c>
      <c r="Q1145">
        <v>7</v>
      </c>
      <c r="R1145">
        <v>13</v>
      </c>
      <c r="S1145">
        <v>9</v>
      </c>
      <c r="T1145" t="s">
        <v>1655</v>
      </c>
      <c r="U1145">
        <v>0</v>
      </c>
      <c r="V1145">
        <v>130</v>
      </c>
      <c r="W1145">
        <v>136</v>
      </c>
    </row>
    <row r="1146" spans="1:23" x14ac:dyDescent="0.35">
      <c r="A1146" t="s">
        <v>73</v>
      </c>
      <c r="B1146" t="s">
        <v>74</v>
      </c>
      <c r="C1146" s="2">
        <v>44774</v>
      </c>
      <c r="D1146">
        <v>20</v>
      </c>
      <c r="E1146">
        <v>88</v>
      </c>
      <c r="F1146">
        <v>29</v>
      </c>
      <c r="G1146">
        <v>0</v>
      </c>
      <c r="H1146">
        <v>0</v>
      </c>
      <c r="I1146">
        <v>137</v>
      </c>
      <c r="J1146">
        <v>7</v>
      </c>
      <c r="K1146">
        <v>14</v>
      </c>
      <c r="L1146">
        <v>21</v>
      </c>
      <c r="M1146">
        <v>35</v>
      </c>
      <c r="N1146">
        <v>186</v>
      </c>
      <c r="O1146">
        <v>151</v>
      </c>
      <c r="P1146">
        <v>14</v>
      </c>
      <c r="Q1146">
        <v>7</v>
      </c>
      <c r="R1146">
        <v>14</v>
      </c>
      <c r="S1146">
        <v>7</v>
      </c>
      <c r="T1146" t="s">
        <v>1656</v>
      </c>
      <c r="U1146">
        <v>0</v>
      </c>
      <c r="V1146">
        <v>117</v>
      </c>
      <c r="W1146">
        <v>137</v>
      </c>
    </row>
    <row r="1147" spans="1:23" x14ac:dyDescent="0.35">
      <c r="A1147" t="s">
        <v>73</v>
      </c>
      <c r="B1147" t="s">
        <v>74</v>
      </c>
      <c r="C1147" s="2">
        <v>44805</v>
      </c>
      <c r="D1147">
        <v>2</v>
      </c>
      <c r="E1147">
        <v>100</v>
      </c>
      <c r="F1147">
        <v>18</v>
      </c>
      <c r="G1147">
        <v>0</v>
      </c>
      <c r="H1147">
        <v>0</v>
      </c>
      <c r="I1147">
        <v>120</v>
      </c>
      <c r="J1147">
        <v>6.5</v>
      </c>
      <c r="K1147">
        <v>12</v>
      </c>
      <c r="L1147">
        <v>20</v>
      </c>
      <c r="M1147">
        <v>28.5</v>
      </c>
      <c r="N1147">
        <v>91.5</v>
      </c>
      <c r="O1147">
        <v>63</v>
      </c>
      <c r="P1147">
        <v>8.5</v>
      </c>
      <c r="Q1147">
        <v>8</v>
      </c>
      <c r="R1147">
        <v>12</v>
      </c>
      <c r="S1147">
        <v>5.5</v>
      </c>
      <c r="T1147" t="s">
        <v>1657</v>
      </c>
      <c r="U1147">
        <v>0</v>
      </c>
      <c r="V1147">
        <v>118</v>
      </c>
      <c r="W1147">
        <v>120</v>
      </c>
    </row>
    <row r="1148" spans="1:23" x14ac:dyDescent="0.35">
      <c r="A1148" t="s">
        <v>73</v>
      </c>
      <c r="B1148" t="s">
        <v>74</v>
      </c>
      <c r="C1148" s="2">
        <v>44835</v>
      </c>
      <c r="D1148">
        <v>31</v>
      </c>
      <c r="E1148">
        <v>98</v>
      </c>
      <c r="F1148">
        <v>38</v>
      </c>
      <c r="G1148">
        <v>0</v>
      </c>
      <c r="H1148">
        <v>0</v>
      </c>
      <c r="I1148">
        <v>167</v>
      </c>
      <c r="J1148">
        <v>7</v>
      </c>
      <c r="K1148">
        <v>15</v>
      </c>
      <c r="L1148">
        <v>25</v>
      </c>
      <c r="M1148">
        <v>55</v>
      </c>
      <c r="N1148">
        <v>151</v>
      </c>
      <c r="O1148">
        <v>96</v>
      </c>
      <c r="P1148">
        <v>30</v>
      </c>
      <c r="Q1148">
        <v>10</v>
      </c>
      <c r="R1148">
        <v>15</v>
      </c>
      <c r="S1148">
        <v>8</v>
      </c>
      <c r="T1148" t="s">
        <v>1658</v>
      </c>
      <c r="U1148">
        <v>0</v>
      </c>
      <c r="V1148">
        <v>136</v>
      </c>
      <c r="W1148">
        <v>167</v>
      </c>
    </row>
    <row r="1149" spans="1:23" x14ac:dyDescent="0.35">
      <c r="A1149" t="s">
        <v>73</v>
      </c>
      <c r="B1149" t="s">
        <v>74</v>
      </c>
      <c r="C1149" s="2">
        <v>44866</v>
      </c>
      <c r="D1149">
        <v>0</v>
      </c>
      <c r="E1149">
        <v>0</v>
      </c>
      <c r="F1149">
        <v>0</v>
      </c>
      <c r="G1149">
        <v>0</v>
      </c>
      <c r="H1149">
        <v>0</v>
      </c>
      <c r="I1149">
        <v>0</v>
      </c>
      <c r="T1149" t="s">
        <v>1659</v>
      </c>
      <c r="U1149">
        <v>0</v>
      </c>
      <c r="V1149">
        <v>0</v>
      </c>
      <c r="W1149">
        <v>0</v>
      </c>
    </row>
    <row r="1150" spans="1:23" x14ac:dyDescent="0.35">
      <c r="A1150" t="s">
        <v>73</v>
      </c>
      <c r="B1150" t="s">
        <v>74</v>
      </c>
      <c r="C1150" s="2">
        <v>44896</v>
      </c>
      <c r="D1150">
        <v>47</v>
      </c>
      <c r="E1150">
        <v>173</v>
      </c>
      <c r="F1150">
        <v>44</v>
      </c>
      <c r="G1150">
        <v>0</v>
      </c>
      <c r="H1150">
        <v>0</v>
      </c>
      <c r="I1150">
        <v>264</v>
      </c>
      <c r="J1150">
        <v>6</v>
      </c>
      <c r="K1150">
        <v>19</v>
      </c>
      <c r="L1150">
        <v>33</v>
      </c>
      <c r="M1150">
        <v>60</v>
      </c>
      <c r="N1150">
        <v>147</v>
      </c>
      <c r="O1150">
        <v>87</v>
      </c>
      <c r="P1150">
        <v>27</v>
      </c>
      <c r="Q1150">
        <v>14</v>
      </c>
      <c r="R1150">
        <v>19</v>
      </c>
      <c r="S1150">
        <v>13</v>
      </c>
      <c r="T1150" t="s">
        <v>1660</v>
      </c>
      <c r="U1150">
        <v>0</v>
      </c>
      <c r="V1150">
        <v>217</v>
      </c>
      <c r="W1150">
        <v>264</v>
      </c>
    </row>
    <row r="1151" spans="1:23" x14ac:dyDescent="0.35">
      <c r="A1151" t="s">
        <v>73</v>
      </c>
      <c r="B1151" t="s">
        <v>74</v>
      </c>
      <c r="C1151" s="2">
        <v>44927</v>
      </c>
      <c r="D1151">
        <v>36</v>
      </c>
      <c r="E1151">
        <v>96</v>
      </c>
      <c r="F1151">
        <v>37</v>
      </c>
      <c r="G1151">
        <v>0</v>
      </c>
      <c r="H1151">
        <v>0</v>
      </c>
      <c r="I1151">
        <v>169</v>
      </c>
      <c r="J1151">
        <v>8</v>
      </c>
      <c r="K1151">
        <v>17</v>
      </c>
      <c r="L1151">
        <v>25</v>
      </c>
      <c r="M1151">
        <v>58</v>
      </c>
      <c r="N1151">
        <v>105</v>
      </c>
      <c r="O1151">
        <v>47</v>
      </c>
      <c r="P1151">
        <v>33</v>
      </c>
      <c r="Q1151">
        <v>8</v>
      </c>
      <c r="R1151">
        <v>17</v>
      </c>
      <c r="S1151">
        <v>9</v>
      </c>
      <c r="T1151" t="s">
        <v>1661</v>
      </c>
      <c r="U1151">
        <v>0</v>
      </c>
      <c r="V1151">
        <v>133</v>
      </c>
      <c r="W1151">
        <v>169</v>
      </c>
    </row>
    <row r="1152" spans="1:23" x14ac:dyDescent="0.35">
      <c r="A1152" t="s">
        <v>73</v>
      </c>
      <c r="B1152" t="s">
        <v>74</v>
      </c>
      <c r="C1152" s="2">
        <v>44958</v>
      </c>
      <c r="D1152">
        <v>1</v>
      </c>
      <c r="E1152">
        <v>91</v>
      </c>
      <c r="F1152">
        <v>20</v>
      </c>
      <c r="G1152">
        <v>0</v>
      </c>
      <c r="H1152">
        <v>0</v>
      </c>
      <c r="I1152">
        <v>112</v>
      </c>
      <c r="J1152">
        <v>6</v>
      </c>
      <c r="K1152">
        <v>14.5</v>
      </c>
      <c r="L1152">
        <v>21</v>
      </c>
      <c r="M1152">
        <v>29</v>
      </c>
      <c r="N1152">
        <v>58</v>
      </c>
      <c r="O1152">
        <v>29</v>
      </c>
      <c r="P1152">
        <v>8</v>
      </c>
      <c r="Q1152">
        <v>6.5</v>
      </c>
      <c r="R1152">
        <v>14.5</v>
      </c>
      <c r="S1152">
        <v>8.5</v>
      </c>
      <c r="T1152" t="s">
        <v>1662</v>
      </c>
      <c r="U1152">
        <v>0</v>
      </c>
      <c r="V1152">
        <v>111</v>
      </c>
      <c r="W1152">
        <v>112</v>
      </c>
    </row>
    <row r="1153" spans="1:23" x14ac:dyDescent="0.35">
      <c r="A1153" t="s">
        <v>73</v>
      </c>
      <c r="B1153" t="s">
        <v>74</v>
      </c>
      <c r="C1153" s="2">
        <v>44986</v>
      </c>
      <c r="D1153">
        <v>0</v>
      </c>
      <c r="E1153">
        <v>88</v>
      </c>
      <c r="F1153">
        <v>17</v>
      </c>
      <c r="G1153">
        <v>0</v>
      </c>
      <c r="H1153">
        <v>0</v>
      </c>
      <c r="I1153">
        <v>105</v>
      </c>
      <c r="J1153">
        <v>5</v>
      </c>
      <c r="K1153">
        <v>15</v>
      </c>
      <c r="L1153">
        <v>21</v>
      </c>
      <c r="M1153">
        <v>29</v>
      </c>
      <c r="N1153">
        <v>60</v>
      </c>
      <c r="O1153">
        <v>31</v>
      </c>
      <c r="P1153">
        <v>8</v>
      </c>
      <c r="Q1153">
        <v>6</v>
      </c>
      <c r="R1153">
        <v>15</v>
      </c>
      <c r="S1153">
        <v>10</v>
      </c>
      <c r="T1153" t="s">
        <v>1663</v>
      </c>
      <c r="U1153">
        <v>0</v>
      </c>
      <c r="V1153">
        <v>105</v>
      </c>
      <c r="W1153">
        <v>105</v>
      </c>
    </row>
    <row r="1154" spans="1:23" x14ac:dyDescent="0.35">
      <c r="A1154" t="s">
        <v>285</v>
      </c>
      <c r="B1154" t="s">
        <v>286</v>
      </c>
      <c r="C1154" s="2">
        <v>44652</v>
      </c>
      <c r="D1154">
        <v>17</v>
      </c>
      <c r="E1154">
        <v>1</v>
      </c>
      <c r="F1154">
        <v>0</v>
      </c>
      <c r="G1154">
        <v>0</v>
      </c>
      <c r="H1154">
        <v>0</v>
      </c>
      <c r="I1154">
        <v>18</v>
      </c>
      <c r="J1154">
        <v>2</v>
      </c>
      <c r="K1154">
        <v>5</v>
      </c>
      <c r="L1154">
        <v>5</v>
      </c>
      <c r="M1154">
        <v>27</v>
      </c>
      <c r="N1154">
        <v>161</v>
      </c>
      <c r="O1154">
        <v>134</v>
      </c>
      <c r="P1154">
        <v>22</v>
      </c>
      <c r="Q1154">
        <v>0</v>
      </c>
      <c r="R1154">
        <v>5</v>
      </c>
      <c r="S1154">
        <v>3</v>
      </c>
      <c r="T1154" t="s">
        <v>1664</v>
      </c>
      <c r="U1154">
        <v>0</v>
      </c>
      <c r="V1154">
        <v>1</v>
      </c>
      <c r="W1154">
        <v>18</v>
      </c>
    </row>
    <row r="1155" spans="1:23" x14ac:dyDescent="0.35">
      <c r="A1155" t="s">
        <v>285</v>
      </c>
      <c r="B1155" t="s">
        <v>286</v>
      </c>
      <c r="C1155" s="2">
        <v>44682</v>
      </c>
      <c r="D1155">
        <v>1237</v>
      </c>
      <c r="E1155">
        <v>82</v>
      </c>
      <c r="F1155">
        <v>9</v>
      </c>
      <c r="G1155">
        <v>1</v>
      </c>
      <c r="H1155">
        <v>2</v>
      </c>
      <c r="I1155">
        <v>1331</v>
      </c>
      <c r="J1155">
        <v>13</v>
      </c>
      <c r="K1155">
        <v>42</v>
      </c>
      <c r="L1155">
        <v>56</v>
      </c>
      <c r="M1155">
        <v>93</v>
      </c>
      <c r="N1155">
        <v>187</v>
      </c>
      <c r="O1155">
        <v>94</v>
      </c>
      <c r="P1155">
        <v>37</v>
      </c>
      <c r="Q1155">
        <v>14</v>
      </c>
      <c r="R1155">
        <v>42</v>
      </c>
      <c r="S1155">
        <v>29</v>
      </c>
      <c r="T1155" t="s">
        <v>1665</v>
      </c>
      <c r="U1155">
        <v>3</v>
      </c>
      <c r="V1155">
        <v>94</v>
      </c>
      <c r="W1155">
        <v>1328</v>
      </c>
    </row>
    <row r="1156" spans="1:23" x14ac:dyDescent="0.35">
      <c r="A1156" t="s">
        <v>285</v>
      </c>
      <c r="B1156" t="s">
        <v>286</v>
      </c>
      <c r="C1156" s="2">
        <v>44713</v>
      </c>
      <c r="D1156">
        <v>445</v>
      </c>
      <c r="E1156">
        <v>41</v>
      </c>
      <c r="F1156">
        <v>2</v>
      </c>
      <c r="G1156">
        <v>1</v>
      </c>
      <c r="H1156">
        <v>1</v>
      </c>
      <c r="I1156">
        <v>490</v>
      </c>
      <c r="J1156">
        <v>5</v>
      </c>
      <c r="K1156">
        <v>32</v>
      </c>
      <c r="L1156">
        <v>50</v>
      </c>
      <c r="M1156">
        <v>62</v>
      </c>
      <c r="N1156">
        <v>102</v>
      </c>
      <c r="O1156">
        <v>40</v>
      </c>
      <c r="P1156">
        <v>12</v>
      </c>
      <c r="Q1156">
        <v>18</v>
      </c>
      <c r="R1156">
        <v>32</v>
      </c>
      <c r="S1156">
        <v>27</v>
      </c>
      <c r="T1156" t="s">
        <v>1666</v>
      </c>
      <c r="U1156">
        <v>2</v>
      </c>
      <c r="V1156">
        <v>45</v>
      </c>
      <c r="W1156">
        <v>488</v>
      </c>
    </row>
    <row r="1157" spans="1:23" x14ac:dyDescent="0.35">
      <c r="A1157" t="s">
        <v>285</v>
      </c>
      <c r="B1157" t="s">
        <v>286</v>
      </c>
      <c r="C1157" s="2">
        <v>44743</v>
      </c>
      <c r="D1157">
        <v>447</v>
      </c>
      <c r="E1157">
        <v>45</v>
      </c>
      <c r="F1157">
        <v>4</v>
      </c>
      <c r="G1157">
        <v>0</v>
      </c>
      <c r="H1157">
        <v>3</v>
      </c>
      <c r="I1157">
        <v>499</v>
      </c>
      <c r="J1157">
        <v>3</v>
      </c>
      <c r="K1157">
        <v>10</v>
      </c>
      <c r="L1157">
        <v>30</v>
      </c>
      <c r="M1157">
        <v>69</v>
      </c>
      <c r="N1157">
        <v>178</v>
      </c>
      <c r="O1157">
        <v>109</v>
      </c>
      <c r="P1157">
        <v>39</v>
      </c>
      <c r="Q1157">
        <v>20</v>
      </c>
      <c r="R1157">
        <v>10</v>
      </c>
      <c r="S1157">
        <v>7</v>
      </c>
      <c r="T1157" t="s">
        <v>1667</v>
      </c>
      <c r="U1157">
        <v>3</v>
      </c>
      <c r="V1157">
        <v>52</v>
      </c>
      <c r="W1157">
        <v>496</v>
      </c>
    </row>
    <row r="1158" spans="1:23" x14ac:dyDescent="0.35">
      <c r="A1158" t="s">
        <v>285</v>
      </c>
      <c r="B1158" t="s">
        <v>286</v>
      </c>
      <c r="C1158" s="2">
        <v>44774</v>
      </c>
      <c r="D1158">
        <v>622</v>
      </c>
      <c r="E1158">
        <v>56</v>
      </c>
      <c r="F1158">
        <v>7</v>
      </c>
      <c r="G1158">
        <v>3</v>
      </c>
      <c r="H1158">
        <v>2</v>
      </c>
      <c r="I1158">
        <v>690</v>
      </c>
      <c r="J1158">
        <v>4</v>
      </c>
      <c r="K1158">
        <v>34</v>
      </c>
      <c r="L1158">
        <v>57</v>
      </c>
      <c r="M1158">
        <v>75</v>
      </c>
      <c r="N1158">
        <v>220</v>
      </c>
      <c r="O1158">
        <v>145</v>
      </c>
      <c r="P1158">
        <v>18</v>
      </c>
      <c r="Q1158">
        <v>23</v>
      </c>
      <c r="R1158">
        <v>34</v>
      </c>
      <c r="S1158">
        <v>30</v>
      </c>
      <c r="T1158" t="s">
        <v>1668</v>
      </c>
      <c r="U1158">
        <v>5</v>
      </c>
      <c r="V1158">
        <v>68</v>
      </c>
      <c r="W1158">
        <v>685</v>
      </c>
    </row>
    <row r="1159" spans="1:23" x14ac:dyDescent="0.35">
      <c r="A1159" t="s">
        <v>285</v>
      </c>
      <c r="B1159" t="s">
        <v>286</v>
      </c>
      <c r="C1159" s="2">
        <v>44805</v>
      </c>
      <c r="D1159">
        <v>917</v>
      </c>
      <c r="E1159">
        <v>99</v>
      </c>
      <c r="F1159">
        <v>7</v>
      </c>
      <c r="G1159">
        <v>3</v>
      </c>
      <c r="H1159">
        <v>8</v>
      </c>
      <c r="I1159">
        <v>1034</v>
      </c>
      <c r="J1159">
        <v>9</v>
      </c>
      <c r="K1159">
        <v>28</v>
      </c>
      <c r="L1159">
        <v>45</v>
      </c>
      <c r="M1159">
        <v>71</v>
      </c>
      <c r="N1159">
        <v>160</v>
      </c>
      <c r="O1159">
        <v>89</v>
      </c>
      <c r="P1159">
        <v>26</v>
      </c>
      <c r="Q1159">
        <v>17</v>
      </c>
      <c r="R1159">
        <v>28</v>
      </c>
      <c r="S1159">
        <v>19</v>
      </c>
      <c r="T1159" t="s">
        <v>1669</v>
      </c>
      <c r="U1159">
        <v>11</v>
      </c>
      <c r="V1159">
        <v>117</v>
      </c>
      <c r="W1159">
        <v>1023</v>
      </c>
    </row>
    <row r="1160" spans="1:23" x14ac:dyDescent="0.35">
      <c r="A1160" t="s">
        <v>285</v>
      </c>
      <c r="B1160" t="s">
        <v>286</v>
      </c>
      <c r="C1160" s="2">
        <v>44835</v>
      </c>
      <c r="D1160">
        <v>0</v>
      </c>
      <c r="E1160">
        <v>0</v>
      </c>
      <c r="F1160">
        <v>0</v>
      </c>
      <c r="G1160">
        <v>0</v>
      </c>
      <c r="H1160">
        <v>0</v>
      </c>
      <c r="I1160">
        <v>0</v>
      </c>
      <c r="T1160" t="s">
        <v>1670</v>
      </c>
      <c r="U1160">
        <v>0</v>
      </c>
      <c r="V1160">
        <v>0</v>
      </c>
      <c r="W1160">
        <v>0</v>
      </c>
    </row>
    <row r="1161" spans="1:23" x14ac:dyDescent="0.35">
      <c r="A1161" t="s">
        <v>285</v>
      </c>
      <c r="B1161" t="s">
        <v>286</v>
      </c>
      <c r="C1161" s="2">
        <v>44866</v>
      </c>
      <c r="D1161">
        <v>720</v>
      </c>
      <c r="E1161">
        <v>79</v>
      </c>
      <c r="F1161">
        <v>5</v>
      </c>
      <c r="G1161">
        <v>2</v>
      </c>
      <c r="H1161">
        <v>6</v>
      </c>
      <c r="I1161">
        <v>812</v>
      </c>
      <c r="J1161">
        <v>7</v>
      </c>
      <c r="K1161">
        <v>28</v>
      </c>
      <c r="L1161">
        <v>44.5</v>
      </c>
      <c r="M1161">
        <v>71</v>
      </c>
      <c r="N1161">
        <v>221</v>
      </c>
      <c r="O1161">
        <v>150</v>
      </c>
      <c r="P1161">
        <v>26.5</v>
      </c>
      <c r="Q1161">
        <v>16.5</v>
      </c>
      <c r="R1161">
        <v>28</v>
      </c>
      <c r="S1161">
        <v>21</v>
      </c>
      <c r="T1161" t="s">
        <v>1671</v>
      </c>
      <c r="U1161">
        <v>8</v>
      </c>
      <c r="V1161">
        <v>92</v>
      </c>
      <c r="W1161">
        <v>804</v>
      </c>
    </row>
    <row r="1162" spans="1:23" x14ac:dyDescent="0.35">
      <c r="A1162" t="s">
        <v>285</v>
      </c>
      <c r="B1162" t="s">
        <v>286</v>
      </c>
      <c r="C1162" s="2">
        <v>44896</v>
      </c>
      <c r="D1162">
        <v>838</v>
      </c>
      <c r="E1162">
        <v>90</v>
      </c>
      <c r="F1162">
        <v>6</v>
      </c>
      <c r="G1162">
        <v>5</v>
      </c>
      <c r="H1162">
        <v>3</v>
      </c>
      <c r="I1162">
        <v>942</v>
      </c>
      <c r="J1162">
        <v>11</v>
      </c>
      <c r="K1162">
        <v>26</v>
      </c>
      <c r="L1162">
        <v>34</v>
      </c>
      <c r="M1162">
        <v>50</v>
      </c>
      <c r="N1162">
        <v>212</v>
      </c>
      <c r="O1162">
        <v>162</v>
      </c>
      <c r="P1162">
        <v>16</v>
      </c>
      <c r="Q1162">
        <v>8</v>
      </c>
      <c r="R1162">
        <v>26</v>
      </c>
      <c r="S1162">
        <v>15</v>
      </c>
      <c r="T1162" t="s">
        <v>1672</v>
      </c>
      <c r="U1162">
        <v>8</v>
      </c>
      <c r="V1162">
        <v>104</v>
      </c>
      <c r="W1162">
        <v>934</v>
      </c>
    </row>
    <row r="1163" spans="1:23" x14ac:dyDescent="0.35">
      <c r="A1163" t="s">
        <v>285</v>
      </c>
      <c r="B1163" t="s">
        <v>286</v>
      </c>
      <c r="C1163" s="2">
        <v>44927</v>
      </c>
      <c r="D1163">
        <v>500</v>
      </c>
      <c r="E1163">
        <v>48</v>
      </c>
      <c r="F1163">
        <v>5</v>
      </c>
      <c r="G1163">
        <v>2</v>
      </c>
      <c r="H1163">
        <v>0</v>
      </c>
      <c r="I1163">
        <v>555</v>
      </c>
      <c r="J1163">
        <v>3</v>
      </c>
      <c r="K1163">
        <v>28</v>
      </c>
      <c r="L1163">
        <v>31</v>
      </c>
      <c r="M1163">
        <v>43</v>
      </c>
      <c r="N1163">
        <v>178</v>
      </c>
      <c r="O1163">
        <v>135</v>
      </c>
      <c r="P1163">
        <v>12</v>
      </c>
      <c r="Q1163">
        <v>3</v>
      </c>
      <c r="R1163">
        <v>28</v>
      </c>
      <c r="S1163">
        <v>25</v>
      </c>
      <c r="T1163" t="s">
        <v>1673</v>
      </c>
      <c r="U1163">
        <v>2</v>
      </c>
      <c r="V1163">
        <v>55</v>
      </c>
      <c r="W1163">
        <v>553</v>
      </c>
    </row>
    <row r="1164" spans="1:23" x14ac:dyDescent="0.35">
      <c r="A1164" t="s">
        <v>285</v>
      </c>
      <c r="B1164" t="s">
        <v>286</v>
      </c>
      <c r="C1164" s="2">
        <v>44958</v>
      </c>
      <c r="D1164">
        <v>830</v>
      </c>
      <c r="E1164">
        <v>58</v>
      </c>
      <c r="F1164">
        <v>11</v>
      </c>
      <c r="G1164">
        <v>5</v>
      </c>
      <c r="H1164">
        <v>2</v>
      </c>
      <c r="I1164">
        <v>906</v>
      </c>
      <c r="J1164">
        <v>8</v>
      </c>
      <c r="K1164">
        <v>38</v>
      </c>
      <c r="L1164">
        <v>66</v>
      </c>
      <c r="M1164">
        <v>168</v>
      </c>
      <c r="N1164">
        <v>388</v>
      </c>
      <c r="O1164">
        <v>220</v>
      </c>
      <c r="P1164">
        <v>102</v>
      </c>
      <c r="Q1164">
        <v>28</v>
      </c>
      <c r="R1164">
        <v>38</v>
      </c>
      <c r="S1164">
        <v>30</v>
      </c>
      <c r="T1164" t="s">
        <v>1674</v>
      </c>
      <c r="U1164">
        <v>7</v>
      </c>
      <c r="V1164">
        <v>76</v>
      </c>
      <c r="W1164">
        <v>899</v>
      </c>
    </row>
    <row r="1165" spans="1:23" x14ac:dyDescent="0.35">
      <c r="A1165" t="s">
        <v>285</v>
      </c>
      <c r="B1165" t="s">
        <v>286</v>
      </c>
      <c r="C1165" s="2">
        <v>44986</v>
      </c>
      <c r="D1165">
        <v>1086</v>
      </c>
      <c r="E1165">
        <v>118</v>
      </c>
      <c r="F1165">
        <v>11</v>
      </c>
      <c r="G1165">
        <v>4</v>
      </c>
      <c r="H1165">
        <v>6</v>
      </c>
      <c r="I1165">
        <v>1225</v>
      </c>
      <c r="J1165">
        <v>6</v>
      </c>
      <c r="K1165">
        <v>26</v>
      </c>
      <c r="L1165">
        <v>33</v>
      </c>
      <c r="M1165">
        <v>52</v>
      </c>
      <c r="N1165">
        <v>157</v>
      </c>
      <c r="O1165">
        <v>105</v>
      </c>
      <c r="P1165">
        <v>19</v>
      </c>
      <c r="Q1165">
        <v>7</v>
      </c>
      <c r="R1165">
        <v>26</v>
      </c>
      <c r="S1165">
        <v>20</v>
      </c>
      <c r="T1165" t="s">
        <v>1675</v>
      </c>
      <c r="U1165">
        <v>10</v>
      </c>
      <c r="V1165">
        <v>139</v>
      </c>
      <c r="W1165">
        <v>1215</v>
      </c>
    </row>
    <row r="1166" spans="1:23" x14ac:dyDescent="0.35">
      <c r="A1166" t="s">
        <v>90</v>
      </c>
      <c r="B1166" t="s">
        <v>476</v>
      </c>
      <c r="C1166" s="2">
        <v>44652</v>
      </c>
      <c r="D1166">
        <v>1445</v>
      </c>
      <c r="E1166">
        <v>757</v>
      </c>
      <c r="F1166">
        <v>160</v>
      </c>
      <c r="G1166">
        <v>0</v>
      </c>
      <c r="H1166">
        <v>2</v>
      </c>
      <c r="I1166">
        <v>2364</v>
      </c>
      <c r="J1166">
        <v>1</v>
      </c>
      <c r="K1166">
        <v>4</v>
      </c>
      <c r="L1166">
        <v>10</v>
      </c>
      <c r="M1166">
        <v>26</v>
      </c>
      <c r="N1166">
        <v>132</v>
      </c>
      <c r="O1166">
        <v>106</v>
      </c>
      <c r="P1166">
        <v>16</v>
      </c>
      <c r="Q1166">
        <v>6</v>
      </c>
      <c r="R1166">
        <v>4</v>
      </c>
      <c r="S1166">
        <v>3</v>
      </c>
      <c r="T1166" t="s">
        <v>1676</v>
      </c>
      <c r="U1166">
        <v>2</v>
      </c>
      <c r="V1166">
        <v>919</v>
      </c>
      <c r="W1166">
        <v>2362</v>
      </c>
    </row>
    <row r="1167" spans="1:23" x14ac:dyDescent="0.35">
      <c r="A1167" t="s">
        <v>90</v>
      </c>
      <c r="B1167" t="s">
        <v>476</v>
      </c>
      <c r="C1167" s="2">
        <v>44682</v>
      </c>
      <c r="D1167">
        <v>606</v>
      </c>
      <c r="E1167">
        <v>456</v>
      </c>
      <c r="F1167">
        <v>89</v>
      </c>
      <c r="G1167">
        <v>3</v>
      </c>
      <c r="H1167">
        <v>7</v>
      </c>
      <c r="I1167">
        <v>1161</v>
      </c>
      <c r="J1167">
        <v>1</v>
      </c>
      <c r="K1167">
        <v>4</v>
      </c>
      <c r="L1167">
        <v>10</v>
      </c>
      <c r="M1167">
        <v>18</v>
      </c>
      <c r="N1167">
        <v>54</v>
      </c>
      <c r="O1167">
        <v>36</v>
      </c>
      <c r="P1167">
        <v>8</v>
      </c>
      <c r="Q1167">
        <v>6</v>
      </c>
      <c r="R1167">
        <v>4</v>
      </c>
      <c r="S1167">
        <v>3</v>
      </c>
      <c r="T1167" t="s">
        <v>1677</v>
      </c>
      <c r="U1167">
        <v>10</v>
      </c>
      <c r="V1167">
        <v>555</v>
      </c>
      <c r="W1167">
        <v>1151</v>
      </c>
    </row>
    <row r="1168" spans="1:23" x14ac:dyDescent="0.35">
      <c r="A1168" t="s">
        <v>90</v>
      </c>
      <c r="B1168" t="s">
        <v>476</v>
      </c>
      <c r="C1168" s="2">
        <v>44713</v>
      </c>
      <c r="D1168">
        <v>236</v>
      </c>
      <c r="E1168">
        <v>184</v>
      </c>
      <c r="F1168">
        <v>64</v>
      </c>
      <c r="G1168">
        <v>1</v>
      </c>
      <c r="H1168">
        <v>1</v>
      </c>
      <c r="I1168">
        <v>486</v>
      </c>
      <c r="J1168">
        <v>3</v>
      </c>
      <c r="K1168">
        <v>9</v>
      </c>
      <c r="L1168">
        <v>14</v>
      </c>
      <c r="M1168">
        <v>24</v>
      </c>
      <c r="N1168">
        <v>38</v>
      </c>
      <c r="O1168">
        <v>14</v>
      </c>
      <c r="P1168">
        <v>10</v>
      </c>
      <c r="Q1168">
        <v>5</v>
      </c>
      <c r="R1168">
        <v>9</v>
      </c>
      <c r="S1168">
        <v>6</v>
      </c>
      <c r="T1168" t="s">
        <v>1678</v>
      </c>
      <c r="U1168">
        <v>2</v>
      </c>
      <c r="V1168">
        <v>250</v>
      </c>
      <c r="W1168">
        <v>484</v>
      </c>
    </row>
    <row r="1169" spans="1:23" x14ac:dyDescent="0.35">
      <c r="A1169" t="s">
        <v>90</v>
      </c>
      <c r="B1169" t="s">
        <v>476</v>
      </c>
      <c r="C1169" s="2">
        <v>44743</v>
      </c>
      <c r="D1169">
        <v>654</v>
      </c>
      <c r="E1169">
        <v>307</v>
      </c>
      <c r="F1169">
        <v>91</v>
      </c>
      <c r="G1169">
        <v>6</v>
      </c>
      <c r="H1169">
        <v>1</v>
      </c>
      <c r="I1169">
        <v>1059</v>
      </c>
      <c r="J1169">
        <v>1</v>
      </c>
      <c r="K1169">
        <v>7</v>
      </c>
      <c r="L1169">
        <v>12</v>
      </c>
      <c r="M1169">
        <v>26</v>
      </c>
      <c r="N1169">
        <v>47</v>
      </c>
      <c r="O1169">
        <v>21</v>
      </c>
      <c r="P1169">
        <v>14</v>
      </c>
      <c r="Q1169">
        <v>5</v>
      </c>
      <c r="R1169">
        <v>7</v>
      </c>
      <c r="S1169">
        <v>6</v>
      </c>
      <c r="T1169" t="s">
        <v>1679</v>
      </c>
      <c r="U1169">
        <v>7</v>
      </c>
      <c r="V1169">
        <v>405</v>
      </c>
      <c r="W1169">
        <v>1052</v>
      </c>
    </row>
    <row r="1170" spans="1:23" x14ac:dyDescent="0.35">
      <c r="A1170" t="s">
        <v>90</v>
      </c>
      <c r="B1170" t="s">
        <v>476</v>
      </c>
      <c r="C1170" s="2">
        <v>44774</v>
      </c>
      <c r="D1170">
        <v>411</v>
      </c>
      <c r="E1170">
        <v>170</v>
      </c>
      <c r="F1170">
        <v>42</v>
      </c>
      <c r="G1170">
        <v>1</v>
      </c>
      <c r="H1170">
        <v>1</v>
      </c>
      <c r="I1170">
        <v>625</v>
      </c>
      <c r="J1170">
        <v>10</v>
      </c>
      <c r="K1170">
        <v>18</v>
      </c>
      <c r="L1170">
        <v>25</v>
      </c>
      <c r="M1170">
        <v>47</v>
      </c>
      <c r="N1170">
        <v>69</v>
      </c>
      <c r="O1170">
        <v>22</v>
      </c>
      <c r="P1170">
        <v>22</v>
      </c>
      <c r="Q1170">
        <v>7</v>
      </c>
      <c r="R1170">
        <v>18</v>
      </c>
      <c r="S1170">
        <v>8</v>
      </c>
      <c r="T1170" t="s">
        <v>1680</v>
      </c>
      <c r="U1170">
        <v>2</v>
      </c>
      <c r="V1170">
        <v>214</v>
      </c>
      <c r="W1170">
        <v>623</v>
      </c>
    </row>
    <row r="1171" spans="1:23" x14ac:dyDescent="0.35">
      <c r="A1171" t="s">
        <v>90</v>
      </c>
      <c r="B1171" t="s">
        <v>476</v>
      </c>
      <c r="C1171" s="2">
        <v>44805</v>
      </c>
      <c r="D1171">
        <v>698</v>
      </c>
      <c r="E1171">
        <v>433</v>
      </c>
      <c r="F1171">
        <v>97</v>
      </c>
      <c r="G1171">
        <v>19</v>
      </c>
      <c r="H1171">
        <v>20</v>
      </c>
      <c r="I1171">
        <v>1267</v>
      </c>
      <c r="J1171">
        <v>4</v>
      </c>
      <c r="K1171">
        <v>13</v>
      </c>
      <c r="L1171">
        <v>26</v>
      </c>
      <c r="M1171">
        <v>44</v>
      </c>
      <c r="N1171">
        <v>94</v>
      </c>
      <c r="O1171">
        <v>50</v>
      </c>
      <c r="P1171">
        <v>18</v>
      </c>
      <c r="Q1171">
        <v>13</v>
      </c>
      <c r="R1171">
        <v>13</v>
      </c>
      <c r="S1171">
        <v>9</v>
      </c>
      <c r="T1171" t="s">
        <v>1681</v>
      </c>
      <c r="U1171">
        <v>39</v>
      </c>
      <c r="V1171">
        <v>569</v>
      </c>
      <c r="W1171">
        <v>1228</v>
      </c>
    </row>
    <row r="1172" spans="1:23" x14ac:dyDescent="0.35">
      <c r="A1172" t="s">
        <v>90</v>
      </c>
      <c r="B1172" t="s">
        <v>476</v>
      </c>
      <c r="C1172" s="2">
        <v>44835</v>
      </c>
      <c r="D1172">
        <v>1917</v>
      </c>
      <c r="E1172">
        <v>362</v>
      </c>
      <c r="F1172">
        <v>147</v>
      </c>
      <c r="G1172">
        <v>1</v>
      </c>
      <c r="H1172">
        <v>3</v>
      </c>
      <c r="I1172">
        <v>2430</v>
      </c>
      <c r="J1172">
        <v>3</v>
      </c>
      <c r="K1172">
        <v>14</v>
      </c>
      <c r="L1172">
        <v>34</v>
      </c>
      <c r="M1172">
        <v>62</v>
      </c>
      <c r="N1172">
        <v>109</v>
      </c>
      <c r="O1172">
        <v>47</v>
      </c>
      <c r="P1172">
        <v>28</v>
      </c>
      <c r="Q1172">
        <v>20</v>
      </c>
      <c r="R1172">
        <v>14</v>
      </c>
      <c r="S1172">
        <v>11</v>
      </c>
      <c r="T1172" t="s">
        <v>1682</v>
      </c>
      <c r="U1172">
        <v>4</v>
      </c>
      <c r="V1172">
        <v>513</v>
      </c>
      <c r="W1172">
        <v>2426</v>
      </c>
    </row>
    <row r="1173" spans="1:23" x14ac:dyDescent="0.35">
      <c r="A1173" t="s">
        <v>90</v>
      </c>
      <c r="B1173" t="s">
        <v>476</v>
      </c>
      <c r="C1173" s="2">
        <v>44866</v>
      </c>
      <c r="D1173">
        <v>1110</v>
      </c>
      <c r="E1173">
        <v>733</v>
      </c>
      <c r="F1173">
        <v>53</v>
      </c>
      <c r="G1173">
        <v>5</v>
      </c>
      <c r="H1173">
        <v>12</v>
      </c>
      <c r="I1173">
        <v>1913</v>
      </c>
      <c r="J1173">
        <v>1</v>
      </c>
      <c r="K1173">
        <v>8</v>
      </c>
      <c r="L1173">
        <v>15</v>
      </c>
      <c r="M1173">
        <v>54</v>
      </c>
      <c r="N1173">
        <v>132</v>
      </c>
      <c r="O1173">
        <v>78</v>
      </c>
      <c r="P1173">
        <v>39</v>
      </c>
      <c r="Q1173">
        <v>7</v>
      </c>
      <c r="R1173">
        <v>8</v>
      </c>
      <c r="S1173">
        <v>7</v>
      </c>
      <c r="T1173" t="s">
        <v>1683</v>
      </c>
      <c r="U1173">
        <v>17</v>
      </c>
      <c r="V1173">
        <v>803</v>
      </c>
      <c r="W1173">
        <v>1896</v>
      </c>
    </row>
    <row r="1174" spans="1:23" x14ac:dyDescent="0.35">
      <c r="A1174" t="s">
        <v>90</v>
      </c>
      <c r="B1174" t="s">
        <v>476</v>
      </c>
      <c r="C1174" s="2">
        <v>44896</v>
      </c>
      <c r="D1174">
        <v>732</v>
      </c>
      <c r="E1174">
        <v>434</v>
      </c>
      <c r="F1174">
        <v>86</v>
      </c>
      <c r="G1174">
        <v>7</v>
      </c>
      <c r="H1174">
        <v>4</v>
      </c>
      <c r="I1174">
        <v>1263</v>
      </c>
      <c r="J1174">
        <v>1</v>
      </c>
      <c r="K1174">
        <v>4</v>
      </c>
      <c r="L1174">
        <v>10</v>
      </c>
      <c r="M1174">
        <v>61</v>
      </c>
      <c r="N1174">
        <v>156</v>
      </c>
      <c r="O1174">
        <v>95</v>
      </c>
      <c r="P1174">
        <v>51</v>
      </c>
      <c r="Q1174">
        <v>6</v>
      </c>
      <c r="R1174">
        <v>4</v>
      </c>
      <c r="S1174">
        <v>3</v>
      </c>
      <c r="T1174" t="s">
        <v>1684</v>
      </c>
      <c r="U1174">
        <v>11</v>
      </c>
      <c r="V1174">
        <v>531</v>
      </c>
      <c r="W1174">
        <v>1252</v>
      </c>
    </row>
    <row r="1175" spans="1:23" x14ac:dyDescent="0.35">
      <c r="A1175" t="s">
        <v>90</v>
      </c>
      <c r="B1175" t="s">
        <v>476</v>
      </c>
      <c r="C1175" s="2">
        <v>44927</v>
      </c>
      <c r="D1175">
        <v>2254</v>
      </c>
      <c r="E1175">
        <v>1570</v>
      </c>
      <c r="F1175">
        <v>169</v>
      </c>
      <c r="G1175">
        <v>2</v>
      </c>
      <c r="H1175">
        <v>10</v>
      </c>
      <c r="I1175">
        <v>4005</v>
      </c>
      <c r="J1175">
        <v>2</v>
      </c>
      <c r="K1175">
        <v>19</v>
      </c>
      <c r="L1175">
        <v>52</v>
      </c>
      <c r="M1175">
        <v>108</v>
      </c>
      <c r="N1175">
        <v>155</v>
      </c>
      <c r="O1175">
        <v>47</v>
      </c>
      <c r="P1175">
        <v>56</v>
      </c>
      <c r="Q1175">
        <v>33</v>
      </c>
      <c r="R1175">
        <v>19</v>
      </c>
      <c r="S1175">
        <v>17</v>
      </c>
      <c r="T1175" t="s">
        <v>1685</v>
      </c>
      <c r="U1175">
        <v>12</v>
      </c>
      <c r="V1175">
        <v>1751</v>
      </c>
      <c r="W1175">
        <v>3993</v>
      </c>
    </row>
    <row r="1176" spans="1:23" x14ac:dyDescent="0.35">
      <c r="A1176" t="s">
        <v>90</v>
      </c>
      <c r="B1176" t="s">
        <v>476</v>
      </c>
      <c r="C1176" s="2">
        <v>44958</v>
      </c>
      <c r="D1176">
        <v>462</v>
      </c>
      <c r="E1176">
        <v>340</v>
      </c>
      <c r="F1176">
        <v>48</v>
      </c>
      <c r="G1176">
        <v>1</v>
      </c>
      <c r="H1176">
        <v>0</v>
      </c>
      <c r="I1176">
        <v>851</v>
      </c>
      <c r="J1176">
        <v>1</v>
      </c>
      <c r="K1176">
        <v>4</v>
      </c>
      <c r="L1176">
        <v>9</v>
      </c>
      <c r="M1176">
        <v>17</v>
      </c>
      <c r="N1176">
        <v>30</v>
      </c>
      <c r="O1176">
        <v>13</v>
      </c>
      <c r="P1176">
        <v>8</v>
      </c>
      <c r="Q1176">
        <v>5</v>
      </c>
      <c r="R1176">
        <v>4</v>
      </c>
      <c r="S1176">
        <v>3</v>
      </c>
      <c r="T1176" t="s">
        <v>1686</v>
      </c>
      <c r="U1176">
        <v>1</v>
      </c>
      <c r="V1176">
        <v>389</v>
      </c>
      <c r="W1176">
        <v>850</v>
      </c>
    </row>
    <row r="1177" spans="1:23" x14ac:dyDescent="0.35">
      <c r="A1177" t="s">
        <v>90</v>
      </c>
      <c r="B1177" t="s">
        <v>476</v>
      </c>
      <c r="C1177" s="2">
        <v>44986</v>
      </c>
      <c r="D1177">
        <v>1870</v>
      </c>
      <c r="E1177">
        <v>716</v>
      </c>
      <c r="F1177">
        <v>133</v>
      </c>
      <c r="G1177">
        <v>5</v>
      </c>
      <c r="H1177">
        <v>9</v>
      </c>
      <c r="I1177">
        <v>2733</v>
      </c>
      <c r="J1177">
        <v>1</v>
      </c>
      <c r="K1177">
        <v>5</v>
      </c>
      <c r="L1177">
        <v>14</v>
      </c>
      <c r="M1177">
        <v>27</v>
      </c>
      <c r="N1177">
        <v>43</v>
      </c>
      <c r="O1177">
        <v>16</v>
      </c>
      <c r="P1177">
        <v>13</v>
      </c>
      <c r="Q1177">
        <v>9</v>
      </c>
      <c r="R1177">
        <v>5</v>
      </c>
      <c r="S1177">
        <v>4</v>
      </c>
      <c r="T1177" t="s">
        <v>1687</v>
      </c>
      <c r="U1177">
        <v>14</v>
      </c>
      <c r="V1177">
        <v>863</v>
      </c>
      <c r="W1177">
        <v>2719</v>
      </c>
    </row>
    <row r="1178" spans="1:23" x14ac:dyDescent="0.35">
      <c r="A1178" t="s">
        <v>339</v>
      </c>
      <c r="B1178" t="s">
        <v>340</v>
      </c>
      <c r="C1178" s="2">
        <v>44652</v>
      </c>
      <c r="D1178">
        <v>561</v>
      </c>
      <c r="E1178">
        <v>119</v>
      </c>
      <c r="F1178">
        <v>27</v>
      </c>
      <c r="G1178">
        <v>7</v>
      </c>
      <c r="H1178">
        <v>6</v>
      </c>
      <c r="I1178">
        <v>720</v>
      </c>
      <c r="J1178">
        <v>1</v>
      </c>
      <c r="K1178">
        <v>1</v>
      </c>
      <c r="L1178">
        <v>2</v>
      </c>
      <c r="M1178">
        <v>4</v>
      </c>
      <c r="N1178">
        <v>51</v>
      </c>
      <c r="O1178">
        <v>47</v>
      </c>
      <c r="P1178">
        <v>2</v>
      </c>
      <c r="Q1178">
        <v>1</v>
      </c>
      <c r="R1178">
        <v>1</v>
      </c>
      <c r="S1178">
        <v>0</v>
      </c>
      <c r="T1178" t="s">
        <v>1688</v>
      </c>
      <c r="U1178">
        <v>13</v>
      </c>
      <c r="V1178">
        <v>159</v>
      </c>
      <c r="W1178">
        <v>707</v>
      </c>
    </row>
    <row r="1179" spans="1:23" x14ac:dyDescent="0.35">
      <c r="A1179" t="s">
        <v>339</v>
      </c>
      <c r="B1179" t="s">
        <v>340</v>
      </c>
      <c r="C1179" s="2">
        <v>44682</v>
      </c>
      <c r="D1179">
        <v>766</v>
      </c>
      <c r="E1179">
        <v>132</v>
      </c>
      <c r="F1179">
        <v>9</v>
      </c>
      <c r="G1179">
        <v>6</v>
      </c>
      <c r="H1179">
        <v>1</v>
      </c>
      <c r="I1179">
        <v>914</v>
      </c>
      <c r="J1179">
        <v>1</v>
      </c>
      <c r="K1179">
        <v>1</v>
      </c>
      <c r="L1179">
        <v>2.5</v>
      </c>
      <c r="M1179">
        <v>6</v>
      </c>
      <c r="N1179">
        <v>20</v>
      </c>
      <c r="O1179">
        <v>14</v>
      </c>
      <c r="P1179">
        <v>3.5</v>
      </c>
      <c r="Q1179">
        <v>1.5</v>
      </c>
      <c r="R1179">
        <v>1</v>
      </c>
      <c r="S1179">
        <v>0</v>
      </c>
      <c r="T1179" t="s">
        <v>1689</v>
      </c>
      <c r="U1179">
        <v>7</v>
      </c>
      <c r="V1179">
        <v>148</v>
      </c>
      <c r="W1179">
        <v>907</v>
      </c>
    </row>
    <row r="1180" spans="1:23" x14ac:dyDescent="0.35">
      <c r="A1180" t="s">
        <v>339</v>
      </c>
      <c r="B1180" t="s">
        <v>340</v>
      </c>
      <c r="C1180" s="2">
        <v>44713</v>
      </c>
      <c r="D1180">
        <v>566</v>
      </c>
      <c r="E1180">
        <v>71</v>
      </c>
      <c r="F1180">
        <v>12</v>
      </c>
      <c r="G1180">
        <v>3</v>
      </c>
      <c r="H1180">
        <v>2</v>
      </c>
      <c r="I1180">
        <v>654</v>
      </c>
      <c r="J1180">
        <v>1</v>
      </c>
      <c r="K1180">
        <v>1</v>
      </c>
      <c r="L1180">
        <v>2</v>
      </c>
      <c r="M1180">
        <v>3</v>
      </c>
      <c r="N1180">
        <v>15</v>
      </c>
      <c r="O1180">
        <v>12</v>
      </c>
      <c r="P1180">
        <v>1</v>
      </c>
      <c r="Q1180">
        <v>1</v>
      </c>
      <c r="R1180">
        <v>1</v>
      </c>
      <c r="S1180">
        <v>0</v>
      </c>
      <c r="T1180" t="s">
        <v>1690</v>
      </c>
      <c r="U1180">
        <v>5</v>
      </c>
      <c r="V1180">
        <v>88</v>
      </c>
      <c r="W1180">
        <v>649</v>
      </c>
    </row>
    <row r="1181" spans="1:23" x14ac:dyDescent="0.35">
      <c r="A1181" t="s">
        <v>339</v>
      </c>
      <c r="B1181" t="s">
        <v>340</v>
      </c>
      <c r="C1181" s="2">
        <v>44743</v>
      </c>
      <c r="D1181">
        <v>789</v>
      </c>
      <c r="E1181">
        <v>130</v>
      </c>
      <c r="F1181">
        <v>19</v>
      </c>
      <c r="G1181">
        <v>4</v>
      </c>
      <c r="H1181">
        <v>5</v>
      </c>
      <c r="I1181">
        <v>947</v>
      </c>
      <c r="J1181">
        <v>2</v>
      </c>
      <c r="K1181">
        <v>6</v>
      </c>
      <c r="L1181">
        <v>10</v>
      </c>
      <c r="M1181">
        <v>14</v>
      </c>
      <c r="N1181">
        <v>22</v>
      </c>
      <c r="O1181">
        <v>8</v>
      </c>
      <c r="P1181">
        <v>4</v>
      </c>
      <c r="Q1181">
        <v>4</v>
      </c>
      <c r="R1181">
        <v>6</v>
      </c>
      <c r="S1181">
        <v>4</v>
      </c>
      <c r="T1181" t="s">
        <v>1691</v>
      </c>
      <c r="U1181">
        <v>9</v>
      </c>
      <c r="V1181">
        <v>158</v>
      </c>
      <c r="W1181">
        <v>938</v>
      </c>
    </row>
    <row r="1182" spans="1:23" x14ac:dyDescent="0.35">
      <c r="A1182" t="s">
        <v>339</v>
      </c>
      <c r="B1182" t="s">
        <v>340</v>
      </c>
      <c r="C1182" s="2">
        <v>44774</v>
      </c>
      <c r="D1182">
        <v>730</v>
      </c>
      <c r="E1182">
        <v>107</v>
      </c>
      <c r="F1182">
        <v>14</v>
      </c>
      <c r="G1182">
        <v>2</v>
      </c>
      <c r="H1182">
        <v>3</v>
      </c>
      <c r="I1182">
        <v>856</v>
      </c>
      <c r="J1182">
        <v>1</v>
      </c>
      <c r="K1182">
        <v>2</v>
      </c>
      <c r="L1182">
        <v>2</v>
      </c>
      <c r="M1182">
        <v>3</v>
      </c>
      <c r="N1182">
        <v>28</v>
      </c>
      <c r="O1182">
        <v>25</v>
      </c>
      <c r="P1182">
        <v>1</v>
      </c>
      <c r="Q1182">
        <v>0</v>
      </c>
      <c r="R1182">
        <v>2</v>
      </c>
      <c r="S1182">
        <v>1</v>
      </c>
      <c r="T1182" t="s">
        <v>1692</v>
      </c>
      <c r="U1182">
        <v>5</v>
      </c>
      <c r="V1182">
        <v>126</v>
      </c>
      <c r="W1182">
        <v>851</v>
      </c>
    </row>
    <row r="1183" spans="1:23" x14ac:dyDescent="0.35">
      <c r="A1183" t="s">
        <v>339</v>
      </c>
      <c r="B1183" t="s">
        <v>340</v>
      </c>
      <c r="C1183" s="2">
        <v>44805</v>
      </c>
      <c r="D1183">
        <v>855</v>
      </c>
      <c r="E1183">
        <v>112</v>
      </c>
      <c r="F1183">
        <v>24</v>
      </c>
      <c r="G1183">
        <v>7</v>
      </c>
      <c r="H1183">
        <v>1</v>
      </c>
      <c r="I1183">
        <v>999</v>
      </c>
      <c r="J1183">
        <v>1</v>
      </c>
      <c r="K1183">
        <v>2</v>
      </c>
      <c r="L1183">
        <v>3</v>
      </c>
      <c r="M1183">
        <v>5</v>
      </c>
      <c r="N1183">
        <v>56</v>
      </c>
      <c r="O1183">
        <v>51</v>
      </c>
      <c r="P1183">
        <v>2</v>
      </c>
      <c r="Q1183">
        <v>1</v>
      </c>
      <c r="R1183">
        <v>2</v>
      </c>
      <c r="S1183">
        <v>1</v>
      </c>
      <c r="T1183" t="s">
        <v>1693</v>
      </c>
      <c r="U1183">
        <v>8</v>
      </c>
      <c r="V1183">
        <v>144</v>
      </c>
      <c r="W1183">
        <v>991</v>
      </c>
    </row>
    <row r="1184" spans="1:23" x14ac:dyDescent="0.35">
      <c r="A1184" t="s">
        <v>339</v>
      </c>
      <c r="B1184" t="s">
        <v>340</v>
      </c>
      <c r="C1184" s="2">
        <v>44835</v>
      </c>
      <c r="D1184">
        <v>938</v>
      </c>
      <c r="E1184">
        <v>114</v>
      </c>
      <c r="F1184">
        <v>20</v>
      </c>
      <c r="G1184">
        <v>5</v>
      </c>
      <c r="H1184">
        <v>1</v>
      </c>
      <c r="I1184">
        <v>1078</v>
      </c>
      <c r="J1184">
        <v>3</v>
      </c>
      <c r="K1184">
        <v>5</v>
      </c>
      <c r="L1184">
        <v>8</v>
      </c>
      <c r="M1184">
        <v>12</v>
      </c>
      <c r="N1184">
        <v>275</v>
      </c>
      <c r="O1184">
        <v>263</v>
      </c>
      <c r="P1184">
        <v>4</v>
      </c>
      <c r="Q1184">
        <v>3</v>
      </c>
      <c r="R1184">
        <v>5</v>
      </c>
      <c r="S1184">
        <v>2</v>
      </c>
      <c r="T1184" t="s">
        <v>1694</v>
      </c>
      <c r="U1184">
        <v>6</v>
      </c>
      <c r="V1184">
        <v>140</v>
      </c>
      <c r="W1184">
        <v>1072</v>
      </c>
    </row>
    <row r="1185" spans="1:23" x14ac:dyDescent="0.35">
      <c r="A1185" t="s">
        <v>339</v>
      </c>
      <c r="B1185" t="s">
        <v>340</v>
      </c>
      <c r="C1185" s="2">
        <v>44866</v>
      </c>
      <c r="D1185">
        <v>896</v>
      </c>
      <c r="E1185">
        <v>110</v>
      </c>
      <c r="F1185">
        <v>17</v>
      </c>
      <c r="G1185">
        <v>3</v>
      </c>
      <c r="H1185">
        <v>0</v>
      </c>
      <c r="I1185">
        <v>1026</v>
      </c>
      <c r="J1185">
        <v>1</v>
      </c>
      <c r="K1185">
        <v>2</v>
      </c>
      <c r="L1185">
        <v>2</v>
      </c>
      <c r="M1185">
        <v>4</v>
      </c>
      <c r="N1185">
        <v>33</v>
      </c>
      <c r="O1185">
        <v>29</v>
      </c>
      <c r="P1185">
        <v>2</v>
      </c>
      <c r="Q1185">
        <v>0</v>
      </c>
      <c r="R1185">
        <v>2</v>
      </c>
      <c r="S1185">
        <v>1</v>
      </c>
      <c r="T1185" t="s">
        <v>1695</v>
      </c>
      <c r="U1185">
        <v>3</v>
      </c>
      <c r="V1185">
        <v>130</v>
      </c>
      <c r="W1185">
        <v>1023</v>
      </c>
    </row>
    <row r="1186" spans="1:23" x14ac:dyDescent="0.35">
      <c r="A1186" t="s">
        <v>339</v>
      </c>
      <c r="B1186" t="s">
        <v>340</v>
      </c>
      <c r="C1186" s="2">
        <v>44896</v>
      </c>
      <c r="D1186">
        <v>853</v>
      </c>
      <c r="E1186">
        <v>132</v>
      </c>
      <c r="F1186">
        <v>11</v>
      </c>
      <c r="G1186">
        <v>4</v>
      </c>
      <c r="H1186">
        <v>2</v>
      </c>
      <c r="I1186">
        <v>1002</v>
      </c>
      <c r="J1186">
        <v>1</v>
      </c>
      <c r="K1186">
        <v>3</v>
      </c>
      <c r="L1186">
        <v>4</v>
      </c>
      <c r="M1186">
        <v>8</v>
      </c>
      <c r="N1186">
        <v>25</v>
      </c>
      <c r="O1186">
        <v>17</v>
      </c>
      <c r="P1186">
        <v>4</v>
      </c>
      <c r="Q1186">
        <v>1</v>
      </c>
      <c r="R1186">
        <v>3</v>
      </c>
      <c r="S1186">
        <v>2</v>
      </c>
      <c r="T1186" t="s">
        <v>1696</v>
      </c>
      <c r="U1186">
        <v>6</v>
      </c>
      <c r="V1186">
        <v>149</v>
      </c>
      <c r="W1186">
        <v>996</v>
      </c>
    </row>
    <row r="1187" spans="1:23" x14ac:dyDescent="0.35">
      <c r="A1187" t="s">
        <v>339</v>
      </c>
      <c r="B1187" t="s">
        <v>340</v>
      </c>
      <c r="C1187" s="2">
        <v>44927</v>
      </c>
      <c r="D1187">
        <v>0</v>
      </c>
      <c r="E1187">
        <v>0</v>
      </c>
      <c r="F1187">
        <v>0</v>
      </c>
      <c r="G1187">
        <v>0</v>
      </c>
      <c r="H1187">
        <v>0</v>
      </c>
      <c r="I1187">
        <v>0</v>
      </c>
      <c r="T1187" t="s">
        <v>1697</v>
      </c>
      <c r="U1187">
        <v>0</v>
      </c>
      <c r="V1187">
        <v>0</v>
      </c>
      <c r="W1187">
        <v>0</v>
      </c>
    </row>
    <row r="1188" spans="1:23" x14ac:dyDescent="0.35">
      <c r="A1188" t="s">
        <v>339</v>
      </c>
      <c r="B1188" t="s">
        <v>340</v>
      </c>
      <c r="C1188" s="2">
        <v>44958</v>
      </c>
      <c r="D1188">
        <v>1518</v>
      </c>
      <c r="E1188">
        <v>245</v>
      </c>
      <c r="F1188">
        <v>24</v>
      </c>
      <c r="G1188">
        <v>9</v>
      </c>
      <c r="H1188">
        <v>6</v>
      </c>
      <c r="I1188">
        <v>1802</v>
      </c>
      <c r="J1188">
        <v>2</v>
      </c>
      <c r="K1188">
        <v>3</v>
      </c>
      <c r="L1188">
        <v>12</v>
      </c>
      <c r="M1188">
        <v>20</v>
      </c>
      <c r="N1188">
        <v>38</v>
      </c>
      <c r="O1188">
        <v>18</v>
      </c>
      <c r="P1188">
        <v>8</v>
      </c>
      <c r="Q1188">
        <v>9</v>
      </c>
      <c r="R1188">
        <v>3</v>
      </c>
      <c r="S1188">
        <v>1</v>
      </c>
      <c r="T1188" t="s">
        <v>1698</v>
      </c>
      <c r="U1188">
        <v>15</v>
      </c>
      <c r="V1188">
        <v>284</v>
      </c>
      <c r="W1188">
        <v>1787</v>
      </c>
    </row>
    <row r="1189" spans="1:23" x14ac:dyDescent="0.35">
      <c r="A1189" t="s">
        <v>339</v>
      </c>
      <c r="B1189" t="s">
        <v>340</v>
      </c>
      <c r="C1189" s="2">
        <v>44986</v>
      </c>
      <c r="D1189">
        <v>907</v>
      </c>
      <c r="E1189">
        <v>129</v>
      </c>
      <c r="F1189">
        <v>30</v>
      </c>
      <c r="G1189">
        <v>4</v>
      </c>
      <c r="H1189">
        <v>5</v>
      </c>
      <c r="I1189">
        <v>1075</v>
      </c>
      <c r="J1189">
        <v>1</v>
      </c>
      <c r="K1189">
        <v>2</v>
      </c>
      <c r="L1189">
        <v>3</v>
      </c>
      <c r="M1189">
        <v>7</v>
      </c>
      <c r="N1189">
        <v>45</v>
      </c>
      <c r="O1189">
        <v>38</v>
      </c>
      <c r="P1189">
        <v>4</v>
      </c>
      <c r="Q1189">
        <v>1</v>
      </c>
      <c r="R1189">
        <v>2</v>
      </c>
      <c r="S1189">
        <v>1</v>
      </c>
      <c r="T1189" t="s">
        <v>1699</v>
      </c>
      <c r="U1189">
        <v>9</v>
      </c>
      <c r="V1189">
        <v>168</v>
      </c>
      <c r="W1189">
        <v>1066</v>
      </c>
    </row>
    <row r="1190" spans="1:23" x14ac:dyDescent="0.35">
      <c r="A1190" t="s">
        <v>477</v>
      </c>
      <c r="B1190" t="s">
        <v>478</v>
      </c>
      <c r="C1190" s="2">
        <v>44652</v>
      </c>
      <c r="D1190">
        <v>3398</v>
      </c>
      <c r="E1190">
        <v>743</v>
      </c>
      <c r="F1190">
        <v>125</v>
      </c>
      <c r="G1190">
        <v>10</v>
      </c>
      <c r="H1190">
        <v>2</v>
      </c>
      <c r="I1190">
        <v>4278</v>
      </c>
      <c r="J1190">
        <v>2</v>
      </c>
      <c r="K1190">
        <v>7</v>
      </c>
      <c r="L1190">
        <v>12</v>
      </c>
      <c r="M1190">
        <v>21</v>
      </c>
      <c r="N1190">
        <v>44</v>
      </c>
      <c r="O1190">
        <v>23</v>
      </c>
      <c r="P1190">
        <v>9</v>
      </c>
      <c r="Q1190">
        <v>5</v>
      </c>
      <c r="R1190">
        <v>7</v>
      </c>
      <c r="S1190">
        <v>5</v>
      </c>
      <c r="T1190" t="s">
        <v>1700</v>
      </c>
      <c r="U1190">
        <v>12</v>
      </c>
      <c r="V1190">
        <v>880</v>
      </c>
      <c r="W1190">
        <v>4266</v>
      </c>
    </row>
    <row r="1191" spans="1:23" x14ac:dyDescent="0.35">
      <c r="A1191" t="s">
        <v>477</v>
      </c>
      <c r="B1191" t="s">
        <v>478</v>
      </c>
      <c r="C1191" s="2">
        <v>44682</v>
      </c>
      <c r="D1191">
        <v>4758</v>
      </c>
      <c r="E1191">
        <v>916</v>
      </c>
      <c r="F1191">
        <v>132</v>
      </c>
      <c r="G1191">
        <v>9</v>
      </c>
      <c r="H1191">
        <v>2</v>
      </c>
      <c r="I1191">
        <v>5817</v>
      </c>
      <c r="J1191">
        <v>2</v>
      </c>
      <c r="K1191">
        <v>4</v>
      </c>
      <c r="L1191">
        <v>10</v>
      </c>
      <c r="M1191">
        <v>19</v>
      </c>
      <c r="N1191">
        <v>48</v>
      </c>
      <c r="O1191">
        <v>29</v>
      </c>
      <c r="P1191">
        <v>9</v>
      </c>
      <c r="Q1191">
        <v>6</v>
      </c>
      <c r="R1191">
        <v>4</v>
      </c>
      <c r="S1191">
        <v>2</v>
      </c>
      <c r="T1191" t="s">
        <v>1701</v>
      </c>
      <c r="U1191">
        <v>11</v>
      </c>
      <c r="V1191">
        <v>1059</v>
      </c>
      <c r="W1191">
        <v>5806</v>
      </c>
    </row>
    <row r="1192" spans="1:23" x14ac:dyDescent="0.35">
      <c r="A1192" t="s">
        <v>477</v>
      </c>
      <c r="B1192" t="s">
        <v>478</v>
      </c>
      <c r="C1192" s="2">
        <v>44713</v>
      </c>
      <c r="D1192">
        <v>3199</v>
      </c>
      <c r="E1192">
        <v>640</v>
      </c>
      <c r="F1192">
        <v>46</v>
      </c>
      <c r="G1192">
        <v>4</v>
      </c>
      <c r="H1192">
        <v>2</v>
      </c>
      <c r="I1192">
        <v>3891</v>
      </c>
      <c r="J1192">
        <v>1</v>
      </c>
      <c r="K1192">
        <v>3</v>
      </c>
      <c r="L1192">
        <v>7</v>
      </c>
      <c r="M1192">
        <v>13</v>
      </c>
      <c r="N1192">
        <v>53</v>
      </c>
      <c r="O1192">
        <v>40</v>
      </c>
      <c r="P1192">
        <v>6</v>
      </c>
      <c r="Q1192">
        <v>4</v>
      </c>
      <c r="R1192">
        <v>3</v>
      </c>
      <c r="S1192">
        <v>2</v>
      </c>
      <c r="T1192" t="s">
        <v>1702</v>
      </c>
      <c r="U1192">
        <v>6</v>
      </c>
      <c r="V1192">
        <v>692</v>
      </c>
      <c r="W1192">
        <v>3885</v>
      </c>
    </row>
    <row r="1193" spans="1:23" x14ac:dyDescent="0.35">
      <c r="A1193" t="s">
        <v>477</v>
      </c>
      <c r="B1193" t="s">
        <v>478</v>
      </c>
      <c r="C1193" s="2">
        <v>44743</v>
      </c>
      <c r="D1193">
        <v>2369</v>
      </c>
      <c r="E1193">
        <v>486</v>
      </c>
      <c r="F1193">
        <v>77</v>
      </c>
      <c r="G1193">
        <v>10</v>
      </c>
      <c r="H1193">
        <v>3</v>
      </c>
      <c r="I1193">
        <v>2945</v>
      </c>
      <c r="J1193">
        <v>2</v>
      </c>
      <c r="K1193">
        <v>4</v>
      </c>
      <c r="L1193">
        <v>9</v>
      </c>
      <c r="M1193">
        <v>17</v>
      </c>
      <c r="N1193">
        <v>46</v>
      </c>
      <c r="O1193">
        <v>29</v>
      </c>
      <c r="P1193">
        <v>8</v>
      </c>
      <c r="Q1193">
        <v>5</v>
      </c>
      <c r="R1193">
        <v>4</v>
      </c>
      <c r="S1193">
        <v>2</v>
      </c>
      <c r="T1193" t="s">
        <v>1703</v>
      </c>
      <c r="U1193">
        <v>13</v>
      </c>
      <c r="V1193">
        <v>576</v>
      </c>
      <c r="W1193">
        <v>2932</v>
      </c>
    </row>
    <row r="1194" spans="1:23" x14ac:dyDescent="0.35">
      <c r="A1194" t="s">
        <v>477</v>
      </c>
      <c r="B1194" t="s">
        <v>478</v>
      </c>
      <c r="C1194" s="2">
        <v>44774</v>
      </c>
      <c r="D1194">
        <v>2311</v>
      </c>
      <c r="E1194">
        <v>671</v>
      </c>
      <c r="F1194">
        <v>62</v>
      </c>
      <c r="G1194">
        <v>5</v>
      </c>
      <c r="H1194">
        <v>4</v>
      </c>
      <c r="I1194">
        <v>3053</v>
      </c>
      <c r="J1194">
        <v>3</v>
      </c>
      <c r="K1194">
        <v>8</v>
      </c>
      <c r="L1194">
        <v>13</v>
      </c>
      <c r="M1194">
        <v>21</v>
      </c>
      <c r="N1194">
        <v>56</v>
      </c>
      <c r="O1194">
        <v>35</v>
      </c>
      <c r="P1194">
        <v>8</v>
      </c>
      <c r="Q1194">
        <v>5</v>
      </c>
      <c r="R1194">
        <v>8</v>
      </c>
      <c r="S1194">
        <v>5</v>
      </c>
      <c r="T1194" t="s">
        <v>1704</v>
      </c>
      <c r="U1194">
        <v>9</v>
      </c>
      <c r="V1194">
        <v>742</v>
      </c>
      <c r="W1194">
        <v>3044</v>
      </c>
    </row>
    <row r="1195" spans="1:23" x14ac:dyDescent="0.35">
      <c r="A1195" t="s">
        <v>477</v>
      </c>
      <c r="B1195" t="s">
        <v>478</v>
      </c>
      <c r="C1195" s="2">
        <v>44805</v>
      </c>
      <c r="D1195">
        <v>1288</v>
      </c>
      <c r="E1195">
        <v>372</v>
      </c>
      <c r="F1195">
        <v>16</v>
      </c>
      <c r="G1195">
        <v>2</v>
      </c>
      <c r="H1195">
        <v>1</v>
      </c>
      <c r="I1195">
        <v>1679</v>
      </c>
      <c r="J1195">
        <v>5</v>
      </c>
      <c r="K1195">
        <v>8</v>
      </c>
      <c r="L1195">
        <v>13</v>
      </c>
      <c r="M1195">
        <v>23</v>
      </c>
      <c r="N1195">
        <v>93</v>
      </c>
      <c r="O1195">
        <v>70</v>
      </c>
      <c r="P1195">
        <v>10</v>
      </c>
      <c r="Q1195">
        <v>5</v>
      </c>
      <c r="R1195">
        <v>8</v>
      </c>
      <c r="S1195">
        <v>3</v>
      </c>
      <c r="T1195" t="s">
        <v>1705</v>
      </c>
      <c r="U1195">
        <v>3</v>
      </c>
      <c r="V1195">
        <v>391</v>
      </c>
      <c r="W1195">
        <v>1676</v>
      </c>
    </row>
    <row r="1196" spans="1:23" x14ac:dyDescent="0.35">
      <c r="A1196" t="s">
        <v>477</v>
      </c>
      <c r="B1196" t="s">
        <v>478</v>
      </c>
      <c r="C1196" s="2">
        <v>44835</v>
      </c>
      <c r="D1196">
        <v>7660</v>
      </c>
      <c r="E1196">
        <v>1605</v>
      </c>
      <c r="F1196">
        <v>77</v>
      </c>
      <c r="G1196">
        <v>11</v>
      </c>
      <c r="H1196">
        <v>6</v>
      </c>
      <c r="I1196">
        <v>9359</v>
      </c>
      <c r="J1196">
        <v>4</v>
      </c>
      <c r="K1196">
        <v>10</v>
      </c>
      <c r="L1196">
        <v>29</v>
      </c>
      <c r="M1196">
        <v>58</v>
      </c>
      <c r="N1196">
        <v>83</v>
      </c>
      <c r="O1196">
        <v>25</v>
      </c>
      <c r="P1196">
        <v>29</v>
      </c>
      <c r="Q1196">
        <v>19</v>
      </c>
      <c r="R1196">
        <v>10</v>
      </c>
      <c r="S1196">
        <v>6</v>
      </c>
      <c r="T1196" t="s">
        <v>1706</v>
      </c>
      <c r="U1196">
        <v>17</v>
      </c>
      <c r="V1196">
        <v>1699</v>
      </c>
      <c r="W1196">
        <v>9342</v>
      </c>
    </row>
    <row r="1197" spans="1:23" x14ac:dyDescent="0.35">
      <c r="A1197" t="s">
        <v>477</v>
      </c>
      <c r="B1197" t="s">
        <v>478</v>
      </c>
      <c r="C1197" s="2">
        <v>44866</v>
      </c>
      <c r="D1197">
        <v>4010</v>
      </c>
      <c r="E1197">
        <v>1068</v>
      </c>
      <c r="F1197">
        <v>52</v>
      </c>
      <c r="G1197">
        <v>4</v>
      </c>
      <c r="H1197">
        <v>5</v>
      </c>
      <c r="I1197">
        <v>5139</v>
      </c>
      <c r="J1197">
        <v>3</v>
      </c>
      <c r="K1197">
        <v>6</v>
      </c>
      <c r="L1197">
        <v>11</v>
      </c>
      <c r="M1197">
        <v>19</v>
      </c>
      <c r="N1197">
        <v>52</v>
      </c>
      <c r="O1197">
        <v>33</v>
      </c>
      <c r="P1197">
        <v>8</v>
      </c>
      <c r="Q1197">
        <v>5</v>
      </c>
      <c r="R1197">
        <v>6</v>
      </c>
      <c r="S1197">
        <v>3</v>
      </c>
      <c r="T1197" t="s">
        <v>1707</v>
      </c>
      <c r="U1197">
        <v>9</v>
      </c>
      <c r="V1197">
        <v>1129</v>
      </c>
      <c r="W1197">
        <v>5130</v>
      </c>
    </row>
    <row r="1198" spans="1:23" x14ac:dyDescent="0.35">
      <c r="A1198" t="s">
        <v>477</v>
      </c>
      <c r="B1198" t="s">
        <v>478</v>
      </c>
      <c r="C1198" s="2">
        <v>44896</v>
      </c>
      <c r="D1198">
        <v>3883</v>
      </c>
      <c r="E1198">
        <v>821</v>
      </c>
      <c r="F1198">
        <v>45</v>
      </c>
      <c r="G1198">
        <v>11</v>
      </c>
      <c r="H1198">
        <v>8</v>
      </c>
      <c r="I1198">
        <v>4768</v>
      </c>
      <c r="J1198">
        <v>3</v>
      </c>
      <c r="K1198">
        <v>6</v>
      </c>
      <c r="L1198">
        <v>11</v>
      </c>
      <c r="M1198">
        <v>20</v>
      </c>
      <c r="N1198">
        <v>70</v>
      </c>
      <c r="O1198">
        <v>50</v>
      </c>
      <c r="P1198">
        <v>9</v>
      </c>
      <c r="Q1198">
        <v>5</v>
      </c>
      <c r="R1198">
        <v>6</v>
      </c>
      <c r="S1198">
        <v>3</v>
      </c>
      <c r="T1198" t="s">
        <v>1708</v>
      </c>
      <c r="U1198">
        <v>19</v>
      </c>
      <c r="V1198">
        <v>885</v>
      </c>
      <c r="W1198">
        <v>4749</v>
      </c>
    </row>
    <row r="1199" spans="1:23" x14ac:dyDescent="0.35">
      <c r="A1199" t="s">
        <v>477</v>
      </c>
      <c r="B1199" t="s">
        <v>478</v>
      </c>
      <c r="C1199" s="2">
        <v>44927</v>
      </c>
      <c r="D1199">
        <v>3713</v>
      </c>
      <c r="E1199">
        <v>683</v>
      </c>
      <c r="F1199">
        <v>35</v>
      </c>
      <c r="G1199">
        <v>6</v>
      </c>
      <c r="H1199">
        <v>4</v>
      </c>
      <c r="I1199">
        <v>4441</v>
      </c>
      <c r="J1199">
        <v>3</v>
      </c>
      <c r="K1199">
        <v>10</v>
      </c>
      <c r="L1199">
        <v>17</v>
      </c>
      <c r="M1199">
        <v>25</v>
      </c>
      <c r="N1199">
        <v>87</v>
      </c>
      <c r="O1199">
        <v>62</v>
      </c>
      <c r="P1199">
        <v>8</v>
      </c>
      <c r="Q1199">
        <v>7</v>
      </c>
      <c r="R1199">
        <v>10</v>
      </c>
      <c r="S1199">
        <v>7</v>
      </c>
      <c r="T1199" t="s">
        <v>1709</v>
      </c>
      <c r="U1199">
        <v>10</v>
      </c>
      <c r="V1199">
        <v>728</v>
      </c>
      <c r="W1199">
        <v>4431</v>
      </c>
    </row>
    <row r="1200" spans="1:23" x14ac:dyDescent="0.35">
      <c r="A1200" t="s">
        <v>477</v>
      </c>
      <c r="B1200" t="s">
        <v>478</v>
      </c>
      <c r="C1200" s="2">
        <v>44958</v>
      </c>
      <c r="D1200">
        <v>3550</v>
      </c>
      <c r="E1200">
        <v>498</v>
      </c>
      <c r="F1200">
        <v>30</v>
      </c>
      <c r="G1200">
        <v>8</v>
      </c>
      <c r="H1200">
        <v>3</v>
      </c>
      <c r="I1200">
        <v>4089</v>
      </c>
      <c r="J1200">
        <v>2</v>
      </c>
      <c r="K1200">
        <v>5</v>
      </c>
      <c r="L1200">
        <v>10</v>
      </c>
      <c r="M1200">
        <v>24</v>
      </c>
      <c r="N1200">
        <v>143</v>
      </c>
      <c r="O1200">
        <v>119</v>
      </c>
      <c r="P1200">
        <v>14</v>
      </c>
      <c r="Q1200">
        <v>5</v>
      </c>
      <c r="R1200">
        <v>5</v>
      </c>
      <c r="S1200">
        <v>3</v>
      </c>
      <c r="T1200" t="s">
        <v>1710</v>
      </c>
      <c r="U1200">
        <v>11</v>
      </c>
      <c r="V1200">
        <v>539</v>
      </c>
      <c r="W1200">
        <v>4078</v>
      </c>
    </row>
    <row r="1201" spans="1:23" x14ac:dyDescent="0.35">
      <c r="A1201" t="s">
        <v>477</v>
      </c>
      <c r="B1201" t="s">
        <v>478</v>
      </c>
      <c r="C1201" s="2">
        <v>44986</v>
      </c>
      <c r="D1201">
        <v>4431</v>
      </c>
      <c r="E1201">
        <v>725</v>
      </c>
      <c r="F1201">
        <v>25</v>
      </c>
      <c r="G1201">
        <v>10</v>
      </c>
      <c r="H1201">
        <v>3</v>
      </c>
      <c r="I1201">
        <v>5194</v>
      </c>
      <c r="J1201">
        <v>3</v>
      </c>
      <c r="K1201">
        <v>8</v>
      </c>
      <c r="L1201">
        <v>12</v>
      </c>
      <c r="M1201">
        <v>20</v>
      </c>
      <c r="N1201">
        <v>66</v>
      </c>
      <c r="O1201">
        <v>46</v>
      </c>
      <c r="P1201">
        <v>8</v>
      </c>
      <c r="Q1201">
        <v>4</v>
      </c>
      <c r="R1201">
        <v>8</v>
      </c>
      <c r="S1201">
        <v>5</v>
      </c>
      <c r="T1201" t="s">
        <v>1711</v>
      </c>
      <c r="U1201">
        <v>13</v>
      </c>
      <c r="V1201">
        <v>763</v>
      </c>
      <c r="W1201">
        <v>5181</v>
      </c>
    </row>
    <row r="1202" spans="1:23" x14ac:dyDescent="0.35">
      <c r="A1202" t="s">
        <v>254</v>
      </c>
      <c r="B1202" t="s">
        <v>255</v>
      </c>
      <c r="C1202" s="2">
        <v>44652</v>
      </c>
      <c r="D1202">
        <v>0</v>
      </c>
      <c r="E1202">
        <v>0</v>
      </c>
      <c r="F1202">
        <v>0</v>
      </c>
      <c r="G1202">
        <v>0</v>
      </c>
      <c r="H1202">
        <v>0</v>
      </c>
      <c r="I1202">
        <v>0</v>
      </c>
      <c r="T1202" t="s">
        <v>1712</v>
      </c>
      <c r="U1202">
        <v>0</v>
      </c>
      <c r="V1202">
        <v>0</v>
      </c>
      <c r="W1202">
        <v>0</v>
      </c>
    </row>
    <row r="1203" spans="1:23" x14ac:dyDescent="0.35">
      <c r="A1203" t="s">
        <v>254</v>
      </c>
      <c r="B1203" t="s">
        <v>255</v>
      </c>
      <c r="C1203" s="2">
        <v>44682</v>
      </c>
      <c r="D1203">
        <v>732</v>
      </c>
      <c r="E1203">
        <v>189</v>
      </c>
      <c r="F1203">
        <v>25</v>
      </c>
      <c r="G1203">
        <v>8</v>
      </c>
      <c r="H1203">
        <v>5</v>
      </c>
      <c r="I1203">
        <v>959</v>
      </c>
      <c r="J1203">
        <v>21</v>
      </c>
      <c r="K1203">
        <v>33</v>
      </c>
      <c r="L1203">
        <v>42</v>
      </c>
      <c r="M1203">
        <v>59</v>
      </c>
      <c r="N1203">
        <v>77</v>
      </c>
      <c r="O1203">
        <v>18</v>
      </c>
      <c r="P1203">
        <v>17</v>
      </c>
      <c r="Q1203">
        <v>9</v>
      </c>
      <c r="R1203">
        <v>33</v>
      </c>
      <c r="S1203">
        <v>12</v>
      </c>
      <c r="T1203" t="s">
        <v>1713</v>
      </c>
      <c r="U1203">
        <v>13</v>
      </c>
      <c r="V1203">
        <v>227</v>
      </c>
      <c r="W1203">
        <v>946</v>
      </c>
    </row>
    <row r="1204" spans="1:23" x14ac:dyDescent="0.35">
      <c r="A1204" t="s">
        <v>254</v>
      </c>
      <c r="B1204" t="s">
        <v>255</v>
      </c>
      <c r="C1204" s="2">
        <v>44713</v>
      </c>
      <c r="D1204">
        <v>0</v>
      </c>
      <c r="E1204">
        <v>0</v>
      </c>
      <c r="F1204">
        <v>0</v>
      </c>
      <c r="G1204">
        <v>0</v>
      </c>
      <c r="H1204">
        <v>0</v>
      </c>
      <c r="I1204">
        <v>0</v>
      </c>
      <c r="T1204" t="s">
        <v>1714</v>
      </c>
      <c r="U1204">
        <v>0</v>
      </c>
      <c r="V1204">
        <v>0</v>
      </c>
      <c r="W1204">
        <v>0</v>
      </c>
    </row>
    <row r="1205" spans="1:23" x14ac:dyDescent="0.35">
      <c r="A1205" t="s">
        <v>254</v>
      </c>
      <c r="B1205" t="s">
        <v>255</v>
      </c>
      <c r="C1205" s="2">
        <v>44743</v>
      </c>
      <c r="D1205">
        <v>0</v>
      </c>
      <c r="E1205">
        <v>0</v>
      </c>
      <c r="F1205">
        <v>0</v>
      </c>
      <c r="G1205">
        <v>0</v>
      </c>
      <c r="H1205">
        <v>0</v>
      </c>
      <c r="I1205">
        <v>0</v>
      </c>
      <c r="T1205" t="s">
        <v>1715</v>
      </c>
      <c r="U1205">
        <v>0</v>
      </c>
      <c r="V1205">
        <v>0</v>
      </c>
      <c r="W1205">
        <v>0</v>
      </c>
    </row>
    <row r="1206" spans="1:23" x14ac:dyDescent="0.35">
      <c r="A1206" t="s">
        <v>254</v>
      </c>
      <c r="B1206" t="s">
        <v>255</v>
      </c>
      <c r="C1206" s="2">
        <v>44774</v>
      </c>
      <c r="D1206">
        <v>0</v>
      </c>
      <c r="E1206">
        <v>0</v>
      </c>
      <c r="F1206">
        <v>0</v>
      </c>
      <c r="G1206">
        <v>0</v>
      </c>
      <c r="H1206">
        <v>0</v>
      </c>
      <c r="I1206">
        <v>0</v>
      </c>
      <c r="T1206" t="s">
        <v>1716</v>
      </c>
      <c r="U1206">
        <v>0</v>
      </c>
      <c r="V1206">
        <v>0</v>
      </c>
      <c r="W1206">
        <v>0</v>
      </c>
    </row>
    <row r="1207" spans="1:23" x14ac:dyDescent="0.35">
      <c r="A1207" t="s">
        <v>254</v>
      </c>
      <c r="B1207" t="s">
        <v>255</v>
      </c>
      <c r="C1207" s="2">
        <v>44805</v>
      </c>
      <c r="D1207">
        <v>0</v>
      </c>
      <c r="E1207">
        <v>0</v>
      </c>
      <c r="F1207">
        <v>0</v>
      </c>
      <c r="G1207">
        <v>0</v>
      </c>
      <c r="H1207">
        <v>0</v>
      </c>
      <c r="I1207">
        <v>0</v>
      </c>
      <c r="T1207" t="s">
        <v>1717</v>
      </c>
      <c r="U1207">
        <v>0</v>
      </c>
      <c r="V1207">
        <v>0</v>
      </c>
      <c r="W1207">
        <v>0</v>
      </c>
    </row>
    <row r="1208" spans="1:23" x14ac:dyDescent="0.35">
      <c r="A1208" t="s">
        <v>254</v>
      </c>
      <c r="B1208" t="s">
        <v>255</v>
      </c>
      <c r="C1208" s="2">
        <v>44835</v>
      </c>
      <c r="D1208">
        <v>0</v>
      </c>
      <c r="E1208">
        <v>0</v>
      </c>
      <c r="F1208">
        <v>0</v>
      </c>
      <c r="G1208">
        <v>0</v>
      </c>
      <c r="H1208">
        <v>0</v>
      </c>
      <c r="I1208">
        <v>0</v>
      </c>
      <c r="T1208" t="s">
        <v>1718</v>
      </c>
      <c r="U1208">
        <v>0</v>
      </c>
      <c r="V1208">
        <v>0</v>
      </c>
      <c r="W1208">
        <v>0</v>
      </c>
    </row>
    <row r="1209" spans="1:23" x14ac:dyDescent="0.35">
      <c r="A1209" t="s">
        <v>254</v>
      </c>
      <c r="B1209" t="s">
        <v>255</v>
      </c>
      <c r="C1209" s="2">
        <v>44866</v>
      </c>
      <c r="D1209">
        <v>759</v>
      </c>
      <c r="E1209">
        <v>140</v>
      </c>
      <c r="F1209">
        <v>11</v>
      </c>
      <c r="G1209">
        <v>5</v>
      </c>
      <c r="H1209">
        <v>5</v>
      </c>
      <c r="I1209">
        <v>920</v>
      </c>
      <c r="J1209">
        <v>57</v>
      </c>
      <c r="K1209">
        <v>70</v>
      </c>
      <c r="L1209">
        <v>85</v>
      </c>
      <c r="M1209">
        <v>103</v>
      </c>
      <c r="N1209">
        <v>118.5</v>
      </c>
      <c r="O1209">
        <v>15.5</v>
      </c>
      <c r="P1209">
        <v>18</v>
      </c>
      <c r="Q1209">
        <v>15</v>
      </c>
      <c r="R1209">
        <v>70</v>
      </c>
      <c r="S1209">
        <v>13</v>
      </c>
      <c r="T1209" t="s">
        <v>1719</v>
      </c>
      <c r="U1209">
        <v>10</v>
      </c>
      <c r="V1209">
        <v>161</v>
      </c>
      <c r="W1209">
        <v>910</v>
      </c>
    </row>
    <row r="1210" spans="1:23" x14ac:dyDescent="0.35">
      <c r="A1210" t="s">
        <v>254</v>
      </c>
      <c r="B1210" t="s">
        <v>255</v>
      </c>
      <c r="C1210" s="2">
        <v>44896</v>
      </c>
      <c r="D1210">
        <v>1045</v>
      </c>
      <c r="E1210">
        <v>118</v>
      </c>
      <c r="F1210">
        <v>25</v>
      </c>
      <c r="G1210">
        <v>5</v>
      </c>
      <c r="H1210">
        <v>2</v>
      </c>
      <c r="I1210">
        <v>1195</v>
      </c>
      <c r="J1210">
        <v>45</v>
      </c>
      <c r="K1210">
        <v>51</v>
      </c>
      <c r="L1210">
        <v>57</v>
      </c>
      <c r="M1210">
        <v>62</v>
      </c>
      <c r="N1210">
        <v>69</v>
      </c>
      <c r="O1210">
        <v>7</v>
      </c>
      <c r="P1210">
        <v>5</v>
      </c>
      <c r="Q1210">
        <v>6</v>
      </c>
      <c r="R1210">
        <v>51</v>
      </c>
      <c r="S1210">
        <v>6</v>
      </c>
      <c r="T1210" t="s">
        <v>1720</v>
      </c>
      <c r="U1210">
        <v>7</v>
      </c>
      <c r="V1210">
        <v>150</v>
      </c>
      <c r="W1210">
        <v>1188</v>
      </c>
    </row>
    <row r="1211" spans="1:23" x14ac:dyDescent="0.35">
      <c r="A1211" t="s">
        <v>254</v>
      </c>
      <c r="B1211" t="s">
        <v>255</v>
      </c>
      <c r="C1211" s="2">
        <v>44927</v>
      </c>
      <c r="D1211">
        <v>1062</v>
      </c>
      <c r="E1211">
        <v>223</v>
      </c>
      <c r="F1211">
        <v>36</v>
      </c>
      <c r="G1211">
        <v>5</v>
      </c>
      <c r="H1211">
        <v>8</v>
      </c>
      <c r="I1211">
        <v>1334</v>
      </c>
      <c r="J1211">
        <v>9</v>
      </c>
      <c r="K1211">
        <v>15</v>
      </c>
      <c r="L1211">
        <v>29</v>
      </c>
      <c r="M1211">
        <v>45</v>
      </c>
      <c r="N1211">
        <v>53</v>
      </c>
      <c r="O1211">
        <v>8</v>
      </c>
      <c r="P1211">
        <v>16</v>
      </c>
      <c r="Q1211">
        <v>14</v>
      </c>
      <c r="R1211">
        <v>15</v>
      </c>
      <c r="S1211">
        <v>6</v>
      </c>
      <c r="T1211" t="s">
        <v>1721</v>
      </c>
      <c r="U1211">
        <v>13</v>
      </c>
      <c r="V1211">
        <v>272</v>
      </c>
      <c r="W1211">
        <v>1321</v>
      </c>
    </row>
    <row r="1212" spans="1:23" x14ac:dyDescent="0.35">
      <c r="A1212" t="s">
        <v>254</v>
      </c>
      <c r="B1212" t="s">
        <v>255</v>
      </c>
      <c r="C1212" s="2">
        <v>44958</v>
      </c>
      <c r="D1212">
        <v>0</v>
      </c>
      <c r="E1212">
        <v>0</v>
      </c>
      <c r="F1212">
        <v>0</v>
      </c>
      <c r="G1212">
        <v>0</v>
      </c>
      <c r="H1212">
        <v>0</v>
      </c>
      <c r="I1212">
        <v>0</v>
      </c>
      <c r="T1212" t="s">
        <v>1722</v>
      </c>
      <c r="U1212">
        <v>0</v>
      </c>
      <c r="V1212">
        <v>0</v>
      </c>
      <c r="W1212">
        <v>0</v>
      </c>
    </row>
    <row r="1213" spans="1:23" x14ac:dyDescent="0.35">
      <c r="A1213" t="s">
        <v>254</v>
      </c>
      <c r="B1213" t="s">
        <v>255</v>
      </c>
      <c r="C1213" s="2">
        <v>44986</v>
      </c>
      <c r="D1213">
        <v>483</v>
      </c>
      <c r="E1213">
        <v>65</v>
      </c>
      <c r="F1213">
        <v>7</v>
      </c>
      <c r="G1213">
        <v>0</v>
      </c>
      <c r="H1213">
        <v>0</v>
      </c>
      <c r="I1213">
        <v>555</v>
      </c>
      <c r="J1213">
        <v>22</v>
      </c>
      <c r="K1213">
        <v>28</v>
      </c>
      <c r="L1213">
        <v>32</v>
      </c>
      <c r="M1213">
        <v>34</v>
      </c>
      <c r="N1213">
        <v>40</v>
      </c>
      <c r="O1213">
        <v>6</v>
      </c>
      <c r="P1213">
        <v>2</v>
      </c>
      <c r="Q1213">
        <v>4</v>
      </c>
      <c r="R1213">
        <v>28</v>
      </c>
      <c r="S1213">
        <v>6</v>
      </c>
      <c r="T1213" t="s">
        <v>1723</v>
      </c>
      <c r="U1213">
        <v>0</v>
      </c>
      <c r="V1213">
        <v>72</v>
      </c>
      <c r="W1213">
        <v>555</v>
      </c>
    </row>
    <row r="1214" spans="1:23" x14ac:dyDescent="0.35">
      <c r="A1214" t="s">
        <v>331</v>
      </c>
      <c r="B1214" t="s">
        <v>332</v>
      </c>
      <c r="C1214" s="2">
        <v>44652</v>
      </c>
      <c r="D1214">
        <v>1400</v>
      </c>
      <c r="E1214">
        <v>666</v>
      </c>
      <c r="F1214">
        <v>87</v>
      </c>
      <c r="G1214">
        <v>62</v>
      </c>
      <c r="H1214">
        <v>11</v>
      </c>
      <c r="I1214">
        <v>2226</v>
      </c>
      <c r="J1214">
        <v>25</v>
      </c>
      <c r="K1214">
        <v>33</v>
      </c>
      <c r="L1214">
        <v>39</v>
      </c>
      <c r="M1214">
        <v>43</v>
      </c>
      <c r="N1214">
        <v>50</v>
      </c>
      <c r="O1214">
        <v>7</v>
      </c>
      <c r="P1214">
        <v>4</v>
      </c>
      <c r="Q1214">
        <v>6</v>
      </c>
      <c r="R1214">
        <v>33</v>
      </c>
      <c r="S1214">
        <v>8</v>
      </c>
      <c r="T1214" t="s">
        <v>1724</v>
      </c>
      <c r="U1214">
        <v>73</v>
      </c>
      <c r="V1214">
        <v>826</v>
      </c>
      <c r="W1214">
        <v>2153</v>
      </c>
    </row>
    <row r="1215" spans="1:23" x14ac:dyDescent="0.35">
      <c r="A1215" t="s">
        <v>331</v>
      </c>
      <c r="B1215" t="s">
        <v>332</v>
      </c>
      <c r="C1215" s="2">
        <v>44682</v>
      </c>
      <c r="D1215">
        <v>674</v>
      </c>
      <c r="E1215">
        <v>263</v>
      </c>
      <c r="F1215">
        <v>55</v>
      </c>
      <c r="G1215">
        <v>40</v>
      </c>
      <c r="H1215">
        <v>3</v>
      </c>
      <c r="I1215">
        <v>1035</v>
      </c>
      <c r="J1215">
        <v>38</v>
      </c>
      <c r="K1215">
        <v>42</v>
      </c>
      <c r="L1215">
        <v>48</v>
      </c>
      <c r="M1215">
        <v>50</v>
      </c>
      <c r="N1215">
        <v>63</v>
      </c>
      <c r="O1215">
        <v>13</v>
      </c>
      <c r="P1215">
        <v>2</v>
      </c>
      <c r="Q1215">
        <v>6</v>
      </c>
      <c r="R1215">
        <v>42</v>
      </c>
      <c r="S1215">
        <v>4</v>
      </c>
      <c r="T1215" t="s">
        <v>1725</v>
      </c>
      <c r="U1215">
        <v>43</v>
      </c>
      <c r="V1215">
        <v>361</v>
      </c>
      <c r="W1215">
        <v>992</v>
      </c>
    </row>
    <row r="1216" spans="1:23" x14ac:dyDescent="0.35">
      <c r="A1216" t="s">
        <v>331</v>
      </c>
      <c r="B1216" t="s">
        <v>332</v>
      </c>
      <c r="C1216" s="2">
        <v>44713</v>
      </c>
      <c r="D1216">
        <v>1652</v>
      </c>
      <c r="E1216">
        <v>662</v>
      </c>
      <c r="F1216">
        <v>90</v>
      </c>
      <c r="G1216">
        <v>101</v>
      </c>
      <c r="H1216">
        <v>4</v>
      </c>
      <c r="I1216">
        <v>2509</v>
      </c>
      <c r="J1216">
        <v>38</v>
      </c>
      <c r="K1216">
        <v>43</v>
      </c>
      <c r="L1216">
        <v>49</v>
      </c>
      <c r="M1216">
        <v>55</v>
      </c>
      <c r="N1216">
        <v>66</v>
      </c>
      <c r="O1216">
        <v>11</v>
      </c>
      <c r="P1216">
        <v>6</v>
      </c>
      <c r="Q1216">
        <v>6</v>
      </c>
      <c r="R1216">
        <v>43</v>
      </c>
      <c r="S1216">
        <v>5</v>
      </c>
      <c r="T1216" t="s">
        <v>1726</v>
      </c>
      <c r="U1216">
        <v>105</v>
      </c>
      <c r="V1216">
        <v>857</v>
      </c>
      <c r="W1216">
        <v>2404</v>
      </c>
    </row>
    <row r="1217" spans="1:23" x14ac:dyDescent="0.35">
      <c r="A1217" t="s">
        <v>331</v>
      </c>
      <c r="B1217" t="s">
        <v>332</v>
      </c>
      <c r="C1217" s="2">
        <v>44743</v>
      </c>
      <c r="D1217">
        <v>1451</v>
      </c>
      <c r="E1217">
        <v>622</v>
      </c>
      <c r="F1217">
        <v>88</v>
      </c>
      <c r="G1217">
        <v>67</v>
      </c>
      <c r="H1217">
        <v>4</v>
      </c>
      <c r="I1217">
        <v>2232</v>
      </c>
      <c r="J1217">
        <v>25</v>
      </c>
      <c r="K1217">
        <v>42</v>
      </c>
      <c r="L1217">
        <v>48</v>
      </c>
      <c r="M1217">
        <v>55</v>
      </c>
      <c r="N1217">
        <v>61</v>
      </c>
      <c r="O1217">
        <v>6</v>
      </c>
      <c r="P1217">
        <v>7</v>
      </c>
      <c r="Q1217">
        <v>6</v>
      </c>
      <c r="R1217">
        <v>42</v>
      </c>
      <c r="S1217">
        <v>17</v>
      </c>
      <c r="T1217" t="s">
        <v>1727</v>
      </c>
      <c r="U1217">
        <v>71</v>
      </c>
      <c r="V1217">
        <v>781</v>
      </c>
      <c r="W1217">
        <v>2161</v>
      </c>
    </row>
    <row r="1218" spans="1:23" x14ac:dyDescent="0.35">
      <c r="A1218" t="s">
        <v>331</v>
      </c>
      <c r="B1218" t="s">
        <v>332</v>
      </c>
      <c r="C1218" s="2">
        <v>44774</v>
      </c>
      <c r="D1218">
        <v>1358</v>
      </c>
      <c r="E1218">
        <v>532</v>
      </c>
      <c r="F1218">
        <v>70</v>
      </c>
      <c r="G1218">
        <v>75</v>
      </c>
      <c r="H1218">
        <v>4</v>
      </c>
      <c r="I1218">
        <v>2039</v>
      </c>
      <c r="J1218">
        <v>30</v>
      </c>
      <c r="K1218">
        <v>34</v>
      </c>
      <c r="L1218">
        <v>36</v>
      </c>
      <c r="M1218">
        <v>41</v>
      </c>
      <c r="N1218">
        <v>48</v>
      </c>
      <c r="O1218">
        <v>7</v>
      </c>
      <c r="P1218">
        <v>5</v>
      </c>
      <c r="Q1218">
        <v>2</v>
      </c>
      <c r="R1218">
        <v>34</v>
      </c>
      <c r="S1218">
        <v>4</v>
      </c>
      <c r="T1218" t="s">
        <v>1728</v>
      </c>
      <c r="U1218">
        <v>79</v>
      </c>
      <c r="V1218">
        <v>681</v>
      </c>
      <c r="W1218">
        <v>1960</v>
      </c>
    </row>
    <row r="1219" spans="1:23" x14ac:dyDescent="0.35">
      <c r="A1219" t="s">
        <v>331</v>
      </c>
      <c r="B1219" t="s">
        <v>332</v>
      </c>
      <c r="C1219" s="2">
        <v>44805</v>
      </c>
      <c r="D1219">
        <v>827</v>
      </c>
      <c r="E1219">
        <v>283</v>
      </c>
      <c r="F1219">
        <v>46</v>
      </c>
      <c r="G1219">
        <v>39</v>
      </c>
      <c r="H1219">
        <v>3</v>
      </c>
      <c r="I1219">
        <v>1198</v>
      </c>
      <c r="J1219">
        <v>40</v>
      </c>
      <c r="K1219">
        <v>44</v>
      </c>
      <c r="L1219">
        <v>46</v>
      </c>
      <c r="M1219">
        <v>50</v>
      </c>
      <c r="N1219">
        <v>55</v>
      </c>
      <c r="O1219">
        <v>5</v>
      </c>
      <c r="P1219">
        <v>4</v>
      </c>
      <c r="Q1219">
        <v>2</v>
      </c>
      <c r="R1219">
        <v>44</v>
      </c>
      <c r="S1219">
        <v>4</v>
      </c>
      <c r="T1219" t="s">
        <v>1729</v>
      </c>
      <c r="U1219">
        <v>42</v>
      </c>
      <c r="V1219">
        <v>371</v>
      </c>
      <c r="W1219">
        <v>1156</v>
      </c>
    </row>
    <row r="1220" spans="1:23" x14ac:dyDescent="0.35">
      <c r="A1220" t="s">
        <v>331</v>
      </c>
      <c r="B1220" t="s">
        <v>332</v>
      </c>
      <c r="C1220" s="2">
        <v>44835</v>
      </c>
      <c r="D1220">
        <v>1286</v>
      </c>
      <c r="E1220">
        <v>551</v>
      </c>
      <c r="F1220">
        <v>55</v>
      </c>
      <c r="G1220">
        <v>60</v>
      </c>
      <c r="H1220">
        <v>6</v>
      </c>
      <c r="I1220">
        <v>1958</v>
      </c>
      <c r="J1220">
        <v>43</v>
      </c>
      <c r="K1220">
        <v>48</v>
      </c>
      <c r="L1220">
        <v>54</v>
      </c>
      <c r="M1220">
        <v>59</v>
      </c>
      <c r="N1220">
        <v>78</v>
      </c>
      <c r="O1220">
        <v>19</v>
      </c>
      <c r="P1220">
        <v>5</v>
      </c>
      <c r="Q1220">
        <v>6</v>
      </c>
      <c r="R1220">
        <v>48</v>
      </c>
      <c r="S1220">
        <v>5</v>
      </c>
      <c r="T1220" t="s">
        <v>1730</v>
      </c>
      <c r="U1220">
        <v>66</v>
      </c>
      <c r="V1220">
        <v>672</v>
      </c>
      <c r="W1220">
        <v>1892</v>
      </c>
    </row>
    <row r="1221" spans="1:23" x14ac:dyDescent="0.35">
      <c r="A1221" t="s">
        <v>331</v>
      </c>
      <c r="B1221" t="s">
        <v>332</v>
      </c>
      <c r="C1221" s="2">
        <v>44866</v>
      </c>
      <c r="D1221">
        <v>726</v>
      </c>
      <c r="E1221">
        <v>249</v>
      </c>
      <c r="F1221">
        <v>40</v>
      </c>
      <c r="G1221">
        <v>31</v>
      </c>
      <c r="H1221">
        <v>6</v>
      </c>
      <c r="I1221">
        <v>1052</v>
      </c>
      <c r="J1221">
        <v>44</v>
      </c>
      <c r="K1221">
        <v>46</v>
      </c>
      <c r="L1221">
        <v>51</v>
      </c>
      <c r="M1221">
        <v>53</v>
      </c>
      <c r="N1221">
        <v>58</v>
      </c>
      <c r="O1221">
        <v>5</v>
      </c>
      <c r="P1221">
        <v>2</v>
      </c>
      <c r="Q1221">
        <v>5</v>
      </c>
      <c r="R1221">
        <v>46</v>
      </c>
      <c r="S1221">
        <v>2</v>
      </c>
      <c r="T1221" t="s">
        <v>1731</v>
      </c>
      <c r="U1221">
        <v>37</v>
      </c>
      <c r="V1221">
        <v>326</v>
      </c>
      <c r="W1221">
        <v>1015</v>
      </c>
    </row>
    <row r="1222" spans="1:23" x14ac:dyDescent="0.35">
      <c r="A1222" t="s">
        <v>331</v>
      </c>
      <c r="B1222" t="s">
        <v>332</v>
      </c>
      <c r="C1222" s="2">
        <v>44896</v>
      </c>
      <c r="D1222">
        <v>2592</v>
      </c>
      <c r="E1222">
        <v>958</v>
      </c>
      <c r="F1222">
        <v>134</v>
      </c>
      <c r="G1222">
        <v>103</v>
      </c>
      <c r="H1222">
        <v>7</v>
      </c>
      <c r="I1222">
        <v>3794</v>
      </c>
      <c r="J1222">
        <v>12</v>
      </c>
      <c r="K1222">
        <v>28</v>
      </c>
      <c r="L1222">
        <v>40</v>
      </c>
      <c r="M1222">
        <v>46</v>
      </c>
      <c r="N1222">
        <v>52</v>
      </c>
      <c r="O1222">
        <v>6</v>
      </c>
      <c r="P1222">
        <v>6</v>
      </c>
      <c r="Q1222">
        <v>12</v>
      </c>
      <c r="R1222">
        <v>28</v>
      </c>
      <c r="S1222">
        <v>16</v>
      </c>
      <c r="T1222" t="s">
        <v>1732</v>
      </c>
      <c r="U1222">
        <v>110</v>
      </c>
      <c r="V1222">
        <v>1202</v>
      </c>
      <c r="W1222">
        <v>3684</v>
      </c>
    </row>
    <row r="1223" spans="1:23" x14ac:dyDescent="0.35">
      <c r="A1223" t="s">
        <v>331</v>
      </c>
      <c r="B1223" t="s">
        <v>332</v>
      </c>
      <c r="C1223" s="2">
        <v>44927</v>
      </c>
      <c r="D1223">
        <v>275</v>
      </c>
      <c r="E1223">
        <v>141</v>
      </c>
      <c r="F1223">
        <v>10</v>
      </c>
      <c r="G1223">
        <v>8</v>
      </c>
      <c r="H1223">
        <v>2</v>
      </c>
      <c r="I1223">
        <v>436</v>
      </c>
      <c r="J1223">
        <v>23</v>
      </c>
      <c r="K1223">
        <v>28</v>
      </c>
      <c r="L1223">
        <v>31</v>
      </c>
      <c r="M1223">
        <v>92</v>
      </c>
      <c r="N1223">
        <v>158</v>
      </c>
      <c r="O1223">
        <v>66</v>
      </c>
      <c r="P1223">
        <v>61</v>
      </c>
      <c r="Q1223">
        <v>3</v>
      </c>
      <c r="R1223">
        <v>28</v>
      </c>
      <c r="S1223">
        <v>5</v>
      </c>
      <c r="T1223" t="s">
        <v>1733</v>
      </c>
      <c r="U1223">
        <v>10</v>
      </c>
      <c r="V1223">
        <v>161</v>
      </c>
      <c r="W1223">
        <v>426</v>
      </c>
    </row>
    <row r="1224" spans="1:23" x14ac:dyDescent="0.35">
      <c r="A1224" t="s">
        <v>331</v>
      </c>
      <c r="B1224" t="s">
        <v>332</v>
      </c>
      <c r="C1224" s="2">
        <v>44958</v>
      </c>
      <c r="D1224">
        <v>908</v>
      </c>
      <c r="E1224">
        <v>359</v>
      </c>
      <c r="F1224">
        <v>43</v>
      </c>
      <c r="G1224">
        <v>51</v>
      </c>
      <c r="H1224">
        <v>10</v>
      </c>
      <c r="I1224">
        <v>1371</v>
      </c>
      <c r="J1224">
        <v>40</v>
      </c>
      <c r="K1224">
        <v>45</v>
      </c>
      <c r="L1224">
        <v>50</v>
      </c>
      <c r="M1224">
        <v>56</v>
      </c>
      <c r="N1224">
        <v>67</v>
      </c>
      <c r="O1224">
        <v>11</v>
      </c>
      <c r="P1224">
        <v>6</v>
      </c>
      <c r="Q1224">
        <v>5</v>
      </c>
      <c r="R1224">
        <v>45</v>
      </c>
      <c r="S1224">
        <v>5</v>
      </c>
      <c r="T1224" t="s">
        <v>1734</v>
      </c>
      <c r="U1224">
        <v>61</v>
      </c>
      <c r="V1224">
        <v>463</v>
      </c>
      <c r="W1224">
        <v>1310</v>
      </c>
    </row>
    <row r="1225" spans="1:23" x14ac:dyDescent="0.35">
      <c r="A1225" t="s">
        <v>331</v>
      </c>
      <c r="B1225" t="s">
        <v>332</v>
      </c>
      <c r="C1225" s="2">
        <v>44986</v>
      </c>
      <c r="D1225">
        <v>321</v>
      </c>
      <c r="E1225">
        <v>167</v>
      </c>
      <c r="F1225">
        <v>15</v>
      </c>
      <c r="G1225">
        <v>29</v>
      </c>
      <c r="H1225">
        <v>1</v>
      </c>
      <c r="I1225">
        <v>533</v>
      </c>
      <c r="J1225">
        <v>29</v>
      </c>
      <c r="K1225">
        <v>45</v>
      </c>
      <c r="L1225">
        <v>47</v>
      </c>
      <c r="M1225">
        <v>50</v>
      </c>
      <c r="N1225">
        <v>65</v>
      </c>
      <c r="O1225">
        <v>15</v>
      </c>
      <c r="P1225">
        <v>3</v>
      </c>
      <c r="Q1225">
        <v>2</v>
      </c>
      <c r="R1225">
        <v>45</v>
      </c>
      <c r="S1225">
        <v>16</v>
      </c>
      <c r="T1225" t="s">
        <v>1735</v>
      </c>
      <c r="U1225">
        <v>30</v>
      </c>
      <c r="V1225">
        <v>212</v>
      </c>
      <c r="W1225">
        <v>503</v>
      </c>
    </row>
    <row r="1226" spans="1:23" x14ac:dyDescent="0.35">
      <c r="A1226" t="s">
        <v>100</v>
      </c>
      <c r="B1226" t="s">
        <v>479</v>
      </c>
      <c r="C1226" s="2">
        <v>44652</v>
      </c>
      <c r="D1226">
        <v>265</v>
      </c>
      <c r="E1226">
        <v>74</v>
      </c>
      <c r="F1226">
        <v>4</v>
      </c>
      <c r="G1226">
        <v>2</v>
      </c>
      <c r="H1226">
        <v>0</v>
      </c>
      <c r="I1226">
        <v>345</v>
      </c>
      <c r="J1226">
        <v>162</v>
      </c>
      <c r="K1226">
        <v>166</v>
      </c>
      <c r="L1226">
        <v>171</v>
      </c>
      <c r="M1226">
        <v>176</v>
      </c>
      <c r="N1226">
        <v>181</v>
      </c>
      <c r="O1226">
        <v>5</v>
      </c>
      <c r="P1226">
        <v>5</v>
      </c>
      <c r="Q1226">
        <v>5</v>
      </c>
      <c r="R1226">
        <v>166</v>
      </c>
      <c r="S1226">
        <v>4</v>
      </c>
      <c r="T1226" t="s">
        <v>1736</v>
      </c>
      <c r="U1226">
        <v>2</v>
      </c>
      <c r="V1226">
        <v>80</v>
      </c>
      <c r="W1226">
        <v>343</v>
      </c>
    </row>
    <row r="1227" spans="1:23" x14ac:dyDescent="0.35">
      <c r="A1227" t="s">
        <v>100</v>
      </c>
      <c r="B1227" t="s">
        <v>479</v>
      </c>
      <c r="C1227" s="2">
        <v>44682</v>
      </c>
      <c r="D1227">
        <v>4357</v>
      </c>
      <c r="E1227">
        <v>2715</v>
      </c>
      <c r="F1227">
        <v>481</v>
      </c>
      <c r="G1227">
        <v>57</v>
      </c>
      <c r="H1227">
        <v>16</v>
      </c>
      <c r="I1227">
        <v>7626</v>
      </c>
      <c r="J1227">
        <v>45</v>
      </c>
      <c r="K1227">
        <v>64</v>
      </c>
      <c r="L1227">
        <v>103</v>
      </c>
      <c r="M1227">
        <v>197</v>
      </c>
      <c r="N1227">
        <v>230</v>
      </c>
      <c r="O1227">
        <v>33</v>
      </c>
      <c r="P1227">
        <v>94</v>
      </c>
      <c r="Q1227">
        <v>39</v>
      </c>
      <c r="R1227">
        <v>64</v>
      </c>
      <c r="S1227">
        <v>19</v>
      </c>
      <c r="T1227" t="s">
        <v>1737</v>
      </c>
      <c r="U1227">
        <v>73</v>
      </c>
      <c r="V1227">
        <v>3269</v>
      </c>
      <c r="W1227">
        <v>7553</v>
      </c>
    </row>
    <row r="1228" spans="1:23" x14ac:dyDescent="0.35">
      <c r="A1228" t="s">
        <v>100</v>
      </c>
      <c r="B1228" t="s">
        <v>479</v>
      </c>
      <c r="C1228" s="2">
        <v>44713</v>
      </c>
      <c r="D1228">
        <v>1385</v>
      </c>
      <c r="E1228">
        <v>1261</v>
      </c>
      <c r="F1228">
        <v>1</v>
      </c>
      <c r="G1228">
        <v>0</v>
      </c>
      <c r="H1228">
        <v>0</v>
      </c>
      <c r="I1228">
        <v>2647</v>
      </c>
      <c r="J1228">
        <v>18</v>
      </c>
      <c r="K1228">
        <v>28</v>
      </c>
      <c r="L1228">
        <v>37</v>
      </c>
      <c r="M1228">
        <v>47</v>
      </c>
      <c r="N1228">
        <v>56</v>
      </c>
      <c r="O1228">
        <v>9</v>
      </c>
      <c r="P1228">
        <v>10</v>
      </c>
      <c r="Q1228">
        <v>9</v>
      </c>
      <c r="R1228">
        <v>28</v>
      </c>
      <c r="S1228">
        <v>10</v>
      </c>
      <c r="T1228" t="s">
        <v>1738</v>
      </c>
      <c r="U1228">
        <v>0</v>
      </c>
      <c r="V1228">
        <v>1262</v>
      </c>
      <c r="W1228">
        <v>2647</v>
      </c>
    </row>
    <row r="1229" spans="1:23" x14ac:dyDescent="0.35">
      <c r="A1229" t="s">
        <v>100</v>
      </c>
      <c r="B1229" t="s">
        <v>479</v>
      </c>
      <c r="C1229" s="2">
        <v>44743</v>
      </c>
      <c r="D1229">
        <v>651</v>
      </c>
      <c r="E1229">
        <v>646</v>
      </c>
      <c r="F1229">
        <v>107</v>
      </c>
      <c r="G1229">
        <v>13</v>
      </c>
      <c r="H1229">
        <v>0</v>
      </c>
      <c r="I1229">
        <v>1417</v>
      </c>
      <c r="J1229">
        <v>17</v>
      </c>
      <c r="K1229">
        <v>23</v>
      </c>
      <c r="L1229">
        <v>31</v>
      </c>
      <c r="M1229">
        <v>52</v>
      </c>
      <c r="N1229">
        <v>102</v>
      </c>
      <c r="O1229">
        <v>50</v>
      </c>
      <c r="P1229">
        <v>21</v>
      </c>
      <c r="Q1229">
        <v>8</v>
      </c>
      <c r="R1229">
        <v>23</v>
      </c>
      <c r="S1229">
        <v>6</v>
      </c>
      <c r="T1229" t="s">
        <v>1739</v>
      </c>
      <c r="U1229">
        <v>13</v>
      </c>
      <c r="V1229">
        <v>766</v>
      </c>
      <c r="W1229">
        <v>1404</v>
      </c>
    </row>
    <row r="1230" spans="1:23" x14ac:dyDescent="0.35">
      <c r="A1230" t="s">
        <v>100</v>
      </c>
      <c r="B1230" t="s">
        <v>479</v>
      </c>
      <c r="C1230" s="2">
        <v>44774</v>
      </c>
      <c r="D1230">
        <v>1479</v>
      </c>
      <c r="E1230">
        <v>1240</v>
      </c>
      <c r="F1230">
        <v>13</v>
      </c>
      <c r="G1230">
        <v>3</v>
      </c>
      <c r="H1230">
        <v>0</v>
      </c>
      <c r="I1230">
        <v>2735</v>
      </c>
      <c r="J1230">
        <v>9</v>
      </c>
      <c r="K1230">
        <v>20</v>
      </c>
      <c r="L1230">
        <v>53</v>
      </c>
      <c r="M1230">
        <v>81</v>
      </c>
      <c r="N1230">
        <v>109</v>
      </c>
      <c r="O1230">
        <v>28</v>
      </c>
      <c r="P1230">
        <v>28</v>
      </c>
      <c r="Q1230">
        <v>33</v>
      </c>
      <c r="R1230">
        <v>20</v>
      </c>
      <c r="S1230">
        <v>11</v>
      </c>
      <c r="T1230" t="s">
        <v>1740</v>
      </c>
      <c r="U1230">
        <v>3</v>
      </c>
      <c r="V1230">
        <v>1256</v>
      </c>
      <c r="W1230">
        <v>2732</v>
      </c>
    </row>
    <row r="1231" spans="1:23" x14ac:dyDescent="0.35">
      <c r="A1231" t="s">
        <v>100</v>
      </c>
      <c r="B1231" t="s">
        <v>479</v>
      </c>
      <c r="C1231" s="2">
        <v>44805</v>
      </c>
      <c r="D1231">
        <v>2190</v>
      </c>
      <c r="E1231">
        <v>1330</v>
      </c>
      <c r="F1231">
        <v>183</v>
      </c>
      <c r="G1231">
        <v>20</v>
      </c>
      <c r="H1231">
        <v>0</v>
      </c>
      <c r="I1231">
        <v>3723</v>
      </c>
      <c r="J1231">
        <v>14</v>
      </c>
      <c r="K1231">
        <v>31</v>
      </c>
      <c r="L1231">
        <v>60</v>
      </c>
      <c r="M1231">
        <v>124</v>
      </c>
      <c r="N1231">
        <v>201</v>
      </c>
      <c r="O1231">
        <v>77</v>
      </c>
      <c r="P1231">
        <v>64</v>
      </c>
      <c r="Q1231">
        <v>29</v>
      </c>
      <c r="R1231">
        <v>31</v>
      </c>
      <c r="S1231">
        <v>17</v>
      </c>
      <c r="T1231" t="s">
        <v>1741</v>
      </c>
      <c r="U1231">
        <v>20</v>
      </c>
      <c r="V1231">
        <v>1533</v>
      </c>
      <c r="W1231">
        <v>3703</v>
      </c>
    </row>
    <row r="1232" spans="1:23" x14ac:dyDescent="0.35">
      <c r="A1232" t="s">
        <v>100</v>
      </c>
      <c r="B1232" t="s">
        <v>479</v>
      </c>
      <c r="C1232" s="2">
        <v>44835</v>
      </c>
      <c r="D1232">
        <v>1432</v>
      </c>
      <c r="E1232">
        <v>1346</v>
      </c>
      <c r="F1232">
        <v>3</v>
      </c>
      <c r="G1232">
        <v>0</v>
      </c>
      <c r="H1232">
        <v>0</v>
      </c>
      <c r="I1232">
        <v>2781</v>
      </c>
      <c r="J1232">
        <v>10</v>
      </c>
      <c r="K1232">
        <v>21</v>
      </c>
      <c r="L1232">
        <v>31</v>
      </c>
      <c r="M1232">
        <v>43</v>
      </c>
      <c r="N1232">
        <v>65</v>
      </c>
      <c r="O1232">
        <v>22</v>
      </c>
      <c r="P1232">
        <v>12</v>
      </c>
      <c r="Q1232">
        <v>10</v>
      </c>
      <c r="R1232">
        <v>21</v>
      </c>
      <c r="S1232">
        <v>11</v>
      </c>
      <c r="T1232" t="s">
        <v>1742</v>
      </c>
      <c r="U1232">
        <v>0</v>
      </c>
      <c r="V1232">
        <v>1349</v>
      </c>
      <c r="W1232">
        <v>2781</v>
      </c>
    </row>
    <row r="1233" spans="1:23" x14ac:dyDescent="0.35">
      <c r="A1233" t="s">
        <v>100</v>
      </c>
      <c r="B1233" t="s">
        <v>479</v>
      </c>
      <c r="C1233" s="2">
        <v>44866</v>
      </c>
      <c r="D1233">
        <v>1961</v>
      </c>
      <c r="E1233">
        <v>1654</v>
      </c>
      <c r="F1233">
        <v>149</v>
      </c>
      <c r="G1233">
        <v>34</v>
      </c>
      <c r="H1233">
        <v>3</v>
      </c>
      <c r="I1233">
        <v>3801</v>
      </c>
      <c r="J1233">
        <v>7</v>
      </c>
      <c r="K1233">
        <v>20</v>
      </c>
      <c r="L1233">
        <v>54</v>
      </c>
      <c r="M1233">
        <v>168</v>
      </c>
      <c r="N1233">
        <v>497</v>
      </c>
      <c r="O1233">
        <v>329</v>
      </c>
      <c r="P1233">
        <v>114</v>
      </c>
      <c r="Q1233">
        <v>34</v>
      </c>
      <c r="R1233">
        <v>20</v>
      </c>
      <c r="S1233">
        <v>13</v>
      </c>
      <c r="T1233" t="s">
        <v>1743</v>
      </c>
      <c r="U1233">
        <v>37</v>
      </c>
      <c r="V1233">
        <v>1840</v>
      </c>
      <c r="W1233">
        <v>3764</v>
      </c>
    </row>
    <row r="1234" spans="1:23" x14ac:dyDescent="0.35">
      <c r="A1234" t="s">
        <v>100</v>
      </c>
      <c r="B1234" t="s">
        <v>479</v>
      </c>
      <c r="C1234" s="2">
        <v>44896</v>
      </c>
      <c r="D1234">
        <v>1850</v>
      </c>
      <c r="E1234">
        <v>1444</v>
      </c>
      <c r="F1234">
        <v>616</v>
      </c>
      <c r="G1234">
        <v>18</v>
      </c>
      <c r="H1234">
        <v>8</v>
      </c>
      <c r="I1234">
        <v>3936</v>
      </c>
      <c r="J1234">
        <v>5</v>
      </c>
      <c r="K1234">
        <v>16</v>
      </c>
      <c r="L1234">
        <v>35</v>
      </c>
      <c r="M1234">
        <v>109</v>
      </c>
      <c r="N1234">
        <v>243</v>
      </c>
      <c r="O1234">
        <v>134</v>
      </c>
      <c r="P1234">
        <v>74</v>
      </c>
      <c r="Q1234">
        <v>19</v>
      </c>
      <c r="R1234">
        <v>16</v>
      </c>
      <c r="S1234">
        <v>11</v>
      </c>
      <c r="T1234" t="s">
        <v>1744</v>
      </c>
      <c r="U1234">
        <v>26</v>
      </c>
      <c r="V1234">
        <v>2086</v>
      </c>
      <c r="W1234">
        <v>3910</v>
      </c>
    </row>
    <row r="1235" spans="1:23" x14ac:dyDescent="0.35">
      <c r="A1235" t="s">
        <v>100</v>
      </c>
      <c r="B1235" t="s">
        <v>479</v>
      </c>
      <c r="C1235" s="2">
        <v>44927</v>
      </c>
      <c r="D1235">
        <v>1003</v>
      </c>
      <c r="E1235">
        <v>819</v>
      </c>
      <c r="F1235">
        <v>5</v>
      </c>
      <c r="G1235">
        <v>0</v>
      </c>
      <c r="H1235">
        <v>0</v>
      </c>
      <c r="I1235">
        <v>1827</v>
      </c>
      <c r="J1235">
        <v>8</v>
      </c>
      <c r="K1235">
        <v>14</v>
      </c>
      <c r="L1235">
        <v>23</v>
      </c>
      <c r="M1235">
        <v>47</v>
      </c>
      <c r="N1235">
        <v>134</v>
      </c>
      <c r="O1235">
        <v>87</v>
      </c>
      <c r="P1235">
        <v>24</v>
      </c>
      <c r="Q1235">
        <v>9</v>
      </c>
      <c r="R1235">
        <v>14</v>
      </c>
      <c r="S1235">
        <v>6</v>
      </c>
      <c r="T1235" t="s">
        <v>1745</v>
      </c>
      <c r="U1235">
        <v>0</v>
      </c>
      <c r="V1235">
        <v>824</v>
      </c>
      <c r="W1235">
        <v>1827</v>
      </c>
    </row>
    <row r="1236" spans="1:23" x14ac:dyDescent="0.35">
      <c r="A1236" t="s">
        <v>100</v>
      </c>
      <c r="B1236" t="s">
        <v>479</v>
      </c>
      <c r="C1236" s="2">
        <v>44958</v>
      </c>
      <c r="D1236">
        <v>444</v>
      </c>
      <c r="E1236">
        <v>357</v>
      </c>
      <c r="F1236">
        <v>1</v>
      </c>
      <c r="G1236">
        <v>1</v>
      </c>
      <c r="H1236">
        <v>0</v>
      </c>
      <c r="I1236">
        <v>803</v>
      </c>
      <c r="J1236">
        <v>19</v>
      </c>
      <c r="K1236">
        <v>23</v>
      </c>
      <c r="L1236">
        <v>28</v>
      </c>
      <c r="M1236">
        <v>46</v>
      </c>
      <c r="N1236">
        <v>121</v>
      </c>
      <c r="O1236">
        <v>75</v>
      </c>
      <c r="P1236">
        <v>18</v>
      </c>
      <c r="Q1236">
        <v>5</v>
      </c>
      <c r="R1236">
        <v>23</v>
      </c>
      <c r="S1236">
        <v>4</v>
      </c>
      <c r="T1236" t="s">
        <v>1746</v>
      </c>
      <c r="U1236">
        <v>1</v>
      </c>
      <c r="V1236">
        <v>359</v>
      </c>
      <c r="W1236">
        <v>802</v>
      </c>
    </row>
    <row r="1237" spans="1:23" x14ac:dyDescent="0.35">
      <c r="A1237" t="s">
        <v>100</v>
      </c>
      <c r="B1237" t="s">
        <v>479</v>
      </c>
      <c r="C1237" s="2">
        <v>44986</v>
      </c>
      <c r="D1237">
        <v>3149</v>
      </c>
      <c r="E1237">
        <v>2597</v>
      </c>
      <c r="F1237">
        <v>163</v>
      </c>
      <c r="G1237">
        <v>42</v>
      </c>
      <c r="H1237">
        <v>19</v>
      </c>
      <c r="I1237">
        <v>5970</v>
      </c>
      <c r="J1237">
        <v>20</v>
      </c>
      <c r="K1237">
        <v>38</v>
      </c>
      <c r="L1237">
        <v>57</v>
      </c>
      <c r="M1237">
        <v>97</v>
      </c>
      <c r="N1237">
        <v>196</v>
      </c>
      <c r="O1237">
        <v>99</v>
      </c>
      <c r="P1237">
        <v>40</v>
      </c>
      <c r="Q1237">
        <v>19</v>
      </c>
      <c r="R1237">
        <v>38</v>
      </c>
      <c r="S1237">
        <v>18</v>
      </c>
      <c r="T1237" t="s">
        <v>1747</v>
      </c>
      <c r="U1237">
        <v>61</v>
      </c>
      <c r="V1237">
        <v>2821</v>
      </c>
      <c r="W1237">
        <v>5909</v>
      </c>
    </row>
    <row r="1238" spans="1:23" x14ac:dyDescent="0.35">
      <c r="A1238" t="s">
        <v>124</v>
      </c>
      <c r="B1238" t="s">
        <v>125</v>
      </c>
      <c r="C1238" s="2">
        <v>44652</v>
      </c>
      <c r="D1238">
        <v>228</v>
      </c>
      <c r="E1238">
        <v>225</v>
      </c>
      <c r="F1238">
        <v>3</v>
      </c>
      <c r="G1238">
        <v>0</v>
      </c>
      <c r="H1238">
        <v>0</v>
      </c>
      <c r="I1238">
        <v>456</v>
      </c>
      <c r="J1238">
        <v>5</v>
      </c>
      <c r="K1238">
        <v>10</v>
      </c>
      <c r="L1238">
        <v>18</v>
      </c>
      <c r="M1238">
        <v>32.5</v>
      </c>
      <c r="N1238">
        <v>190</v>
      </c>
      <c r="O1238">
        <v>157.5</v>
      </c>
      <c r="P1238">
        <v>14.5</v>
      </c>
      <c r="Q1238">
        <v>8</v>
      </c>
      <c r="R1238">
        <v>10</v>
      </c>
      <c r="S1238">
        <v>5</v>
      </c>
      <c r="T1238" t="s">
        <v>1748</v>
      </c>
      <c r="U1238">
        <v>0</v>
      </c>
      <c r="V1238">
        <v>228</v>
      </c>
      <c r="W1238">
        <v>456</v>
      </c>
    </row>
    <row r="1239" spans="1:23" x14ac:dyDescent="0.35">
      <c r="A1239" t="s">
        <v>124</v>
      </c>
      <c r="B1239" t="s">
        <v>125</v>
      </c>
      <c r="C1239" s="2">
        <v>44682</v>
      </c>
      <c r="D1239">
        <v>427</v>
      </c>
      <c r="E1239">
        <v>236</v>
      </c>
      <c r="F1239">
        <v>5</v>
      </c>
      <c r="G1239">
        <v>2</v>
      </c>
      <c r="H1239">
        <v>1</v>
      </c>
      <c r="I1239">
        <v>671</v>
      </c>
      <c r="J1239">
        <v>7</v>
      </c>
      <c r="K1239">
        <v>15</v>
      </c>
      <c r="L1239">
        <v>19</v>
      </c>
      <c r="M1239">
        <v>25</v>
      </c>
      <c r="N1239">
        <v>117</v>
      </c>
      <c r="O1239">
        <v>92</v>
      </c>
      <c r="P1239">
        <v>6</v>
      </c>
      <c r="Q1239">
        <v>4</v>
      </c>
      <c r="R1239">
        <v>15</v>
      </c>
      <c r="S1239">
        <v>8</v>
      </c>
      <c r="T1239" t="s">
        <v>1749</v>
      </c>
      <c r="U1239">
        <v>3</v>
      </c>
      <c r="V1239">
        <v>244</v>
      </c>
      <c r="W1239">
        <v>668</v>
      </c>
    </row>
    <row r="1240" spans="1:23" x14ac:dyDescent="0.35">
      <c r="A1240" t="s">
        <v>124</v>
      </c>
      <c r="B1240" t="s">
        <v>125</v>
      </c>
      <c r="C1240" s="2">
        <v>44713</v>
      </c>
      <c r="D1240">
        <v>471</v>
      </c>
      <c r="E1240">
        <v>255</v>
      </c>
      <c r="F1240">
        <v>3</v>
      </c>
      <c r="G1240">
        <v>2</v>
      </c>
      <c r="H1240">
        <v>1</v>
      </c>
      <c r="I1240">
        <v>732</v>
      </c>
      <c r="J1240">
        <v>9</v>
      </c>
      <c r="K1240">
        <v>30</v>
      </c>
      <c r="L1240">
        <v>222</v>
      </c>
      <c r="M1240">
        <v>238</v>
      </c>
      <c r="N1240">
        <v>255</v>
      </c>
      <c r="O1240">
        <v>17</v>
      </c>
      <c r="P1240">
        <v>16</v>
      </c>
      <c r="Q1240">
        <v>192</v>
      </c>
      <c r="R1240">
        <v>30</v>
      </c>
      <c r="S1240">
        <v>21</v>
      </c>
      <c r="T1240" t="s">
        <v>1750</v>
      </c>
      <c r="U1240">
        <v>3</v>
      </c>
      <c r="V1240">
        <v>261</v>
      </c>
      <c r="W1240">
        <v>729</v>
      </c>
    </row>
    <row r="1241" spans="1:23" x14ac:dyDescent="0.35">
      <c r="A1241" t="s">
        <v>124</v>
      </c>
      <c r="B1241" t="s">
        <v>125</v>
      </c>
      <c r="C1241" s="2">
        <v>44743</v>
      </c>
      <c r="D1241">
        <v>928</v>
      </c>
      <c r="E1241">
        <v>506</v>
      </c>
      <c r="F1241">
        <v>7</v>
      </c>
      <c r="G1241">
        <v>1</v>
      </c>
      <c r="H1241">
        <v>0</v>
      </c>
      <c r="I1241">
        <v>1442</v>
      </c>
      <c r="J1241">
        <v>7</v>
      </c>
      <c r="K1241">
        <v>26</v>
      </c>
      <c r="L1241">
        <v>106</v>
      </c>
      <c r="M1241">
        <v>343</v>
      </c>
      <c r="N1241">
        <v>425</v>
      </c>
      <c r="O1241">
        <v>82</v>
      </c>
      <c r="P1241">
        <v>237</v>
      </c>
      <c r="Q1241">
        <v>80</v>
      </c>
      <c r="R1241">
        <v>26</v>
      </c>
      <c r="S1241">
        <v>19</v>
      </c>
      <c r="T1241" t="s">
        <v>1751</v>
      </c>
      <c r="U1241">
        <v>1</v>
      </c>
      <c r="V1241">
        <v>514</v>
      </c>
      <c r="W1241">
        <v>1441</v>
      </c>
    </row>
    <row r="1242" spans="1:23" x14ac:dyDescent="0.35">
      <c r="A1242" t="s">
        <v>124</v>
      </c>
      <c r="B1242" t="s">
        <v>125</v>
      </c>
      <c r="C1242" s="2">
        <v>44774</v>
      </c>
      <c r="D1242">
        <v>637</v>
      </c>
      <c r="E1242">
        <v>326</v>
      </c>
      <c r="F1242">
        <v>3</v>
      </c>
      <c r="G1242">
        <v>2</v>
      </c>
      <c r="H1242">
        <v>1</v>
      </c>
      <c r="I1242">
        <v>969</v>
      </c>
      <c r="J1242">
        <v>5</v>
      </c>
      <c r="K1242">
        <v>13</v>
      </c>
      <c r="L1242">
        <v>22</v>
      </c>
      <c r="M1242">
        <v>312</v>
      </c>
      <c r="N1242">
        <v>338</v>
      </c>
      <c r="O1242">
        <v>26</v>
      </c>
      <c r="P1242">
        <v>290</v>
      </c>
      <c r="Q1242">
        <v>9</v>
      </c>
      <c r="R1242">
        <v>13</v>
      </c>
      <c r="S1242">
        <v>8</v>
      </c>
      <c r="T1242" t="s">
        <v>1752</v>
      </c>
      <c r="U1242">
        <v>3</v>
      </c>
      <c r="V1242">
        <v>332</v>
      </c>
      <c r="W1242">
        <v>966</v>
      </c>
    </row>
    <row r="1243" spans="1:23" x14ac:dyDescent="0.35">
      <c r="A1243" t="s">
        <v>124</v>
      </c>
      <c r="B1243" t="s">
        <v>125</v>
      </c>
      <c r="C1243" s="2">
        <v>44805</v>
      </c>
      <c r="D1243">
        <v>368</v>
      </c>
      <c r="E1243">
        <v>176</v>
      </c>
      <c r="F1243">
        <v>4</v>
      </c>
      <c r="G1243">
        <v>2</v>
      </c>
      <c r="H1243">
        <v>1</v>
      </c>
      <c r="I1243">
        <v>551</v>
      </c>
      <c r="J1243">
        <v>6</v>
      </c>
      <c r="K1243">
        <v>16</v>
      </c>
      <c r="L1243">
        <v>56</v>
      </c>
      <c r="M1243">
        <v>218</v>
      </c>
      <c r="N1243">
        <v>264</v>
      </c>
      <c r="O1243">
        <v>46</v>
      </c>
      <c r="P1243">
        <v>162</v>
      </c>
      <c r="Q1243">
        <v>40</v>
      </c>
      <c r="R1243">
        <v>16</v>
      </c>
      <c r="S1243">
        <v>10</v>
      </c>
      <c r="T1243" t="s">
        <v>1753</v>
      </c>
      <c r="U1243">
        <v>3</v>
      </c>
      <c r="V1243">
        <v>183</v>
      </c>
      <c r="W1243">
        <v>548</v>
      </c>
    </row>
    <row r="1244" spans="1:23" x14ac:dyDescent="0.35">
      <c r="A1244" t="s">
        <v>124</v>
      </c>
      <c r="B1244" t="s">
        <v>125</v>
      </c>
      <c r="C1244" s="2">
        <v>44835</v>
      </c>
      <c r="D1244">
        <v>1629</v>
      </c>
      <c r="E1244">
        <v>777</v>
      </c>
      <c r="F1244">
        <v>9</v>
      </c>
      <c r="G1244">
        <v>6</v>
      </c>
      <c r="H1244">
        <v>0</v>
      </c>
      <c r="I1244">
        <v>2421</v>
      </c>
      <c r="J1244">
        <v>5</v>
      </c>
      <c r="K1244">
        <v>45</v>
      </c>
      <c r="L1244">
        <v>86</v>
      </c>
      <c r="M1244">
        <v>116</v>
      </c>
      <c r="N1244">
        <v>263</v>
      </c>
      <c r="O1244">
        <v>147</v>
      </c>
      <c r="P1244">
        <v>30</v>
      </c>
      <c r="Q1244">
        <v>41</v>
      </c>
      <c r="R1244">
        <v>45</v>
      </c>
      <c r="S1244">
        <v>40</v>
      </c>
      <c r="T1244" t="s">
        <v>1754</v>
      </c>
      <c r="U1244">
        <v>6</v>
      </c>
      <c r="V1244">
        <v>792</v>
      </c>
      <c r="W1244">
        <v>2415</v>
      </c>
    </row>
    <row r="1245" spans="1:23" x14ac:dyDescent="0.35">
      <c r="A1245" t="s">
        <v>124</v>
      </c>
      <c r="B1245" t="s">
        <v>125</v>
      </c>
      <c r="C1245" s="2">
        <v>44866</v>
      </c>
      <c r="D1245">
        <v>1198</v>
      </c>
      <c r="E1245">
        <v>659</v>
      </c>
      <c r="F1245">
        <v>8</v>
      </c>
      <c r="G1245">
        <v>2</v>
      </c>
      <c r="H1245">
        <v>0</v>
      </c>
      <c r="I1245">
        <v>1867</v>
      </c>
      <c r="J1245">
        <v>8</v>
      </c>
      <c r="K1245">
        <v>30</v>
      </c>
      <c r="L1245">
        <v>52</v>
      </c>
      <c r="M1245">
        <v>139</v>
      </c>
      <c r="N1245">
        <v>355</v>
      </c>
      <c r="O1245">
        <v>216</v>
      </c>
      <c r="P1245">
        <v>87</v>
      </c>
      <c r="Q1245">
        <v>22</v>
      </c>
      <c r="R1245">
        <v>30</v>
      </c>
      <c r="S1245">
        <v>22</v>
      </c>
      <c r="T1245" t="s">
        <v>1755</v>
      </c>
      <c r="U1245">
        <v>2</v>
      </c>
      <c r="V1245">
        <v>669</v>
      </c>
      <c r="W1245">
        <v>1865</v>
      </c>
    </row>
    <row r="1246" spans="1:23" x14ac:dyDescent="0.35">
      <c r="A1246" t="s">
        <v>124</v>
      </c>
      <c r="B1246" t="s">
        <v>125</v>
      </c>
      <c r="C1246" s="2">
        <v>44896</v>
      </c>
      <c r="D1246">
        <v>551</v>
      </c>
      <c r="E1246">
        <v>365</v>
      </c>
      <c r="F1246">
        <v>11</v>
      </c>
      <c r="G1246">
        <v>4</v>
      </c>
      <c r="H1246">
        <v>0</v>
      </c>
      <c r="I1246">
        <v>931</v>
      </c>
      <c r="J1246">
        <v>4</v>
      </c>
      <c r="K1246">
        <v>12</v>
      </c>
      <c r="L1246">
        <v>27</v>
      </c>
      <c r="M1246">
        <v>42</v>
      </c>
      <c r="N1246">
        <v>129</v>
      </c>
      <c r="O1246">
        <v>87</v>
      </c>
      <c r="P1246">
        <v>15</v>
      </c>
      <c r="Q1246">
        <v>15</v>
      </c>
      <c r="R1246">
        <v>12</v>
      </c>
      <c r="S1246">
        <v>8</v>
      </c>
      <c r="T1246" t="s">
        <v>1756</v>
      </c>
      <c r="U1246">
        <v>4</v>
      </c>
      <c r="V1246">
        <v>380</v>
      </c>
      <c r="W1246">
        <v>927</v>
      </c>
    </row>
    <row r="1247" spans="1:23" x14ac:dyDescent="0.35">
      <c r="A1247" t="s">
        <v>124</v>
      </c>
      <c r="B1247" t="s">
        <v>125</v>
      </c>
      <c r="C1247" s="2">
        <v>44927</v>
      </c>
      <c r="D1247">
        <v>1020</v>
      </c>
      <c r="E1247">
        <v>787</v>
      </c>
      <c r="F1247">
        <v>13</v>
      </c>
      <c r="G1247">
        <v>1</v>
      </c>
      <c r="H1247">
        <v>1</v>
      </c>
      <c r="I1247">
        <v>1822</v>
      </c>
      <c r="J1247">
        <v>6</v>
      </c>
      <c r="K1247">
        <v>19</v>
      </c>
      <c r="L1247">
        <v>27</v>
      </c>
      <c r="M1247">
        <v>55</v>
      </c>
      <c r="N1247">
        <v>156</v>
      </c>
      <c r="O1247">
        <v>101</v>
      </c>
      <c r="P1247">
        <v>28</v>
      </c>
      <c r="Q1247">
        <v>8</v>
      </c>
      <c r="R1247">
        <v>19</v>
      </c>
      <c r="S1247">
        <v>13</v>
      </c>
      <c r="T1247" t="s">
        <v>1757</v>
      </c>
      <c r="U1247">
        <v>2</v>
      </c>
      <c r="V1247">
        <v>802</v>
      </c>
      <c r="W1247">
        <v>1820</v>
      </c>
    </row>
    <row r="1248" spans="1:23" x14ac:dyDescent="0.35">
      <c r="A1248" t="s">
        <v>124</v>
      </c>
      <c r="B1248" t="s">
        <v>125</v>
      </c>
      <c r="C1248" s="2">
        <v>44958</v>
      </c>
      <c r="D1248">
        <v>631</v>
      </c>
      <c r="E1248">
        <v>530</v>
      </c>
      <c r="F1248">
        <v>8</v>
      </c>
      <c r="G1248">
        <v>1</v>
      </c>
      <c r="H1248">
        <v>1</v>
      </c>
      <c r="I1248">
        <v>1171</v>
      </c>
      <c r="J1248">
        <v>4</v>
      </c>
      <c r="K1248">
        <v>12</v>
      </c>
      <c r="L1248">
        <v>19</v>
      </c>
      <c r="M1248">
        <v>30</v>
      </c>
      <c r="N1248">
        <v>175</v>
      </c>
      <c r="O1248">
        <v>145</v>
      </c>
      <c r="P1248">
        <v>11</v>
      </c>
      <c r="Q1248">
        <v>7</v>
      </c>
      <c r="R1248">
        <v>12</v>
      </c>
      <c r="S1248">
        <v>8</v>
      </c>
      <c r="T1248" t="s">
        <v>1758</v>
      </c>
      <c r="U1248">
        <v>2</v>
      </c>
      <c r="V1248">
        <v>540</v>
      </c>
      <c r="W1248">
        <v>1169</v>
      </c>
    </row>
    <row r="1249" spans="1:23" x14ac:dyDescent="0.35">
      <c r="A1249" t="s">
        <v>124</v>
      </c>
      <c r="B1249" t="s">
        <v>125</v>
      </c>
      <c r="C1249" s="2">
        <v>44986</v>
      </c>
      <c r="D1249">
        <v>1078</v>
      </c>
      <c r="E1249">
        <v>700</v>
      </c>
      <c r="F1249">
        <v>6</v>
      </c>
      <c r="G1249">
        <v>0</v>
      </c>
      <c r="H1249">
        <v>0</v>
      </c>
      <c r="I1249">
        <v>1784</v>
      </c>
      <c r="J1249">
        <v>3</v>
      </c>
      <c r="K1249">
        <v>9</v>
      </c>
      <c r="L1249">
        <v>21</v>
      </c>
      <c r="M1249">
        <v>68.5</v>
      </c>
      <c r="N1249">
        <v>184</v>
      </c>
      <c r="O1249">
        <v>115.5</v>
      </c>
      <c r="P1249">
        <v>47.5</v>
      </c>
      <c r="Q1249">
        <v>12</v>
      </c>
      <c r="R1249">
        <v>9</v>
      </c>
      <c r="S1249">
        <v>6</v>
      </c>
      <c r="T1249" t="s">
        <v>1759</v>
      </c>
      <c r="U1249">
        <v>0</v>
      </c>
      <c r="V1249">
        <v>706</v>
      </c>
      <c r="W1249">
        <v>1784</v>
      </c>
    </row>
    <row r="1250" spans="1:23" x14ac:dyDescent="0.35">
      <c r="A1250" t="s">
        <v>378</v>
      </c>
      <c r="B1250" t="s">
        <v>379</v>
      </c>
      <c r="C1250" s="2">
        <v>44652</v>
      </c>
      <c r="D1250">
        <v>637</v>
      </c>
      <c r="E1250">
        <v>174</v>
      </c>
      <c r="F1250">
        <v>1</v>
      </c>
      <c r="G1250">
        <v>0</v>
      </c>
      <c r="H1250">
        <v>0</v>
      </c>
      <c r="I1250">
        <v>812</v>
      </c>
      <c r="J1250">
        <v>5</v>
      </c>
      <c r="K1250">
        <v>10</v>
      </c>
      <c r="L1250">
        <v>16</v>
      </c>
      <c r="M1250">
        <v>21</v>
      </c>
      <c r="N1250">
        <v>25</v>
      </c>
      <c r="O1250">
        <v>4</v>
      </c>
      <c r="P1250">
        <v>5</v>
      </c>
      <c r="Q1250">
        <v>6</v>
      </c>
      <c r="R1250">
        <v>10</v>
      </c>
      <c r="S1250">
        <v>5</v>
      </c>
      <c r="T1250" t="s">
        <v>1760</v>
      </c>
      <c r="U1250">
        <v>0</v>
      </c>
      <c r="V1250">
        <v>175</v>
      </c>
      <c r="W1250">
        <v>812</v>
      </c>
    </row>
    <row r="1251" spans="1:23" x14ac:dyDescent="0.35">
      <c r="A1251" t="s">
        <v>378</v>
      </c>
      <c r="B1251" t="s">
        <v>379</v>
      </c>
      <c r="C1251" s="2">
        <v>44682</v>
      </c>
      <c r="D1251">
        <v>2203</v>
      </c>
      <c r="E1251">
        <v>1193</v>
      </c>
      <c r="F1251">
        <v>114</v>
      </c>
      <c r="G1251">
        <v>1</v>
      </c>
      <c r="H1251">
        <v>15</v>
      </c>
      <c r="I1251">
        <v>3526</v>
      </c>
      <c r="J1251">
        <v>25</v>
      </c>
      <c r="K1251">
        <v>44</v>
      </c>
      <c r="L1251">
        <v>75</v>
      </c>
      <c r="M1251">
        <v>143</v>
      </c>
      <c r="N1251">
        <v>198</v>
      </c>
      <c r="O1251">
        <v>55</v>
      </c>
      <c r="P1251">
        <v>68</v>
      </c>
      <c r="Q1251">
        <v>31</v>
      </c>
      <c r="R1251">
        <v>44</v>
      </c>
      <c r="S1251">
        <v>19</v>
      </c>
      <c r="T1251" t="s">
        <v>1761</v>
      </c>
      <c r="U1251">
        <v>16</v>
      </c>
      <c r="V1251">
        <v>1323</v>
      </c>
      <c r="W1251">
        <v>3510</v>
      </c>
    </row>
    <row r="1252" spans="1:23" x14ac:dyDescent="0.35">
      <c r="A1252" t="s">
        <v>378</v>
      </c>
      <c r="B1252" t="s">
        <v>379</v>
      </c>
      <c r="C1252" s="2">
        <v>44713</v>
      </c>
      <c r="D1252">
        <v>87</v>
      </c>
      <c r="E1252">
        <v>82</v>
      </c>
      <c r="F1252">
        <v>1</v>
      </c>
      <c r="G1252">
        <v>0</v>
      </c>
      <c r="H1252">
        <v>0</v>
      </c>
      <c r="I1252">
        <v>170</v>
      </c>
      <c r="J1252">
        <v>40</v>
      </c>
      <c r="K1252">
        <v>42</v>
      </c>
      <c r="L1252">
        <v>45</v>
      </c>
      <c r="M1252">
        <v>50</v>
      </c>
      <c r="N1252">
        <v>60</v>
      </c>
      <c r="O1252">
        <v>10</v>
      </c>
      <c r="P1252">
        <v>5</v>
      </c>
      <c r="Q1252">
        <v>3</v>
      </c>
      <c r="R1252">
        <v>42</v>
      </c>
      <c r="S1252">
        <v>2</v>
      </c>
      <c r="T1252" t="s">
        <v>1762</v>
      </c>
      <c r="U1252">
        <v>0</v>
      </c>
      <c r="V1252">
        <v>83</v>
      </c>
      <c r="W1252">
        <v>170</v>
      </c>
    </row>
    <row r="1253" spans="1:23" x14ac:dyDescent="0.35">
      <c r="A1253" t="s">
        <v>378</v>
      </c>
      <c r="B1253" t="s">
        <v>379</v>
      </c>
      <c r="C1253" s="2">
        <v>44743</v>
      </c>
      <c r="D1253">
        <v>1396</v>
      </c>
      <c r="E1253">
        <v>572</v>
      </c>
      <c r="F1253">
        <v>36</v>
      </c>
      <c r="G1253">
        <v>3</v>
      </c>
      <c r="H1253">
        <v>4</v>
      </c>
      <c r="I1253">
        <v>2011</v>
      </c>
      <c r="J1253">
        <v>22</v>
      </c>
      <c r="K1253">
        <v>26</v>
      </c>
      <c r="L1253">
        <v>34</v>
      </c>
      <c r="M1253">
        <v>46</v>
      </c>
      <c r="N1253">
        <v>63</v>
      </c>
      <c r="O1253">
        <v>17</v>
      </c>
      <c r="P1253">
        <v>12</v>
      </c>
      <c r="Q1253">
        <v>8</v>
      </c>
      <c r="R1253">
        <v>26</v>
      </c>
      <c r="S1253">
        <v>4</v>
      </c>
      <c r="T1253" t="s">
        <v>1763</v>
      </c>
      <c r="U1253">
        <v>7</v>
      </c>
      <c r="V1253">
        <v>615</v>
      </c>
      <c r="W1253">
        <v>2004</v>
      </c>
    </row>
    <row r="1254" spans="1:23" x14ac:dyDescent="0.35">
      <c r="A1254" t="s">
        <v>378</v>
      </c>
      <c r="B1254" t="s">
        <v>379</v>
      </c>
      <c r="C1254" s="2">
        <v>44774</v>
      </c>
      <c r="D1254">
        <v>1190</v>
      </c>
      <c r="E1254">
        <v>475</v>
      </c>
      <c r="F1254">
        <v>58</v>
      </c>
      <c r="G1254">
        <v>4</v>
      </c>
      <c r="H1254">
        <v>5</v>
      </c>
      <c r="I1254">
        <v>1732</v>
      </c>
      <c r="J1254">
        <v>14</v>
      </c>
      <c r="K1254">
        <v>19</v>
      </c>
      <c r="L1254">
        <v>27</v>
      </c>
      <c r="M1254">
        <v>34</v>
      </c>
      <c r="N1254">
        <v>72</v>
      </c>
      <c r="O1254">
        <v>38</v>
      </c>
      <c r="P1254">
        <v>7</v>
      </c>
      <c r="Q1254">
        <v>8</v>
      </c>
      <c r="R1254">
        <v>19</v>
      </c>
      <c r="S1254">
        <v>5</v>
      </c>
      <c r="T1254" t="s">
        <v>1764</v>
      </c>
      <c r="U1254">
        <v>9</v>
      </c>
      <c r="V1254">
        <v>542</v>
      </c>
      <c r="W1254">
        <v>1723</v>
      </c>
    </row>
    <row r="1255" spans="1:23" x14ac:dyDescent="0.35">
      <c r="A1255" t="s">
        <v>378</v>
      </c>
      <c r="B1255" t="s">
        <v>379</v>
      </c>
      <c r="C1255" s="2">
        <v>44805</v>
      </c>
      <c r="D1255">
        <v>921</v>
      </c>
      <c r="E1255">
        <v>336</v>
      </c>
      <c r="F1255">
        <v>21</v>
      </c>
      <c r="G1255">
        <v>2</v>
      </c>
      <c r="H1255">
        <v>2</v>
      </c>
      <c r="I1255">
        <v>1282</v>
      </c>
      <c r="J1255">
        <v>15</v>
      </c>
      <c r="K1255">
        <v>19</v>
      </c>
      <c r="L1255">
        <v>23</v>
      </c>
      <c r="M1255">
        <v>28</v>
      </c>
      <c r="N1255">
        <v>34</v>
      </c>
      <c r="O1255">
        <v>6</v>
      </c>
      <c r="P1255">
        <v>5</v>
      </c>
      <c r="Q1255">
        <v>4</v>
      </c>
      <c r="R1255">
        <v>19</v>
      </c>
      <c r="S1255">
        <v>4</v>
      </c>
      <c r="T1255" t="s">
        <v>1765</v>
      </c>
      <c r="U1255">
        <v>4</v>
      </c>
      <c r="V1255">
        <v>361</v>
      </c>
      <c r="W1255">
        <v>1278</v>
      </c>
    </row>
    <row r="1256" spans="1:23" x14ac:dyDescent="0.35">
      <c r="A1256" t="s">
        <v>378</v>
      </c>
      <c r="B1256" t="s">
        <v>379</v>
      </c>
      <c r="C1256" s="2">
        <v>44835</v>
      </c>
      <c r="D1256">
        <v>245</v>
      </c>
      <c r="E1256">
        <v>104</v>
      </c>
      <c r="F1256">
        <v>9</v>
      </c>
      <c r="G1256">
        <v>0</v>
      </c>
      <c r="H1256">
        <v>0</v>
      </c>
      <c r="I1256">
        <v>358</v>
      </c>
      <c r="J1256">
        <v>21</v>
      </c>
      <c r="K1256">
        <v>22</v>
      </c>
      <c r="L1256">
        <v>24</v>
      </c>
      <c r="M1256">
        <v>25</v>
      </c>
      <c r="N1256">
        <v>97</v>
      </c>
      <c r="O1256">
        <v>72</v>
      </c>
      <c r="P1256">
        <v>1</v>
      </c>
      <c r="Q1256">
        <v>2</v>
      </c>
      <c r="R1256">
        <v>22</v>
      </c>
      <c r="S1256">
        <v>1</v>
      </c>
      <c r="T1256" t="s">
        <v>1766</v>
      </c>
      <c r="U1256">
        <v>0</v>
      </c>
      <c r="V1256">
        <v>113</v>
      </c>
      <c r="W1256">
        <v>358</v>
      </c>
    </row>
    <row r="1257" spans="1:23" x14ac:dyDescent="0.35">
      <c r="A1257" t="s">
        <v>378</v>
      </c>
      <c r="B1257" t="s">
        <v>379</v>
      </c>
      <c r="C1257" s="2">
        <v>44866</v>
      </c>
      <c r="D1257">
        <v>1316</v>
      </c>
      <c r="E1257">
        <v>581</v>
      </c>
      <c r="F1257">
        <v>43</v>
      </c>
      <c r="G1257">
        <v>4</v>
      </c>
      <c r="H1257">
        <v>6</v>
      </c>
      <c r="I1257">
        <v>1950</v>
      </c>
      <c r="J1257">
        <v>13</v>
      </c>
      <c r="K1257">
        <v>18</v>
      </c>
      <c r="L1257">
        <v>28</v>
      </c>
      <c r="M1257">
        <v>37</v>
      </c>
      <c r="N1257">
        <v>55</v>
      </c>
      <c r="O1257">
        <v>18</v>
      </c>
      <c r="P1257">
        <v>9</v>
      </c>
      <c r="Q1257">
        <v>10</v>
      </c>
      <c r="R1257">
        <v>18</v>
      </c>
      <c r="S1257">
        <v>5</v>
      </c>
      <c r="T1257" t="s">
        <v>1767</v>
      </c>
      <c r="U1257">
        <v>10</v>
      </c>
      <c r="V1257">
        <v>634</v>
      </c>
      <c r="W1257">
        <v>1940</v>
      </c>
    </row>
    <row r="1258" spans="1:23" x14ac:dyDescent="0.35">
      <c r="A1258" t="s">
        <v>378</v>
      </c>
      <c r="B1258" t="s">
        <v>379</v>
      </c>
      <c r="C1258" s="2">
        <v>44896</v>
      </c>
      <c r="D1258">
        <v>893</v>
      </c>
      <c r="E1258">
        <v>387</v>
      </c>
      <c r="F1258">
        <v>12</v>
      </c>
      <c r="G1258">
        <v>2</v>
      </c>
      <c r="H1258">
        <v>6</v>
      </c>
      <c r="I1258">
        <v>1300</v>
      </c>
      <c r="J1258">
        <v>13</v>
      </c>
      <c r="K1258">
        <v>17</v>
      </c>
      <c r="L1258">
        <v>22</v>
      </c>
      <c r="M1258">
        <v>56</v>
      </c>
      <c r="N1258">
        <v>144.5</v>
      </c>
      <c r="O1258">
        <v>88.5</v>
      </c>
      <c r="P1258">
        <v>34</v>
      </c>
      <c r="Q1258">
        <v>5</v>
      </c>
      <c r="R1258">
        <v>17</v>
      </c>
      <c r="S1258">
        <v>4</v>
      </c>
      <c r="T1258" t="s">
        <v>1768</v>
      </c>
      <c r="U1258">
        <v>8</v>
      </c>
      <c r="V1258">
        <v>407</v>
      </c>
      <c r="W1258">
        <v>1292</v>
      </c>
    </row>
    <row r="1259" spans="1:23" x14ac:dyDescent="0.35">
      <c r="A1259" t="s">
        <v>378</v>
      </c>
      <c r="B1259" t="s">
        <v>379</v>
      </c>
      <c r="C1259" s="2">
        <v>44927</v>
      </c>
      <c r="D1259">
        <v>851</v>
      </c>
      <c r="E1259">
        <v>462</v>
      </c>
      <c r="F1259">
        <v>25</v>
      </c>
      <c r="G1259">
        <v>0</v>
      </c>
      <c r="H1259">
        <v>3</v>
      </c>
      <c r="I1259">
        <v>1341</v>
      </c>
      <c r="J1259">
        <v>15</v>
      </c>
      <c r="K1259">
        <v>20</v>
      </c>
      <c r="L1259">
        <v>26</v>
      </c>
      <c r="M1259">
        <v>32</v>
      </c>
      <c r="N1259">
        <v>81</v>
      </c>
      <c r="O1259">
        <v>49</v>
      </c>
      <c r="P1259">
        <v>6</v>
      </c>
      <c r="Q1259">
        <v>6</v>
      </c>
      <c r="R1259">
        <v>20</v>
      </c>
      <c r="S1259">
        <v>5</v>
      </c>
      <c r="T1259" t="s">
        <v>1769</v>
      </c>
      <c r="U1259">
        <v>3</v>
      </c>
      <c r="V1259">
        <v>490</v>
      </c>
      <c r="W1259">
        <v>1338</v>
      </c>
    </row>
    <row r="1260" spans="1:23" x14ac:dyDescent="0.35">
      <c r="A1260" t="s">
        <v>378</v>
      </c>
      <c r="B1260" t="s">
        <v>379</v>
      </c>
      <c r="C1260" s="2">
        <v>44958</v>
      </c>
      <c r="D1260">
        <v>1146</v>
      </c>
      <c r="E1260">
        <v>495</v>
      </c>
      <c r="F1260">
        <v>38</v>
      </c>
      <c r="G1260">
        <v>2</v>
      </c>
      <c r="H1260">
        <v>6</v>
      </c>
      <c r="I1260">
        <v>1687</v>
      </c>
      <c r="J1260">
        <v>14</v>
      </c>
      <c r="K1260">
        <v>18</v>
      </c>
      <c r="L1260">
        <v>25</v>
      </c>
      <c r="M1260">
        <v>31</v>
      </c>
      <c r="N1260">
        <v>78</v>
      </c>
      <c r="O1260">
        <v>47</v>
      </c>
      <c r="P1260">
        <v>6</v>
      </c>
      <c r="Q1260">
        <v>7</v>
      </c>
      <c r="R1260">
        <v>18</v>
      </c>
      <c r="S1260">
        <v>4</v>
      </c>
      <c r="T1260" t="s">
        <v>1770</v>
      </c>
      <c r="U1260">
        <v>8</v>
      </c>
      <c r="V1260">
        <v>541</v>
      </c>
      <c r="W1260">
        <v>1679</v>
      </c>
    </row>
    <row r="1261" spans="1:23" x14ac:dyDescent="0.35">
      <c r="A1261" t="s">
        <v>378</v>
      </c>
      <c r="B1261" t="s">
        <v>379</v>
      </c>
      <c r="C1261" s="2">
        <v>44986</v>
      </c>
      <c r="D1261">
        <v>848</v>
      </c>
      <c r="E1261">
        <v>438</v>
      </c>
      <c r="F1261">
        <v>35</v>
      </c>
      <c r="G1261">
        <v>0</v>
      </c>
      <c r="H1261">
        <v>4</v>
      </c>
      <c r="I1261">
        <v>1325</v>
      </c>
      <c r="J1261">
        <v>15</v>
      </c>
      <c r="K1261">
        <v>19</v>
      </c>
      <c r="L1261">
        <v>24</v>
      </c>
      <c r="M1261">
        <v>30</v>
      </c>
      <c r="N1261">
        <v>68</v>
      </c>
      <c r="O1261">
        <v>38</v>
      </c>
      <c r="P1261">
        <v>6</v>
      </c>
      <c r="Q1261">
        <v>5</v>
      </c>
      <c r="R1261">
        <v>19</v>
      </c>
      <c r="S1261">
        <v>4</v>
      </c>
      <c r="T1261" t="s">
        <v>1771</v>
      </c>
      <c r="U1261">
        <v>4</v>
      </c>
      <c r="V1261">
        <v>477</v>
      </c>
      <c r="W1261">
        <v>1321</v>
      </c>
    </row>
    <row r="1262" spans="1:23" x14ac:dyDescent="0.35">
      <c r="A1262" t="s">
        <v>276</v>
      </c>
      <c r="B1262" t="s">
        <v>480</v>
      </c>
      <c r="C1262" s="2">
        <v>44652</v>
      </c>
      <c r="D1262">
        <v>144</v>
      </c>
      <c r="E1262">
        <v>323</v>
      </c>
      <c r="F1262">
        <v>31</v>
      </c>
      <c r="G1262">
        <v>0</v>
      </c>
      <c r="H1262">
        <v>0</v>
      </c>
      <c r="I1262">
        <v>498</v>
      </c>
      <c r="J1262">
        <v>1</v>
      </c>
      <c r="K1262">
        <v>2</v>
      </c>
      <c r="L1262">
        <v>3</v>
      </c>
      <c r="M1262">
        <v>4</v>
      </c>
      <c r="N1262">
        <v>12</v>
      </c>
      <c r="O1262">
        <v>8</v>
      </c>
      <c r="P1262">
        <v>1</v>
      </c>
      <c r="Q1262">
        <v>1</v>
      </c>
      <c r="R1262">
        <v>2</v>
      </c>
      <c r="S1262">
        <v>1</v>
      </c>
      <c r="T1262" t="s">
        <v>1772</v>
      </c>
      <c r="U1262">
        <v>0</v>
      </c>
      <c r="V1262">
        <v>354</v>
      </c>
      <c r="W1262">
        <v>498</v>
      </c>
    </row>
    <row r="1263" spans="1:23" x14ac:dyDescent="0.35">
      <c r="A1263" t="s">
        <v>276</v>
      </c>
      <c r="B1263" t="s">
        <v>480</v>
      </c>
      <c r="C1263" s="2">
        <v>44682</v>
      </c>
      <c r="D1263">
        <v>861</v>
      </c>
      <c r="E1263">
        <v>1866</v>
      </c>
      <c r="F1263">
        <v>152</v>
      </c>
      <c r="G1263">
        <v>0</v>
      </c>
      <c r="H1263">
        <v>0</v>
      </c>
      <c r="I1263">
        <v>2879</v>
      </c>
      <c r="J1263">
        <v>2</v>
      </c>
      <c r="K1263">
        <v>6</v>
      </c>
      <c r="L1263">
        <v>13</v>
      </c>
      <c r="M1263">
        <v>21</v>
      </c>
      <c r="N1263">
        <v>27</v>
      </c>
      <c r="O1263">
        <v>6</v>
      </c>
      <c r="P1263">
        <v>8</v>
      </c>
      <c r="Q1263">
        <v>7</v>
      </c>
      <c r="R1263">
        <v>6</v>
      </c>
      <c r="S1263">
        <v>4</v>
      </c>
      <c r="T1263" t="s">
        <v>1773</v>
      </c>
      <c r="U1263">
        <v>0</v>
      </c>
      <c r="V1263">
        <v>2018</v>
      </c>
      <c r="W1263">
        <v>2879</v>
      </c>
    </row>
    <row r="1264" spans="1:23" x14ac:dyDescent="0.35">
      <c r="A1264" t="s">
        <v>276</v>
      </c>
      <c r="B1264" t="s">
        <v>480</v>
      </c>
      <c r="C1264" s="2">
        <v>44713</v>
      </c>
      <c r="D1264">
        <v>346</v>
      </c>
      <c r="E1264">
        <v>767</v>
      </c>
      <c r="F1264">
        <v>56</v>
      </c>
      <c r="G1264">
        <v>0</v>
      </c>
      <c r="H1264">
        <v>0</v>
      </c>
      <c r="I1264">
        <v>1169</v>
      </c>
      <c r="J1264">
        <v>1</v>
      </c>
      <c r="K1264">
        <v>2</v>
      </c>
      <c r="L1264">
        <v>4</v>
      </c>
      <c r="M1264">
        <v>6</v>
      </c>
      <c r="N1264">
        <v>16</v>
      </c>
      <c r="O1264">
        <v>10</v>
      </c>
      <c r="P1264">
        <v>2</v>
      </c>
      <c r="Q1264">
        <v>2</v>
      </c>
      <c r="R1264">
        <v>2</v>
      </c>
      <c r="S1264">
        <v>1</v>
      </c>
      <c r="T1264" t="s">
        <v>1774</v>
      </c>
      <c r="U1264">
        <v>0</v>
      </c>
      <c r="V1264">
        <v>823</v>
      </c>
      <c r="W1264">
        <v>1169</v>
      </c>
    </row>
    <row r="1265" spans="1:23" x14ac:dyDescent="0.35">
      <c r="A1265" t="s">
        <v>276</v>
      </c>
      <c r="B1265" t="s">
        <v>480</v>
      </c>
      <c r="C1265" s="2">
        <v>44743</v>
      </c>
      <c r="D1265">
        <v>768</v>
      </c>
      <c r="E1265">
        <v>1370</v>
      </c>
      <c r="F1265">
        <v>95</v>
      </c>
      <c r="G1265">
        <v>0</v>
      </c>
      <c r="H1265">
        <v>0</v>
      </c>
      <c r="I1265">
        <v>2233</v>
      </c>
      <c r="J1265">
        <v>2</v>
      </c>
      <c r="K1265">
        <v>3</v>
      </c>
      <c r="L1265">
        <v>6</v>
      </c>
      <c r="M1265">
        <v>10</v>
      </c>
      <c r="N1265">
        <v>17</v>
      </c>
      <c r="O1265">
        <v>7</v>
      </c>
      <c r="P1265">
        <v>4</v>
      </c>
      <c r="Q1265">
        <v>3</v>
      </c>
      <c r="R1265">
        <v>3</v>
      </c>
      <c r="S1265">
        <v>1</v>
      </c>
      <c r="T1265" t="s">
        <v>1775</v>
      </c>
      <c r="U1265">
        <v>0</v>
      </c>
      <c r="V1265">
        <v>1465</v>
      </c>
      <c r="W1265">
        <v>2233</v>
      </c>
    </row>
    <row r="1266" spans="1:23" x14ac:dyDescent="0.35">
      <c r="A1266" t="s">
        <v>276</v>
      </c>
      <c r="B1266" t="s">
        <v>480</v>
      </c>
      <c r="C1266" s="2">
        <v>44774</v>
      </c>
      <c r="D1266">
        <v>665</v>
      </c>
      <c r="E1266">
        <v>1085</v>
      </c>
      <c r="F1266">
        <v>61</v>
      </c>
      <c r="G1266">
        <v>0</v>
      </c>
      <c r="H1266">
        <v>0</v>
      </c>
      <c r="I1266">
        <v>1811</v>
      </c>
      <c r="J1266">
        <v>0</v>
      </c>
      <c r="K1266">
        <v>1</v>
      </c>
      <c r="L1266">
        <v>2</v>
      </c>
      <c r="M1266">
        <v>3</v>
      </c>
      <c r="N1266">
        <v>11</v>
      </c>
      <c r="O1266">
        <v>8</v>
      </c>
      <c r="P1266">
        <v>1</v>
      </c>
      <c r="Q1266">
        <v>1</v>
      </c>
      <c r="R1266">
        <v>1</v>
      </c>
      <c r="S1266">
        <v>1</v>
      </c>
      <c r="T1266" t="s">
        <v>1776</v>
      </c>
      <c r="U1266">
        <v>0</v>
      </c>
      <c r="V1266">
        <v>1146</v>
      </c>
      <c r="W1266">
        <v>1811</v>
      </c>
    </row>
    <row r="1267" spans="1:23" x14ac:dyDescent="0.35">
      <c r="A1267" t="s">
        <v>276</v>
      </c>
      <c r="B1267" t="s">
        <v>480</v>
      </c>
      <c r="C1267" s="2">
        <v>44805</v>
      </c>
      <c r="D1267">
        <v>544</v>
      </c>
      <c r="E1267">
        <v>1033</v>
      </c>
      <c r="F1267">
        <v>59</v>
      </c>
      <c r="G1267">
        <v>0</v>
      </c>
      <c r="H1267">
        <v>0</v>
      </c>
      <c r="I1267">
        <v>1636</v>
      </c>
      <c r="J1267">
        <v>1</v>
      </c>
      <c r="K1267">
        <v>2</v>
      </c>
      <c r="L1267">
        <v>3</v>
      </c>
      <c r="M1267">
        <v>7</v>
      </c>
      <c r="N1267">
        <v>14</v>
      </c>
      <c r="O1267">
        <v>7</v>
      </c>
      <c r="P1267">
        <v>4</v>
      </c>
      <c r="Q1267">
        <v>1</v>
      </c>
      <c r="R1267">
        <v>2</v>
      </c>
      <c r="S1267">
        <v>1</v>
      </c>
      <c r="T1267" t="s">
        <v>1777</v>
      </c>
      <c r="U1267">
        <v>0</v>
      </c>
      <c r="V1267">
        <v>1092</v>
      </c>
      <c r="W1267">
        <v>1636</v>
      </c>
    </row>
    <row r="1268" spans="1:23" x14ac:dyDescent="0.35">
      <c r="A1268" t="s">
        <v>276</v>
      </c>
      <c r="B1268" t="s">
        <v>480</v>
      </c>
      <c r="C1268" s="2">
        <v>44835</v>
      </c>
      <c r="D1268">
        <v>494</v>
      </c>
      <c r="E1268">
        <v>942</v>
      </c>
      <c r="F1268">
        <v>67</v>
      </c>
      <c r="G1268">
        <v>0</v>
      </c>
      <c r="H1268">
        <v>0</v>
      </c>
      <c r="I1268">
        <v>1503</v>
      </c>
      <c r="J1268">
        <v>1</v>
      </c>
      <c r="K1268">
        <v>2</v>
      </c>
      <c r="L1268">
        <v>3</v>
      </c>
      <c r="M1268">
        <v>4</v>
      </c>
      <c r="N1268">
        <v>12</v>
      </c>
      <c r="O1268">
        <v>8</v>
      </c>
      <c r="P1268">
        <v>1</v>
      </c>
      <c r="Q1268">
        <v>1</v>
      </c>
      <c r="R1268">
        <v>2</v>
      </c>
      <c r="S1268">
        <v>1</v>
      </c>
      <c r="T1268" t="s">
        <v>1778</v>
      </c>
      <c r="U1268">
        <v>0</v>
      </c>
      <c r="V1268">
        <v>1009</v>
      </c>
      <c r="W1268">
        <v>1503</v>
      </c>
    </row>
    <row r="1269" spans="1:23" x14ac:dyDescent="0.35">
      <c r="A1269" t="s">
        <v>276</v>
      </c>
      <c r="B1269" t="s">
        <v>480</v>
      </c>
      <c r="C1269" s="2">
        <v>44866</v>
      </c>
      <c r="D1269">
        <v>0</v>
      </c>
      <c r="E1269">
        <v>0</v>
      </c>
      <c r="F1269">
        <v>0</v>
      </c>
      <c r="G1269">
        <v>0</v>
      </c>
      <c r="H1269">
        <v>0</v>
      </c>
      <c r="I1269">
        <v>0</v>
      </c>
      <c r="T1269" t="s">
        <v>1779</v>
      </c>
      <c r="U1269">
        <v>0</v>
      </c>
      <c r="V1269">
        <v>0</v>
      </c>
      <c r="W1269">
        <v>0</v>
      </c>
    </row>
    <row r="1270" spans="1:23" x14ac:dyDescent="0.35">
      <c r="A1270" t="s">
        <v>276</v>
      </c>
      <c r="B1270" t="s">
        <v>480</v>
      </c>
      <c r="C1270" s="2">
        <v>44896</v>
      </c>
      <c r="D1270">
        <v>0</v>
      </c>
      <c r="E1270">
        <v>0</v>
      </c>
      <c r="F1270">
        <v>0</v>
      </c>
      <c r="G1270">
        <v>0</v>
      </c>
      <c r="H1270">
        <v>0</v>
      </c>
      <c r="I1270">
        <v>0</v>
      </c>
      <c r="T1270" t="s">
        <v>1780</v>
      </c>
      <c r="U1270">
        <v>0</v>
      </c>
      <c r="V1270">
        <v>0</v>
      </c>
      <c r="W1270">
        <v>0</v>
      </c>
    </row>
    <row r="1271" spans="1:23" x14ac:dyDescent="0.35">
      <c r="A1271" t="s">
        <v>276</v>
      </c>
      <c r="B1271" t="s">
        <v>480</v>
      </c>
      <c r="C1271" s="2">
        <v>44927</v>
      </c>
      <c r="D1271">
        <v>1267</v>
      </c>
      <c r="E1271">
        <v>3140</v>
      </c>
      <c r="F1271">
        <v>209</v>
      </c>
      <c r="G1271">
        <v>0</v>
      </c>
      <c r="H1271">
        <v>0</v>
      </c>
      <c r="I1271">
        <v>4616</v>
      </c>
      <c r="J1271">
        <v>7</v>
      </c>
      <c r="K1271">
        <v>22</v>
      </c>
      <c r="L1271">
        <v>40</v>
      </c>
      <c r="M1271">
        <v>57</v>
      </c>
      <c r="N1271">
        <v>71</v>
      </c>
      <c r="O1271">
        <v>14</v>
      </c>
      <c r="P1271">
        <v>17</v>
      </c>
      <c r="Q1271">
        <v>18</v>
      </c>
      <c r="R1271">
        <v>22</v>
      </c>
      <c r="S1271">
        <v>15</v>
      </c>
      <c r="T1271" t="s">
        <v>1781</v>
      </c>
      <c r="U1271">
        <v>0</v>
      </c>
      <c r="V1271">
        <v>3349</v>
      </c>
      <c r="W1271">
        <v>4616</v>
      </c>
    </row>
    <row r="1272" spans="1:23" x14ac:dyDescent="0.35">
      <c r="A1272" t="s">
        <v>276</v>
      </c>
      <c r="B1272" t="s">
        <v>480</v>
      </c>
      <c r="C1272" s="2">
        <v>44958</v>
      </c>
      <c r="D1272">
        <v>0</v>
      </c>
      <c r="E1272">
        <v>0</v>
      </c>
      <c r="F1272">
        <v>0</v>
      </c>
      <c r="G1272">
        <v>0</v>
      </c>
      <c r="H1272">
        <v>0</v>
      </c>
      <c r="I1272">
        <v>0</v>
      </c>
      <c r="T1272" t="s">
        <v>1782</v>
      </c>
      <c r="U1272">
        <v>0</v>
      </c>
      <c r="V1272">
        <v>0</v>
      </c>
      <c r="W1272">
        <v>0</v>
      </c>
    </row>
    <row r="1273" spans="1:23" x14ac:dyDescent="0.35">
      <c r="A1273" t="s">
        <v>276</v>
      </c>
      <c r="B1273" t="s">
        <v>480</v>
      </c>
      <c r="C1273" s="2">
        <v>44986</v>
      </c>
      <c r="D1273">
        <v>1285</v>
      </c>
      <c r="E1273">
        <v>2312</v>
      </c>
      <c r="F1273">
        <v>192</v>
      </c>
      <c r="G1273">
        <v>0</v>
      </c>
      <c r="H1273">
        <v>0</v>
      </c>
      <c r="I1273">
        <v>3789</v>
      </c>
      <c r="J1273">
        <v>2</v>
      </c>
      <c r="K1273">
        <v>5</v>
      </c>
      <c r="L1273">
        <v>10</v>
      </c>
      <c r="M1273">
        <v>22</v>
      </c>
      <c r="N1273">
        <v>57</v>
      </c>
      <c r="O1273">
        <v>35</v>
      </c>
      <c r="P1273">
        <v>12</v>
      </c>
      <c r="Q1273">
        <v>5</v>
      </c>
      <c r="R1273">
        <v>5</v>
      </c>
      <c r="S1273">
        <v>3</v>
      </c>
      <c r="T1273" t="s">
        <v>1783</v>
      </c>
      <c r="U1273">
        <v>0</v>
      </c>
      <c r="V1273">
        <v>2504</v>
      </c>
      <c r="W1273">
        <v>3789</v>
      </c>
    </row>
    <row r="1274" spans="1:23" x14ac:dyDescent="0.35">
      <c r="A1274" t="s">
        <v>250</v>
      </c>
      <c r="B1274" t="s">
        <v>251</v>
      </c>
      <c r="C1274" s="2">
        <v>44652</v>
      </c>
      <c r="D1274">
        <v>329</v>
      </c>
      <c r="E1274">
        <v>45</v>
      </c>
      <c r="F1274">
        <v>10</v>
      </c>
      <c r="G1274">
        <v>4</v>
      </c>
      <c r="H1274">
        <v>0</v>
      </c>
      <c r="I1274">
        <v>388</v>
      </c>
      <c r="J1274">
        <v>2</v>
      </c>
      <c r="K1274">
        <v>11</v>
      </c>
      <c r="L1274">
        <v>19</v>
      </c>
      <c r="M1274">
        <v>27</v>
      </c>
      <c r="N1274">
        <v>143</v>
      </c>
      <c r="O1274">
        <v>116</v>
      </c>
      <c r="P1274">
        <v>8</v>
      </c>
      <c r="Q1274">
        <v>8</v>
      </c>
      <c r="R1274">
        <v>11</v>
      </c>
      <c r="S1274">
        <v>9</v>
      </c>
      <c r="T1274" t="s">
        <v>1784</v>
      </c>
      <c r="U1274">
        <v>4</v>
      </c>
      <c r="V1274">
        <v>59</v>
      </c>
      <c r="W1274">
        <v>384</v>
      </c>
    </row>
    <row r="1275" spans="1:23" x14ac:dyDescent="0.35">
      <c r="A1275" t="s">
        <v>250</v>
      </c>
      <c r="B1275" t="s">
        <v>251</v>
      </c>
      <c r="C1275" s="2">
        <v>44682</v>
      </c>
      <c r="D1275">
        <v>317</v>
      </c>
      <c r="E1275">
        <v>52</v>
      </c>
      <c r="F1275">
        <v>11</v>
      </c>
      <c r="G1275">
        <v>1</v>
      </c>
      <c r="H1275">
        <v>0</v>
      </c>
      <c r="I1275">
        <v>381</v>
      </c>
      <c r="J1275">
        <v>1</v>
      </c>
      <c r="K1275">
        <v>4</v>
      </c>
      <c r="L1275">
        <v>7</v>
      </c>
      <c r="M1275">
        <v>12</v>
      </c>
      <c r="N1275">
        <v>55</v>
      </c>
      <c r="O1275">
        <v>43</v>
      </c>
      <c r="P1275">
        <v>5</v>
      </c>
      <c r="Q1275">
        <v>3</v>
      </c>
      <c r="R1275">
        <v>4</v>
      </c>
      <c r="S1275">
        <v>3</v>
      </c>
      <c r="T1275" t="s">
        <v>1785</v>
      </c>
      <c r="U1275">
        <v>1</v>
      </c>
      <c r="V1275">
        <v>64</v>
      </c>
      <c r="W1275">
        <v>380</v>
      </c>
    </row>
    <row r="1276" spans="1:23" x14ac:dyDescent="0.35">
      <c r="A1276" t="s">
        <v>250</v>
      </c>
      <c r="B1276" t="s">
        <v>251</v>
      </c>
      <c r="C1276" s="2">
        <v>44713</v>
      </c>
      <c r="D1276">
        <v>211</v>
      </c>
      <c r="E1276">
        <v>17</v>
      </c>
      <c r="F1276">
        <v>7</v>
      </c>
      <c r="G1276">
        <v>0</v>
      </c>
      <c r="H1276">
        <v>0</v>
      </c>
      <c r="I1276">
        <v>235</v>
      </c>
      <c r="J1276">
        <v>1</v>
      </c>
      <c r="K1276">
        <v>5</v>
      </c>
      <c r="L1276">
        <v>11</v>
      </c>
      <c r="M1276">
        <v>16</v>
      </c>
      <c r="N1276">
        <v>129</v>
      </c>
      <c r="O1276">
        <v>113</v>
      </c>
      <c r="P1276">
        <v>5</v>
      </c>
      <c r="Q1276">
        <v>6</v>
      </c>
      <c r="R1276">
        <v>5</v>
      </c>
      <c r="S1276">
        <v>4</v>
      </c>
      <c r="T1276" t="s">
        <v>1786</v>
      </c>
      <c r="U1276">
        <v>0</v>
      </c>
      <c r="V1276">
        <v>24</v>
      </c>
      <c r="W1276">
        <v>235</v>
      </c>
    </row>
    <row r="1277" spans="1:23" x14ac:dyDescent="0.35">
      <c r="A1277" t="s">
        <v>250</v>
      </c>
      <c r="B1277" t="s">
        <v>251</v>
      </c>
      <c r="C1277" s="2">
        <v>44743</v>
      </c>
      <c r="D1277">
        <v>420</v>
      </c>
      <c r="E1277">
        <v>48</v>
      </c>
      <c r="F1277">
        <v>10</v>
      </c>
      <c r="G1277">
        <v>1</v>
      </c>
      <c r="H1277">
        <v>0</v>
      </c>
      <c r="I1277">
        <v>479</v>
      </c>
      <c r="J1277">
        <v>4</v>
      </c>
      <c r="K1277">
        <v>13</v>
      </c>
      <c r="L1277">
        <v>23</v>
      </c>
      <c r="M1277">
        <v>31</v>
      </c>
      <c r="N1277">
        <v>103</v>
      </c>
      <c r="O1277">
        <v>72</v>
      </c>
      <c r="P1277">
        <v>8</v>
      </c>
      <c r="Q1277">
        <v>10</v>
      </c>
      <c r="R1277">
        <v>13</v>
      </c>
      <c r="S1277">
        <v>9</v>
      </c>
      <c r="T1277" t="s">
        <v>1787</v>
      </c>
      <c r="U1277">
        <v>1</v>
      </c>
      <c r="V1277">
        <v>59</v>
      </c>
      <c r="W1277">
        <v>478</v>
      </c>
    </row>
    <row r="1278" spans="1:23" x14ac:dyDescent="0.35">
      <c r="A1278" t="s">
        <v>250</v>
      </c>
      <c r="B1278" t="s">
        <v>251</v>
      </c>
      <c r="C1278" s="2">
        <v>44774</v>
      </c>
      <c r="D1278">
        <v>217</v>
      </c>
      <c r="E1278">
        <v>25</v>
      </c>
      <c r="F1278">
        <v>7</v>
      </c>
      <c r="G1278">
        <v>0</v>
      </c>
      <c r="H1278">
        <v>0</v>
      </c>
      <c r="I1278">
        <v>249</v>
      </c>
      <c r="J1278">
        <v>1</v>
      </c>
      <c r="K1278">
        <v>4</v>
      </c>
      <c r="L1278">
        <v>10</v>
      </c>
      <c r="M1278">
        <v>15</v>
      </c>
      <c r="N1278">
        <v>89</v>
      </c>
      <c r="O1278">
        <v>74</v>
      </c>
      <c r="P1278">
        <v>5</v>
      </c>
      <c r="Q1278">
        <v>6</v>
      </c>
      <c r="R1278">
        <v>4</v>
      </c>
      <c r="S1278">
        <v>3</v>
      </c>
      <c r="T1278" t="s">
        <v>1788</v>
      </c>
      <c r="U1278">
        <v>0</v>
      </c>
      <c r="V1278">
        <v>32</v>
      </c>
      <c r="W1278">
        <v>249</v>
      </c>
    </row>
    <row r="1279" spans="1:23" x14ac:dyDescent="0.35">
      <c r="A1279" t="s">
        <v>250</v>
      </c>
      <c r="B1279" t="s">
        <v>251</v>
      </c>
      <c r="C1279" s="2">
        <v>44805</v>
      </c>
      <c r="D1279">
        <v>288</v>
      </c>
      <c r="E1279">
        <v>66</v>
      </c>
      <c r="F1279">
        <v>7</v>
      </c>
      <c r="G1279">
        <v>1</v>
      </c>
      <c r="H1279">
        <v>0</v>
      </c>
      <c r="I1279">
        <v>362</v>
      </c>
      <c r="J1279">
        <v>1</v>
      </c>
      <c r="K1279">
        <v>4</v>
      </c>
      <c r="L1279">
        <v>7</v>
      </c>
      <c r="M1279">
        <v>11</v>
      </c>
      <c r="N1279">
        <v>24</v>
      </c>
      <c r="O1279">
        <v>13</v>
      </c>
      <c r="P1279">
        <v>4</v>
      </c>
      <c r="Q1279">
        <v>3</v>
      </c>
      <c r="R1279">
        <v>4</v>
      </c>
      <c r="S1279">
        <v>3</v>
      </c>
      <c r="T1279" t="s">
        <v>1789</v>
      </c>
      <c r="U1279">
        <v>1</v>
      </c>
      <c r="V1279">
        <v>74</v>
      </c>
      <c r="W1279">
        <v>361</v>
      </c>
    </row>
    <row r="1280" spans="1:23" x14ac:dyDescent="0.35">
      <c r="A1280" t="s">
        <v>250</v>
      </c>
      <c r="B1280" t="s">
        <v>251</v>
      </c>
      <c r="C1280" s="2">
        <v>44835</v>
      </c>
      <c r="D1280">
        <v>288</v>
      </c>
      <c r="E1280">
        <v>39</v>
      </c>
      <c r="F1280">
        <v>10</v>
      </c>
      <c r="G1280">
        <v>2</v>
      </c>
      <c r="H1280">
        <v>0</v>
      </c>
      <c r="I1280">
        <v>339</v>
      </c>
      <c r="J1280">
        <v>2</v>
      </c>
      <c r="K1280">
        <v>6</v>
      </c>
      <c r="L1280">
        <v>12</v>
      </c>
      <c r="M1280">
        <v>30</v>
      </c>
      <c r="N1280">
        <v>71</v>
      </c>
      <c r="O1280">
        <v>41</v>
      </c>
      <c r="P1280">
        <v>18</v>
      </c>
      <c r="Q1280">
        <v>6</v>
      </c>
      <c r="R1280">
        <v>6</v>
      </c>
      <c r="S1280">
        <v>4</v>
      </c>
      <c r="T1280" t="s">
        <v>1790</v>
      </c>
      <c r="U1280">
        <v>2</v>
      </c>
      <c r="V1280">
        <v>51</v>
      </c>
      <c r="W1280">
        <v>337</v>
      </c>
    </row>
    <row r="1281" spans="1:23" x14ac:dyDescent="0.35">
      <c r="A1281" t="s">
        <v>250</v>
      </c>
      <c r="B1281" t="s">
        <v>251</v>
      </c>
      <c r="C1281" s="2">
        <v>44866</v>
      </c>
      <c r="D1281">
        <v>129</v>
      </c>
      <c r="E1281">
        <v>17</v>
      </c>
      <c r="F1281">
        <v>2</v>
      </c>
      <c r="G1281">
        <v>0</v>
      </c>
      <c r="H1281">
        <v>0</v>
      </c>
      <c r="I1281">
        <v>148</v>
      </c>
      <c r="J1281">
        <v>1</v>
      </c>
      <c r="K1281">
        <v>3</v>
      </c>
      <c r="L1281">
        <v>6</v>
      </c>
      <c r="M1281">
        <v>8</v>
      </c>
      <c r="N1281">
        <v>19</v>
      </c>
      <c r="O1281">
        <v>11</v>
      </c>
      <c r="P1281">
        <v>2</v>
      </c>
      <c r="Q1281">
        <v>3</v>
      </c>
      <c r="R1281">
        <v>3</v>
      </c>
      <c r="S1281">
        <v>2</v>
      </c>
      <c r="T1281" t="s">
        <v>1791</v>
      </c>
      <c r="U1281">
        <v>0</v>
      </c>
      <c r="V1281">
        <v>19</v>
      </c>
      <c r="W1281">
        <v>148</v>
      </c>
    </row>
    <row r="1282" spans="1:23" x14ac:dyDescent="0.35">
      <c r="A1282" t="s">
        <v>250</v>
      </c>
      <c r="B1282" t="s">
        <v>251</v>
      </c>
      <c r="C1282" s="2">
        <v>44896</v>
      </c>
      <c r="D1282">
        <v>328</v>
      </c>
      <c r="E1282">
        <v>57</v>
      </c>
      <c r="F1282">
        <v>12</v>
      </c>
      <c r="G1282">
        <v>1</v>
      </c>
      <c r="H1282">
        <v>1</v>
      </c>
      <c r="I1282">
        <v>399</v>
      </c>
      <c r="J1282">
        <v>3</v>
      </c>
      <c r="K1282">
        <v>11</v>
      </c>
      <c r="L1282">
        <v>20</v>
      </c>
      <c r="M1282">
        <v>26</v>
      </c>
      <c r="N1282">
        <v>51</v>
      </c>
      <c r="O1282">
        <v>25</v>
      </c>
      <c r="P1282">
        <v>6</v>
      </c>
      <c r="Q1282">
        <v>9</v>
      </c>
      <c r="R1282">
        <v>11</v>
      </c>
      <c r="S1282">
        <v>8</v>
      </c>
      <c r="T1282" t="s">
        <v>1792</v>
      </c>
      <c r="U1282">
        <v>2</v>
      </c>
      <c r="V1282">
        <v>71</v>
      </c>
      <c r="W1282">
        <v>397</v>
      </c>
    </row>
    <row r="1283" spans="1:23" x14ac:dyDescent="0.35">
      <c r="A1283" t="s">
        <v>250</v>
      </c>
      <c r="B1283" t="s">
        <v>251</v>
      </c>
      <c r="C1283" s="2">
        <v>44927</v>
      </c>
      <c r="D1283">
        <v>165</v>
      </c>
      <c r="E1283">
        <v>25</v>
      </c>
      <c r="F1283">
        <v>5</v>
      </c>
      <c r="G1283">
        <v>0</v>
      </c>
      <c r="H1283">
        <v>0</v>
      </c>
      <c r="I1283">
        <v>195</v>
      </c>
      <c r="J1283">
        <v>1</v>
      </c>
      <c r="K1283">
        <v>5</v>
      </c>
      <c r="L1283">
        <v>14</v>
      </c>
      <c r="M1283">
        <v>18</v>
      </c>
      <c r="N1283">
        <v>86</v>
      </c>
      <c r="O1283">
        <v>68</v>
      </c>
      <c r="P1283">
        <v>4</v>
      </c>
      <c r="Q1283">
        <v>9</v>
      </c>
      <c r="R1283">
        <v>5</v>
      </c>
      <c r="S1283">
        <v>4</v>
      </c>
      <c r="T1283" t="s">
        <v>1793</v>
      </c>
      <c r="U1283">
        <v>0</v>
      </c>
      <c r="V1283">
        <v>30</v>
      </c>
      <c r="W1283">
        <v>195</v>
      </c>
    </row>
    <row r="1284" spans="1:23" x14ac:dyDescent="0.35">
      <c r="A1284" t="s">
        <v>250</v>
      </c>
      <c r="B1284" t="s">
        <v>251</v>
      </c>
      <c r="C1284" s="2">
        <v>44958</v>
      </c>
      <c r="D1284">
        <v>365</v>
      </c>
      <c r="E1284">
        <v>68</v>
      </c>
      <c r="F1284">
        <v>17</v>
      </c>
      <c r="G1284">
        <v>2</v>
      </c>
      <c r="H1284">
        <v>0</v>
      </c>
      <c r="I1284">
        <v>452</v>
      </c>
      <c r="J1284">
        <v>2</v>
      </c>
      <c r="K1284">
        <v>6</v>
      </c>
      <c r="L1284">
        <v>13</v>
      </c>
      <c r="M1284">
        <v>22</v>
      </c>
      <c r="N1284">
        <v>54</v>
      </c>
      <c r="O1284">
        <v>32</v>
      </c>
      <c r="P1284">
        <v>9</v>
      </c>
      <c r="Q1284">
        <v>7</v>
      </c>
      <c r="R1284">
        <v>6</v>
      </c>
      <c r="S1284">
        <v>4</v>
      </c>
      <c r="T1284" t="s">
        <v>1794</v>
      </c>
      <c r="U1284">
        <v>2</v>
      </c>
      <c r="V1284">
        <v>87</v>
      </c>
      <c r="W1284">
        <v>450</v>
      </c>
    </row>
    <row r="1285" spans="1:23" x14ac:dyDescent="0.35">
      <c r="A1285" t="s">
        <v>250</v>
      </c>
      <c r="B1285" t="s">
        <v>251</v>
      </c>
      <c r="C1285" s="2">
        <v>44986</v>
      </c>
      <c r="D1285">
        <v>0</v>
      </c>
      <c r="E1285">
        <v>0</v>
      </c>
      <c r="F1285">
        <v>0</v>
      </c>
      <c r="G1285">
        <v>0</v>
      </c>
      <c r="H1285">
        <v>0</v>
      </c>
      <c r="I1285">
        <v>0</v>
      </c>
      <c r="T1285" t="s">
        <v>1795</v>
      </c>
      <c r="U1285">
        <v>0</v>
      </c>
      <c r="V1285">
        <v>0</v>
      </c>
      <c r="W1285">
        <v>0</v>
      </c>
    </row>
    <row r="1286" spans="1:23" x14ac:dyDescent="0.35">
      <c r="A1286" t="s">
        <v>77</v>
      </c>
      <c r="B1286" t="s">
        <v>78</v>
      </c>
      <c r="C1286" s="2">
        <v>44652</v>
      </c>
      <c r="D1286">
        <v>30</v>
      </c>
      <c r="E1286">
        <v>6</v>
      </c>
      <c r="F1286">
        <v>0</v>
      </c>
      <c r="G1286">
        <v>0</v>
      </c>
      <c r="H1286">
        <v>1</v>
      </c>
      <c r="I1286">
        <v>37</v>
      </c>
      <c r="J1286">
        <v>3</v>
      </c>
      <c r="K1286">
        <v>8</v>
      </c>
      <c r="L1286">
        <v>11</v>
      </c>
      <c r="M1286">
        <v>28</v>
      </c>
      <c r="N1286">
        <v>59</v>
      </c>
      <c r="O1286">
        <v>31</v>
      </c>
      <c r="P1286">
        <v>17</v>
      </c>
      <c r="Q1286">
        <v>3</v>
      </c>
      <c r="R1286">
        <v>8</v>
      </c>
      <c r="S1286">
        <v>5</v>
      </c>
      <c r="T1286" t="s">
        <v>1796</v>
      </c>
      <c r="U1286">
        <v>1</v>
      </c>
      <c r="V1286">
        <v>7</v>
      </c>
      <c r="W1286">
        <v>36</v>
      </c>
    </row>
    <row r="1287" spans="1:23" x14ac:dyDescent="0.35">
      <c r="A1287" t="s">
        <v>77</v>
      </c>
      <c r="B1287" t="s">
        <v>78</v>
      </c>
      <c r="C1287" s="2">
        <v>44682</v>
      </c>
      <c r="D1287">
        <v>56</v>
      </c>
      <c r="E1287">
        <v>20</v>
      </c>
      <c r="F1287">
        <v>2</v>
      </c>
      <c r="G1287">
        <v>0</v>
      </c>
      <c r="H1287">
        <v>1</v>
      </c>
      <c r="I1287">
        <v>79</v>
      </c>
      <c r="J1287">
        <v>5</v>
      </c>
      <c r="K1287">
        <v>11</v>
      </c>
      <c r="L1287">
        <v>18</v>
      </c>
      <c r="M1287">
        <v>28</v>
      </c>
      <c r="N1287">
        <v>44</v>
      </c>
      <c r="O1287">
        <v>16</v>
      </c>
      <c r="P1287">
        <v>10</v>
      </c>
      <c r="Q1287">
        <v>7</v>
      </c>
      <c r="R1287">
        <v>11</v>
      </c>
      <c r="S1287">
        <v>6</v>
      </c>
      <c r="T1287" t="s">
        <v>1797</v>
      </c>
      <c r="U1287">
        <v>1</v>
      </c>
      <c r="V1287">
        <v>23</v>
      </c>
      <c r="W1287">
        <v>78</v>
      </c>
    </row>
    <row r="1288" spans="1:23" x14ac:dyDescent="0.35">
      <c r="A1288" t="s">
        <v>77</v>
      </c>
      <c r="B1288" t="s">
        <v>78</v>
      </c>
      <c r="C1288" s="2">
        <v>44713</v>
      </c>
      <c r="D1288">
        <v>26</v>
      </c>
      <c r="E1288">
        <v>25</v>
      </c>
      <c r="F1288">
        <v>5</v>
      </c>
      <c r="G1288">
        <v>0</v>
      </c>
      <c r="H1288">
        <v>0</v>
      </c>
      <c r="I1288">
        <v>56</v>
      </c>
      <c r="J1288">
        <v>3</v>
      </c>
      <c r="K1288">
        <v>7</v>
      </c>
      <c r="L1288">
        <v>9</v>
      </c>
      <c r="M1288">
        <v>16.5</v>
      </c>
      <c r="N1288">
        <v>28</v>
      </c>
      <c r="O1288">
        <v>11.5</v>
      </c>
      <c r="P1288">
        <v>7.5</v>
      </c>
      <c r="Q1288">
        <v>2</v>
      </c>
      <c r="R1288">
        <v>7</v>
      </c>
      <c r="S1288">
        <v>4</v>
      </c>
      <c r="T1288" t="s">
        <v>1798</v>
      </c>
      <c r="U1288">
        <v>0</v>
      </c>
      <c r="V1288">
        <v>30</v>
      </c>
      <c r="W1288">
        <v>56</v>
      </c>
    </row>
    <row r="1289" spans="1:23" x14ac:dyDescent="0.35">
      <c r="A1289" t="s">
        <v>77</v>
      </c>
      <c r="B1289" t="s">
        <v>78</v>
      </c>
      <c r="C1289" s="2">
        <v>44743</v>
      </c>
      <c r="D1289">
        <v>23</v>
      </c>
      <c r="E1289">
        <v>13</v>
      </c>
      <c r="F1289">
        <v>3</v>
      </c>
      <c r="G1289">
        <v>0</v>
      </c>
      <c r="H1289">
        <v>2</v>
      </c>
      <c r="I1289">
        <v>41</v>
      </c>
      <c r="J1289">
        <v>15</v>
      </c>
      <c r="K1289">
        <v>20</v>
      </c>
      <c r="L1289">
        <v>22</v>
      </c>
      <c r="M1289">
        <v>30</v>
      </c>
      <c r="N1289">
        <v>55</v>
      </c>
      <c r="O1289">
        <v>25</v>
      </c>
      <c r="P1289">
        <v>8</v>
      </c>
      <c r="Q1289">
        <v>2</v>
      </c>
      <c r="R1289">
        <v>20</v>
      </c>
      <c r="S1289">
        <v>5</v>
      </c>
      <c r="T1289" t="s">
        <v>1799</v>
      </c>
      <c r="U1289">
        <v>2</v>
      </c>
      <c r="V1289">
        <v>18</v>
      </c>
      <c r="W1289">
        <v>39</v>
      </c>
    </row>
    <row r="1290" spans="1:23" x14ac:dyDescent="0.35">
      <c r="A1290" t="s">
        <v>77</v>
      </c>
      <c r="B1290" t="s">
        <v>78</v>
      </c>
      <c r="C1290" s="2">
        <v>44774</v>
      </c>
      <c r="D1290">
        <v>35</v>
      </c>
      <c r="E1290">
        <v>26</v>
      </c>
      <c r="F1290">
        <v>4</v>
      </c>
      <c r="G1290">
        <v>0</v>
      </c>
      <c r="H1290">
        <v>0</v>
      </c>
      <c r="I1290">
        <v>65</v>
      </c>
      <c r="J1290">
        <v>9</v>
      </c>
      <c r="K1290">
        <v>15</v>
      </c>
      <c r="L1290">
        <v>24</v>
      </c>
      <c r="M1290">
        <v>35</v>
      </c>
      <c r="N1290">
        <v>51</v>
      </c>
      <c r="O1290">
        <v>16</v>
      </c>
      <c r="P1290">
        <v>11</v>
      </c>
      <c r="Q1290">
        <v>9</v>
      </c>
      <c r="R1290">
        <v>15</v>
      </c>
      <c r="S1290">
        <v>6</v>
      </c>
      <c r="T1290" t="s">
        <v>1800</v>
      </c>
      <c r="U1290">
        <v>0</v>
      </c>
      <c r="V1290">
        <v>30</v>
      </c>
      <c r="W1290">
        <v>65</v>
      </c>
    </row>
    <row r="1291" spans="1:23" x14ac:dyDescent="0.35">
      <c r="A1291" t="s">
        <v>77</v>
      </c>
      <c r="B1291" t="s">
        <v>78</v>
      </c>
      <c r="C1291" s="2">
        <v>44805</v>
      </c>
      <c r="D1291">
        <v>64</v>
      </c>
      <c r="E1291">
        <v>34</v>
      </c>
      <c r="F1291">
        <v>11</v>
      </c>
      <c r="G1291">
        <v>1</v>
      </c>
      <c r="H1291">
        <v>0</v>
      </c>
      <c r="I1291">
        <v>110</v>
      </c>
      <c r="J1291">
        <v>14</v>
      </c>
      <c r="K1291">
        <v>21</v>
      </c>
      <c r="L1291">
        <v>31</v>
      </c>
      <c r="M1291">
        <v>84</v>
      </c>
      <c r="N1291">
        <v>114</v>
      </c>
      <c r="O1291">
        <v>30</v>
      </c>
      <c r="P1291">
        <v>53</v>
      </c>
      <c r="Q1291">
        <v>10</v>
      </c>
      <c r="R1291">
        <v>21</v>
      </c>
      <c r="S1291">
        <v>7</v>
      </c>
      <c r="T1291" t="s">
        <v>1801</v>
      </c>
      <c r="U1291">
        <v>1</v>
      </c>
      <c r="V1291">
        <v>46</v>
      </c>
      <c r="W1291">
        <v>109</v>
      </c>
    </row>
    <row r="1292" spans="1:23" x14ac:dyDescent="0.35">
      <c r="A1292" t="s">
        <v>77</v>
      </c>
      <c r="B1292" t="s">
        <v>78</v>
      </c>
      <c r="C1292" s="2">
        <v>44835</v>
      </c>
      <c r="D1292">
        <v>39</v>
      </c>
      <c r="E1292">
        <v>18</v>
      </c>
      <c r="F1292">
        <v>6</v>
      </c>
      <c r="G1292">
        <v>0</v>
      </c>
      <c r="H1292">
        <v>0</v>
      </c>
      <c r="I1292">
        <v>63</v>
      </c>
      <c r="J1292">
        <v>4</v>
      </c>
      <c r="K1292">
        <v>17</v>
      </c>
      <c r="L1292">
        <v>29</v>
      </c>
      <c r="M1292">
        <v>40</v>
      </c>
      <c r="N1292">
        <v>74</v>
      </c>
      <c r="O1292">
        <v>34</v>
      </c>
      <c r="P1292">
        <v>11</v>
      </c>
      <c r="Q1292">
        <v>12</v>
      </c>
      <c r="R1292">
        <v>17</v>
      </c>
      <c r="S1292">
        <v>13</v>
      </c>
      <c r="T1292" t="s">
        <v>1802</v>
      </c>
      <c r="U1292">
        <v>0</v>
      </c>
      <c r="V1292">
        <v>24</v>
      </c>
      <c r="W1292">
        <v>63</v>
      </c>
    </row>
    <row r="1293" spans="1:23" x14ac:dyDescent="0.35">
      <c r="A1293" t="s">
        <v>77</v>
      </c>
      <c r="B1293" t="s">
        <v>78</v>
      </c>
      <c r="C1293" s="2">
        <v>44866</v>
      </c>
      <c r="D1293">
        <v>34</v>
      </c>
      <c r="E1293">
        <v>20</v>
      </c>
      <c r="F1293">
        <v>2</v>
      </c>
      <c r="G1293">
        <v>0</v>
      </c>
      <c r="H1293">
        <v>0</v>
      </c>
      <c r="I1293">
        <v>56</v>
      </c>
      <c r="J1293">
        <v>6</v>
      </c>
      <c r="K1293">
        <v>15</v>
      </c>
      <c r="L1293">
        <v>19.5</v>
      </c>
      <c r="M1293">
        <v>23</v>
      </c>
      <c r="N1293">
        <v>26</v>
      </c>
      <c r="O1293">
        <v>3</v>
      </c>
      <c r="P1293">
        <v>3.5</v>
      </c>
      <c r="Q1293">
        <v>4.5</v>
      </c>
      <c r="R1293">
        <v>15</v>
      </c>
      <c r="S1293">
        <v>9</v>
      </c>
      <c r="T1293" t="s">
        <v>1803</v>
      </c>
      <c r="U1293">
        <v>0</v>
      </c>
      <c r="V1293">
        <v>22</v>
      </c>
      <c r="W1293">
        <v>56</v>
      </c>
    </row>
    <row r="1294" spans="1:23" x14ac:dyDescent="0.35">
      <c r="A1294" t="s">
        <v>77</v>
      </c>
      <c r="B1294" t="s">
        <v>78</v>
      </c>
      <c r="C1294" s="2">
        <v>44896</v>
      </c>
      <c r="D1294">
        <v>35</v>
      </c>
      <c r="E1294">
        <v>6</v>
      </c>
      <c r="F1294">
        <v>2</v>
      </c>
      <c r="G1294">
        <v>0</v>
      </c>
      <c r="H1294">
        <v>0</v>
      </c>
      <c r="I1294">
        <v>43</v>
      </c>
      <c r="J1294">
        <v>6</v>
      </c>
      <c r="K1294">
        <v>10</v>
      </c>
      <c r="L1294">
        <v>16</v>
      </c>
      <c r="M1294">
        <v>25</v>
      </c>
      <c r="N1294">
        <v>49</v>
      </c>
      <c r="O1294">
        <v>24</v>
      </c>
      <c r="P1294">
        <v>9</v>
      </c>
      <c r="Q1294">
        <v>6</v>
      </c>
      <c r="R1294">
        <v>10</v>
      </c>
      <c r="S1294">
        <v>4</v>
      </c>
      <c r="T1294" t="s">
        <v>1804</v>
      </c>
      <c r="U1294">
        <v>0</v>
      </c>
      <c r="V1294">
        <v>8</v>
      </c>
      <c r="W1294">
        <v>43</v>
      </c>
    </row>
    <row r="1295" spans="1:23" x14ac:dyDescent="0.35">
      <c r="A1295" t="s">
        <v>77</v>
      </c>
      <c r="B1295" t="s">
        <v>78</v>
      </c>
      <c r="C1295" s="2">
        <v>44927</v>
      </c>
      <c r="D1295">
        <v>83</v>
      </c>
      <c r="E1295">
        <v>19</v>
      </c>
      <c r="F1295">
        <v>6</v>
      </c>
      <c r="G1295">
        <v>0</v>
      </c>
      <c r="H1295">
        <v>0</v>
      </c>
      <c r="I1295">
        <v>108</v>
      </c>
      <c r="J1295">
        <v>11</v>
      </c>
      <c r="K1295">
        <v>16</v>
      </c>
      <c r="L1295">
        <v>36</v>
      </c>
      <c r="M1295">
        <v>76</v>
      </c>
      <c r="N1295">
        <v>142</v>
      </c>
      <c r="O1295">
        <v>66</v>
      </c>
      <c r="P1295">
        <v>40</v>
      </c>
      <c r="Q1295">
        <v>20</v>
      </c>
      <c r="R1295">
        <v>16</v>
      </c>
      <c r="S1295">
        <v>5</v>
      </c>
      <c r="T1295" t="s">
        <v>1805</v>
      </c>
      <c r="U1295">
        <v>0</v>
      </c>
      <c r="V1295">
        <v>25</v>
      </c>
      <c r="W1295">
        <v>108</v>
      </c>
    </row>
    <row r="1296" spans="1:23" x14ac:dyDescent="0.35">
      <c r="A1296" t="s">
        <v>77</v>
      </c>
      <c r="B1296" t="s">
        <v>78</v>
      </c>
      <c r="C1296" s="2">
        <v>44958</v>
      </c>
      <c r="D1296">
        <v>1</v>
      </c>
      <c r="E1296">
        <v>0</v>
      </c>
      <c r="F1296">
        <v>0</v>
      </c>
      <c r="G1296">
        <v>0</v>
      </c>
      <c r="H1296">
        <v>0</v>
      </c>
      <c r="I1296">
        <v>1</v>
      </c>
      <c r="J1296">
        <v>209</v>
      </c>
      <c r="K1296">
        <v>209</v>
      </c>
      <c r="L1296">
        <v>209</v>
      </c>
      <c r="M1296">
        <v>209</v>
      </c>
      <c r="N1296">
        <v>209</v>
      </c>
      <c r="O1296">
        <v>0</v>
      </c>
      <c r="P1296">
        <v>0</v>
      </c>
      <c r="Q1296">
        <v>0</v>
      </c>
      <c r="R1296">
        <v>209</v>
      </c>
      <c r="S1296">
        <v>0</v>
      </c>
      <c r="T1296" t="s">
        <v>1806</v>
      </c>
      <c r="U1296">
        <v>0</v>
      </c>
      <c r="V1296">
        <v>0</v>
      </c>
      <c r="W1296">
        <v>1</v>
      </c>
    </row>
    <row r="1297" spans="1:23" x14ac:dyDescent="0.35">
      <c r="A1297" t="s">
        <v>77</v>
      </c>
      <c r="B1297" t="s">
        <v>78</v>
      </c>
      <c r="C1297" s="2">
        <v>44986</v>
      </c>
      <c r="D1297">
        <v>23</v>
      </c>
      <c r="E1297">
        <v>16</v>
      </c>
      <c r="F1297">
        <v>3</v>
      </c>
      <c r="G1297">
        <v>2</v>
      </c>
      <c r="H1297">
        <v>0</v>
      </c>
      <c r="I1297">
        <v>44</v>
      </c>
      <c r="J1297">
        <v>13</v>
      </c>
      <c r="K1297">
        <v>23</v>
      </c>
      <c r="L1297">
        <v>28</v>
      </c>
      <c r="M1297">
        <v>33.5</v>
      </c>
      <c r="N1297">
        <v>44</v>
      </c>
      <c r="O1297">
        <v>10.5</v>
      </c>
      <c r="P1297">
        <v>5.5</v>
      </c>
      <c r="Q1297">
        <v>5</v>
      </c>
      <c r="R1297">
        <v>23</v>
      </c>
      <c r="S1297">
        <v>10</v>
      </c>
      <c r="T1297" t="s">
        <v>1807</v>
      </c>
      <c r="U1297">
        <v>2</v>
      </c>
      <c r="V1297">
        <v>21</v>
      </c>
      <c r="W1297">
        <v>42</v>
      </c>
    </row>
    <row r="1298" spans="1:23" x14ac:dyDescent="0.35">
      <c r="A1298" t="s">
        <v>219</v>
      </c>
      <c r="B1298" t="s">
        <v>220</v>
      </c>
      <c r="C1298" s="2">
        <v>44652</v>
      </c>
      <c r="D1298">
        <v>692</v>
      </c>
      <c r="E1298">
        <v>444</v>
      </c>
      <c r="F1298">
        <v>18</v>
      </c>
      <c r="G1298">
        <v>9</v>
      </c>
      <c r="H1298">
        <v>0</v>
      </c>
      <c r="I1298">
        <v>1163</v>
      </c>
      <c r="J1298">
        <v>4</v>
      </c>
      <c r="K1298">
        <v>8</v>
      </c>
      <c r="L1298">
        <v>11</v>
      </c>
      <c r="M1298">
        <v>13</v>
      </c>
      <c r="N1298">
        <v>30</v>
      </c>
      <c r="O1298">
        <v>17</v>
      </c>
      <c r="P1298">
        <v>2</v>
      </c>
      <c r="Q1298">
        <v>3</v>
      </c>
      <c r="R1298">
        <v>8</v>
      </c>
      <c r="S1298">
        <v>4</v>
      </c>
      <c r="T1298" t="s">
        <v>1808</v>
      </c>
      <c r="U1298">
        <v>9</v>
      </c>
      <c r="V1298">
        <v>471</v>
      </c>
      <c r="W1298">
        <v>1154</v>
      </c>
    </row>
    <row r="1299" spans="1:23" x14ac:dyDescent="0.35">
      <c r="A1299" t="s">
        <v>219</v>
      </c>
      <c r="B1299" t="s">
        <v>220</v>
      </c>
      <c r="C1299" s="2">
        <v>44682</v>
      </c>
      <c r="D1299">
        <v>1278</v>
      </c>
      <c r="E1299">
        <v>797</v>
      </c>
      <c r="F1299">
        <v>35</v>
      </c>
      <c r="G1299">
        <v>2</v>
      </c>
      <c r="H1299">
        <v>1</v>
      </c>
      <c r="I1299">
        <v>2113</v>
      </c>
      <c r="J1299">
        <v>1</v>
      </c>
      <c r="K1299">
        <v>3</v>
      </c>
      <c r="L1299">
        <v>5</v>
      </c>
      <c r="M1299">
        <v>10</v>
      </c>
      <c r="N1299">
        <v>53</v>
      </c>
      <c r="O1299">
        <v>43</v>
      </c>
      <c r="P1299">
        <v>5</v>
      </c>
      <c r="Q1299">
        <v>2</v>
      </c>
      <c r="R1299">
        <v>3</v>
      </c>
      <c r="S1299">
        <v>2</v>
      </c>
      <c r="T1299" t="s">
        <v>1809</v>
      </c>
      <c r="U1299">
        <v>3</v>
      </c>
      <c r="V1299">
        <v>835</v>
      </c>
      <c r="W1299">
        <v>2110</v>
      </c>
    </row>
    <row r="1300" spans="1:23" x14ac:dyDescent="0.35">
      <c r="A1300" t="s">
        <v>219</v>
      </c>
      <c r="B1300" t="s">
        <v>220</v>
      </c>
      <c r="C1300" s="2">
        <v>44713</v>
      </c>
      <c r="D1300">
        <v>829</v>
      </c>
      <c r="E1300">
        <v>484</v>
      </c>
      <c r="F1300">
        <v>16</v>
      </c>
      <c r="G1300">
        <v>10</v>
      </c>
      <c r="H1300">
        <v>4</v>
      </c>
      <c r="I1300">
        <v>1343</v>
      </c>
      <c r="J1300">
        <v>1</v>
      </c>
      <c r="K1300">
        <v>3</v>
      </c>
      <c r="L1300">
        <v>4</v>
      </c>
      <c r="M1300">
        <v>6</v>
      </c>
      <c r="N1300">
        <v>28</v>
      </c>
      <c r="O1300">
        <v>22</v>
      </c>
      <c r="P1300">
        <v>2</v>
      </c>
      <c r="Q1300">
        <v>1</v>
      </c>
      <c r="R1300">
        <v>3</v>
      </c>
      <c r="S1300">
        <v>2</v>
      </c>
      <c r="T1300" t="s">
        <v>1810</v>
      </c>
      <c r="U1300">
        <v>14</v>
      </c>
      <c r="V1300">
        <v>514</v>
      </c>
      <c r="W1300">
        <v>1329</v>
      </c>
    </row>
    <row r="1301" spans="1:23" x14ac:dyDescent="0.35">
      <c r="A1301" t="s">
        <v>219</v>
      </c>
      <c r="B1301" t="s">
        <v>220</v>
      </c>
      <c r="C1301" s="2">
        <v>44743</v>
      </c>
      <c r="D1301">
        <v>509</v>
      </c>
      <c r="E1301">
        <v>392</v>
      </c>
      <c r="F1301">
        <v>21</v>
      </c>
      <c r="G1301">
        <v>3</v>
      </c>
      <c r="H1301">
        <v>2</v>
      </c>
      <c r="I1301">
        <v>927</v>
      </c>
      <c r="J1301">
        <v>3</v>
      </c>
      <c r="K1301">
        <v>7</v>
      </c>
      <c r="L1301">
        <v>11</v>
      </c>
      <c r="M1301">
        <v>14</v>
      </c>
      <c r="N1301">
        <v>61</v>
      </c>
      <c r="O1301">
        <v>47</v>
      </c>
      <c r="P1301">
        <v>3</v>
      </c>
      <c r="Q1301">
        <v>4</v>
      </c>
      <c r="R1301">
        <v>7</v>
      </c>
      <c r="S1301">
        <v>4</v>
      </c>
      <c r="T1301" t="s">
        <v>1811</v>
      </c>
      <c r="U1301">
        <v>5</v>
      </c>
      <c r="V1301">
        <v>418</v>
      </c>
      <c r="W1301">
        <v>922</v>
      </c>
    </row>
    <row r="1302" spans="1:23" x14ac:dyDescent="0.35">
      <c r="A1302" t="s">
        <v>219</v>
      </c>
      <c r="B1302" t="s">
        <v>220</v>
      </c>
      <c r="C1302" s="2">
        <v>44774</v>
      </c>
      <c r="D1302">
        <v>709</v>
      </c>
      <c r="E1302">
        <v>516</v>
      </c>
      <c r="F1302">
        <v>29</v>
      </c>
      <c r="G1302">
        <v>4</v>
      </c>
      <c r="H1302">
        <v>1</v>
      </c>
      <c r="I1302">
        <v>1259</v>
      </c>
      <c r="J1302">
        <v>2</v>
      </c>
      <c r="K1302">
        <v>7</v>
      </c>
      <c r="L1302">
        <v>11</v>
      </c>
      <c r="M1302">
        <v>15</v>
      </c>
      <c r="N1302">
        <v>61</v>
      </c>
      <c r="O1302">
        <v>46</v>
      </c>
      <c r="P1302">
        <v>4</v>
      </c>
      <c r="Q1302">
        <v>4</v>
      </c>
      <c r="R1302">
        <v>7</v>
      </c>
      <c r="S1302">
        <v>5</v>
      </c>
      <c r="T1302" t="s">
        <v>1812</v>
      </c>
      <c r="U1302">
        <v>5</v>
      </c>
      <c r="V1302">
        <v>550</v>
      </c>
      <c r="W1302">
        <v>1254</v>
      </c>
    </row>
    <row r="1303" spans="1:23" x14ac:dyDescent="0.35">
      <c r="A1303" t="s">
        <v>219</v>
      </c>
      <c r="B1303" t="s">
        <v>220</v>
      </c>
      <c r="C1303" s="2">
        <v>44805</v>
      </c>
      <c r="D1303">
        <v>1564</v>
      </c>
      <c r="E1303">
        <v>1028</v>
      </c>
      <c r="F1303">
        <v>60</v>
      </c>
      <c r="G1303">
        <v>8</v>
      </c>
      <c r="H1303">
        <v>7</v>
      </c>
      <c r="I1303">
        <v>2667</v>
      </c>
      <c r="J1303">
        <v>1</v>
      </c>
      <c r="K1303">
        <v>5</v>
      </c>
      <c r="L1303">
        <v>10</v>
      </c>
      <c r="M1303">
        <v>16</v>
      </c>
      <c r="N1303">
        <v>29</v>
      </c>
      <c r="O1303">
        <v>13</v>
      </c>
      <c r="P1303">
        <v>6</v>
      </c>
      <c r="Q1303">
        <v>5</v>
      </c>
      <c r="R1303">
        <v>5</v>
      </c>
      <c r="S1303">
        <v>4</v>
      </c>
      <c r="T1303" t="s">
        <v>1813</v>
      </c>
      <c r="U1303">
        <v>15</v>
      </c>
      <c r="V1303">
        <v>1103</v>
      </c>
      <c r="W1303">
        <v>2652</v>
      </c>
    </row>
    <row r="1304" spans="1:23" x14ac:dyDescent="0.35">
      <c r="A1304" t="s">
        <v>219</v>
      </c>
      <c r="B1304" t="s">
        <v>220</v>
      </c>
      <c r="C1304" s="2">
        <v>44835</v>
      </c>
      <c r="D1304">
        <v>133</v>
      </c>
      <c r="E1304">
        <v>80</v>
      </c>
      <c r="F1304">
        <v>2</v>
      </c>
      <c r="G1304">
        <v>0</v>
      </c>
      <c r="H1304">
        <v>0</v>
      </c>
      <c r="I1304">
        <v>215</v>
      </c>
      <c r="J1304">
        <v>9</v>
      </c>
      <c r="K1304">
        <v>10</v>
      </c>
      <c r="L1304">
        <v>12</v>
      </c>
      <c r="M1304">
        <v>12</v>
      </c>
      <c r="N1304">
        <v>27</v>
      </c>
      <c r="O1304">
        <v>15</v>
      </c>
      <c r="P1304">
        <v>0</v>
      </c>
      <c r="Q1304">
        <v>2</v>
      </c>
      <c r="R1304">
        <v>10</v>
      </c>
      <c r="S1304">
        <v>1</v>
      </c>
      <c r="T1304" t="s">
        <v>1814</v>
      </c>
      <c r="U1304">
        <v>0</v>
      </c>
      <c r="V1304">
        <v>82</v>
      </c>
      <c r="W1304">
        <v>215</v>
      </c>
    </row>
    <row r="1305" spans="1:23" x14ac:dyDescent="0.35">
      <c r="A1305" t="s">
        <v>219</v>
      </c>
      <c r="B1305" t="s">
        <v>220</v>
      </c>
      <c r="C1305" s="2">
        <v>44866</v>
      </c>
      <c r="D1305">
        <v>1481</v>
      </c>
      <c r="E1305">
        <v>1108</v>
      </c>
      <c r="F1305">
        <v>49</v>
      </c>
      <c r="G1305">
        <v>10</v>
      </c>
      <c r="H1305">
        <v>7</v>
      </c>
      <c r="I1305">
        <v>2655</v>
      </c>
      <c r="J1305">
        <v>1</v>
      </c>
      <c r="K1305">
        <v>3</v>
      </c>
      <c r="L1305">
        <v>6</v>
      </c>
      <c r="M1305">
        <v>19</v>
      </c>
      <c r="N1305">
        <v>74</v>
      </c>
      <c r="O1305">
        <v>55</v>
      </c>
      <c r="P1305">
        <v>13</v>
      </c>
      <c r="Q1305">
        <v>3</v>
      </c>
      <c r="R1305">
        <v>3</v>
      </c>
      <c r="S1305">
        <v>2</v>
      </c>
      <c r="T1305" t="s">
        <v>1815</v>
      </c>
      <c r="U1305">
        <v>17</v>
      </c>
      <c r="V1305">
        <v>1174</v>
      </c>
      <c r="W1305">
        <v>2638</v>
      </c>
    </row>
    <row r="1306" spans="1:23" x14ac:dyDescent="0.35">
      <c r="A1306" t="s">
        <v>219</v>
      </c>
      <c r="B1306" t="s">
        <v>220</v>
      </c>
      <c r="C1306" s="2">
        <v>44896</v>
      </c>
      <c r="D1306">
        <v>576</v>
      </c>
      <c r="E1306">
        <v>436</v>
      </c>
      <c r="F1306">
        <v>19</v>
      </c>
      <c r="G1306">
        <v>5</v>
      </c>
      <c r="H1306">
        <v>3</v>
      </c>
      <c r="I1306">
        <v>1039</v>
      </c>
      <c r="J1306">
        <v>5</v>
      </c>
      <c r="K1306">
        <v>8</v>
      </c>
      <c r="L1306">
        <v>12</v>
      </c>
      <c r="M1306">
        <v>17</v>
      </c>
      <c r="N1306">
        <v>134</v>
      </c>
      <c r="O1306">
        <v>117</v>
      </c>
      <c r="P1306">
        <v>5</v>
      </c>
      <c r="Q1306">
        <v>4</v>
      </c>
      <c r="R1306">
        <v>8</v>
      </c>
      <c r="S1306">
        <v>3</v>
      </c>
      <c r="T1306" t="s">
        <v>1816</v>
      </c>
      <c r="U1306">
        <v>8</v>
      </c>
      <c r="V1306">
        <v>463</v>
      </c>
      <c r="W1306">
        <v>1031</v>
      </c>
    </row>
    <row r="1307" spans="1:23" x14ac:dyDescent="0.35">
      <c r="A1307" t="s">
        <v>219</v>
      </c>
      <c r="B1307" t="s">
        <v>220</v>
      </c>
      <c r="C1307" s="2">
        <v>44927</v>
      </c>
      <c r="D1307">
        <v>1150</v>
      </c>
      <c r="E1307">
        <v>909</v>
      </c>
      <c r="F1307">
        <v>32</v>
      </c>
      <c r="G1307">
        <v>7</v>
      </c>
      <c r="H1307">
        <v>7</v>
      </c>
      <c r="I1307">
        <v>2105</v>
      </c>
      <c r="J1307">
        <v>2</v>
      </c>
      <c r="K1307">
        <v>5</v>
      </c>
      <c r="L1307">
        <v>13</v>
      </c>
      <c r="M1307">
        <v>22</v>
      </c>
      <c r="N1307">
        <v>66</v>
      </c>
      <c r="O1307">
        <v>44</v>
      </c>
      <c r="P1307">
        <v>9</v>
      </c>
      <c r="Q1307">
        <v>8</v>
      </c>
      <c r="R1307">
        <v>5</v>
      </c>
      <c r="S1307">
        <v>3</v>
      </c>
      <c r="T1307" t="s">
        <v>1817</v>
      </c>
      <c r="U1307">
        <v>14</v>
      </c>
      <c r="V1307">
        <v>955</v>
      </c>
      <c r="W1307">
        <v>2091</v>
      </c>
    </row>
    <row r="1308" spans="1:23" x14ac:dyDescent="0.35">
      <c r="A1308" t="s">
        <v>219</v>
      </c>
      <c r="B1308" t="s">
        <v>220</v>
      </c>
      <c r="C1308" s="2">
        <v>44958</v>
      </c>
      <c r="D1308">
        <v>927</v>
      </c>
      <c r="E1308">
        <v>590</v>
      </c>
      <c r="F1308">
        <v>33</v>
      </c>
      <c r="G1308">
        <v>7</v>
      </c>
      <c r="H1308">
        <v>3</v>
      </c>
      <c r="I1308">
        <v>1560</v>
      </c>
      <c r="J1308">
        <v>4</v>
      </c>
      <c r="K1308">
        <v>7</v>
      </c>
      <c r="L1308">
        <v>11</v>
      </c>
      <c r="M1308">
        <v>17</v>
      </c>
      <c r="N1308">
        <v>35</v>
      </c>
      <c r="O1308">
        <v>18</v>
      </c>
      <c r="P1308">
        <v>6</v>
      </c>
      <c r="Q1308">
        <v>4</v>
      </c>
      <c r="R1308">
        <v>7</v>
      </c>
      <c r="S1308">
        <v>3</v>
      </c>
      <c r="T1308" t="s">
        <v>1818</v>
      </c>
      <c r="U1308">
        <v>10</v>
      </c>
      <c r="V1308">
        <v>633</v>
      </c>
      <c r="W1308">
        <v>1550</v>
      </c>
    </row>
    <row r="1309" spans="1:23" x14ac:dyDescent="0.35">
      <c r="A1309" t="s">
        <v>219</v>
      </c>
      <c r="B1309" t="s">
        <v>220</v>
      </c>
      <c r="C1309" s="2">
        <v>44986</v>
      </c>
      <c r="D1309">
        <v>669</v>
      </c>
      <c r="E1309">
        <v>427</v>
      </c>
      <c r="F1309">
        <v>39</v>
      </c>
      <c r="G1309">
        <v>3</v>
      </c>
      <c r="H1309">
        <v>5</v>
      </c>
      <c r="I1309">
        <v>1143</v>
      </c>
      <c r="J1309">
        <v>2</v>
      </c>
      <c r="K1309">
        <v>6</v>
      </c>
      <c r="L1309">
        <v>9</v>
      </c>
      <c r="M1309">
        <v>14</v>
      </c>
      <c r="N1309">
        <v>31</v>
      </c>
      <c r="O1309">
        <v>17</v>
      </c>
      <c r="P1309">
        <v>5</v>
      </c>
      <c r="Q1309">
        <v>3</v>
      </c>
      <c r="R1309">
        <v>6</v>
      </c>
      <c r="S1309">
        <v>4</v>
      </c>
      <c r="T1309" t="s">
        <v>1819</v>
      </c>
      <c r="U1309">
        <v>8</v>
      </c>
      <c r="V1309">
        <v>474</v>
      </c>
      <c r="W1309">
        <v>1135</v>
      </c>
    </row>
    <row r="1310" spans="1:23" x14ac:dyDescent="0.35">
      <c r="A1310" t="s">
        <v>226</v>
      </c>
      <c r="B1310" t="s">
        <v>227</v>
      </c>
      <c r="C1310" s="2">
        <v>44652</v>
      </c>
      <c r="D1310">
        <v>2083</v>
      </c>
      <c r="E1310">
        <v>684</v>
      </c>
      <c r="F1310">
        <v>4</v>
      </c>
      <c r="G1310">
        <v>0</v>
      </c>
      <c r="H1310">
        <v>12</v>
      </c>
      <c r="I1310">
        <v>2783</v>
      </c>
      <c r="J1310">
        <v>15</v>
      </c>
      <c r="K1310">
        <v>41</v>
      </c>
      <c r="L1310">
        <v>70</v>
      </c>
      <c r="M1310">
        <v>110</v>
      </c>
      <c r="N1310">
        <v>124</v>
      </c>
      <c r="O1310">
        <v>14</v>
      </c>
      <c r="P1310">
        <v>40</v>
      </c>
      <c r="Q1310">
        <v>29</v>
      </c>
      <c r="R1310">
        <v>41</v>
      </c>
      <c r="S1310">
        <v>26</v>
      </c>
      <c r="T1310" t="s">
        <v>1820</v>
      </c>
      <c r="U1310">
        <v>12</v>
      </c>
      <c r="V1310">
        <v>700</v>
      </c>
      <c r="W1310">
        <v>2771</v>
      </c>
    </row>
    <row r="1311" spans="1:23" x14ac:dyDescent="0.35">
      <c r="A1311" t="s">
        <v>226</v>
      </c>
      <c r="B1311" t="s">
        <v>227</v>
      </c>
      <c r="C1311" s="2">
        <v>44682</v>
      </c>
      <c r="D1311">
        <v>1818</v>
      </c>
      <c r="E1311">
        <v>464</v>
      </c>
      <c r="F1311">
        <v>12</v>
      </c>
      <c r="G1311">
        <v>1</v>
      </c>
      <c r="H1311">
        <v>10</v>
      </c>
      <c r="I1311">
        <v>2305</v>
      </c>
      <c r="J1311">
        <v>29</v>
      </c>
      <c r="K1311">
        <v>47</v>
      </c>
      <c r="L1311">
        <v>62</v>
      </c>
      <c r="M1311">
        <v>86</v>
      </c>
      <c r="N1311">
        <v>106</v>
      </c>
      <c r="O1311">
        <v>20</v>
      </c>
      <c r="P1311">
        <v>24</v>
      </c>
      <c r="Q1311">
        <v>15</v>
      </c>
      <c r="R1311">
        <v>47</v>
      </c>
      <c r="S1311">
        <v>18</v>
      </c>
      <c r="T1311" t="s">
        <v>1821</v>
      </c>
      <c r="U1311">
        <v>11</v>
      </c>
      <c r="V1311">
        <v>487</v>
      </c>
      <c r="W1311">
        <v>2294</v>
      </c>
    </row>
    <row r="1312" spans="1:23" x14ac:dyDescent="0.35">
      <c r="A1312" t="s">
        <v>226</v>
      </c>
      <c r="B1312" t="s">
        <v>227</v>
      </c>
      <c r="C1312" s="2">
        <v>44713</v>
      </c>
      <c r="D1312">
        <v>0</v>
      </c>
      <c r="E1312">
        <v>0</v>
      </c>
      <c r="F1312">
        <v>0</v>
      </c>
      <c r="G1312">
        <v>0</v>
      </c>
      <c r="H1312">
        <v>0</v>
      </c>
      <c r="I1312">
        <v>0</v>
      </c>
      <c r="T1312" t="s">
        <v>1822</v>
      </c>
      <c r="U1312">
        <v>0</v>
      </c>
      <c r="V1312">
        <v>0</v>
      </c>
      <c r="W1312">
        <v>0</v>
      </c>
    </row>
    <row r="1313" spans="1:23" x14ac:dyDescent="0.35">
      <c r="A1313" t="s">
        <v>226</v>
      </c>
      <c r="B1313" t="s">
        <v>227</v>
      </c>
      <c r="C1313" s="2">
        <v>44743</v>
      </c>
      <c r="D1313">
        <v>0</v>
      </c>
      <c r="E1313">
        <v>0</v>
      </c>
      <c r="F1313">
        <v>0</v>
      </c>
      <c r="G1313">
        <v>0</v>
      </c>
      <c r="H1313">
        <v>0</v>
      </c>
      <c r="I1313">
        <v>0</v>
      </c>
      <c r="T1313" t="s">
        <v>1823</v>
      </c>
      <c r="U1313">
        <v>0</v>
      </c>
      <c r="V1313">
        <v>0</v>
      </c>
      <c r="W1313">
        <v>0</v>
      </c>
    </row>
    <row r="1314" spans="1:23" x14ac:dyDescent="0.35">
      <c r="A1314" t="s">
        <v>226</v>
      </c>
      <c r="B1314" t="s">
        <v>227</v>
      </c>
      <c r="C1314" s="2">
        <v>44774</v>
      </c>
      <c r="D1314">
        <v>1430</v>
      </c>
      <c r="E1314">
        <v>493</v>
      </c>
      <c r="F1314">
        <v>4</v>
      </c>
      <c r="G1314">
        <v>0</v>
      </c>
      <c r="H1314">
        <v>7</v>
      </c>
      <c r="I1314">
        <v>1934</v>
      </c>
      <c r="J1314">
        <v>25</v>
      </c>
      <c r="K1314">
        <v>36</v>
      </c>
      <c r="L1314">
        <v>55</v>
      </c>
      <c r="M1314">
        <v>73</v>
      </c>
      <c r="N1314">
        <v>86</v>
      </c>
      <c r="O1314">
        <v>13</v>
      </c>
      <c r="P1314">
        <v>18</v>
      </c>
      <c r="Q1314">
        <v>19</v>
      </c>
      <c r="R1314">
        <v>36</v>
      </c>
      <c r="S1314">
        <v>11</v>
      </c>
      <c r="T1314" t="s">
        <v>1824</v>
      </c>
      <c r="U1314">
        <v>7</v>
      </c>
      <c r="V1314">
        <v>504</v>
      </c>
      <c r="W1314">
        <v>1927</v>
      </c>
    </row>
    <row r="1315" spans="1:23" x14ac:dyDescent="0.35">
      <c r="A1315" t="s">
        <v>226</v>
      </c>
      <c r="B1315" t="s">
        <v>227</v>
      </c>
      <c r="C1315" s="2">
        <v>44805</v>
      </c>
      <c r="D1315">
        <v>1139</v>
      </c>
      <c r="E1315">
        <v>417</v>
      </c>
      <c r="F1315">
        <v>0</v>
      </c>
      <c r="G1315">
        <v>0</v>
      </c>
      <c r="H1315">
        <v>6</v>
      </c>
      <c r="I1315">
        <v>1562</v>
      </c>
      <c r="J1315">
        <v>41</v>
      </c>
      <c r="K1315">
        <v>49</v>
      </c>
      <c r="L1315">
        <v>57</v>
      </c>
      <c r="M1315">
        <v>82</v>
      </c>
      <c r="N1315">
        <v>117</v>
      </c>
      <c r="O1315">
        <v>35</v>
      </c>
      <c r="P1315">
        <v>25</v>
      </c>
      <c r="Q1315">
        <v>8</v>
      </c>
      <c r="R1315">
        <v>49</v>
      </c>
      <c r="S1315">
        <v>8</v>
      </c>
      <c r="T1315" t="s">
        <v>1825</v>
      </c>
      <c r="U1315">
        <v>6</v>
      </c>
      <c r="V1315">
        <v>423</v>
      </c>
      <c r="W1315">
        <v>1556</v>
      </c>
    </row>
    <row r="1316" spans="1:23" x14ac:dyDescent="0.35">
      <c r="A1316" t="s">
        <v>226</v>
      </c>
      <c r="B1316" t="s">
        <v>227</v>
      </c>
      <c r="C1316" s="2">
        <v>44835</v>
      </c>
      <c r="D1316">
        <v>1358</v>
      </c>
      <c r="E1316">
        <v>734</v>
      </c>
      <c r="F1316">
        <v>2</v>
      </c>
      <c r="G1316">
        <v>0</v>
      </c>
      <c r="H1316">
        <v>23</v>
      </c>
      <c r="I1316">
        <v>2117</v>
      </c>
      <c r="J1316">
        <v>25</v>
      </c>
      <c r="K1316">
        <v>46</v>
      </c>
      <c r="L1316">
        <v>61</v>
      </c>
      <c r="M1316">
        <v>74</v>
      </c>
      <c r="N1316">
        <v>123</v>
      </c>
      <c r="O1316">
        <v>49</v>
      </c>
      <c r="P1316">
        <v>13</v>
      </c>
      <c r="Q1316">
        <v>15</v>
      </c>
      <c r="R1316">
        <v>46</v>
      </c>
      <c r="S1316">
        <v>21</v>
      </c>
      <c r="T1316" t="s">
        <v>1826</v>
      </c>
      <c r="U1316">
        <v>23</v>
      </c>
      <c r="V1316">
        <v>759</v>
      </c>
      <c r="W1316">
        <v>2094</v>
      </c>
    </row>
    <row r="1317" spans="1:23" x14ac:dyDescent="0.35">
      <c r="A1317" t="s">
        <v>226</v>
      </c>
      <c r="B1317" t="s">
        <v>227</v>
      </c>
      <c r="C1317" s="2">
        <v>44866</v>
      </c>
      <c r="D1317">
        <v>1133</v>
      </c>
      <c r="E1317">
        <v>510</v>
      </c>
      <c r="F1317">
        <v>21</v>
      </c>
      <c r="G1317">
        <v>0</v>
      </c>
      <c r="H1317">
        <v>3</v>
      </c>
      <c r="I1317">
        <v>1667</v>
      </c>
      <c r="J1317">
        <v>40</v>
      </c>
      <c r="K1317">
        <v>48</v>
      </c>
      <c r="L1317">
        <v>58</v>
      </c>
      <c r="M1317">
        <v>83</v>
      </c>
      <c r="N1317">
        <v>110</v>
      </c>
      <c r="O1317">
        <v>27</v>
      </c>
      <c r="P1317">
        <v>25</v>
      </c>
      <c r="Q1317">
        <v>10</v>
      </c>
      <c r="R1317">
        <v>48</v>
      </c>
      <c r="S1317">
        <v>8</v>
      </c>
      <c r="T1317" t="s">
        <v>1827</v>
      </c>
      <c r="U1317">
        <v>3</v>
      </c>
      <c r="V1317">
        <v>534</v>
      </c>
      <c r="W1317">
        <v>1664</v>
      </c>
    </row>
    <row r="1318" spans="1:23" x14ac:dyDescent="0.35">
      <c r="A1318" t="s">
        <v>226</v>
      </c>
      <c r="B1318" t="s">
        <v>227</v>
      </c>
      <c r="C1318" s="2">
        <v>44896</v>
      </c>
      <c r="D1318">
        <v>0</v>
      </c>
      <c r="E1318">
        <v>0</v>
      </c>
      <c r="F1318">
        <v>0</v>
      </c>
      <c r="G1318">
        <v>0</v>
      </c>
      <c r="H1318">
        <v>0</v>
      </c>
      <c r="I1318">
        <v>0</v>
      </c>
      <c r="T1318" t="s">
        <v>1828</v>
      </c>
      <c r="U1318">
        <v>0</v>
      </c>
      <c r="V1318">
        <v>0</v>
      </c>
      <c r="W1318">
        <v>0</v>
      </c>
    </row>
    <row r="1319" spans="1:23" x14ac:dyDescent="0.35">
      <c r="A1319" t="s">
        <v>226</v>
      </c>
      <c r="B1319" t="s">
        <v>227</v>
      </c>
      <c r="C1319" s="2">
        <v>44927</v>
      </c>
      <c r="D1319">
        <v>0</v>
      </c>
      <c r="E1319">
        <v>0</v>
      </c>
      <c r="F1319">
        <v>0</v>
      </c>
      <c r="G1319">
        <v>0</v>
      </c>
      <c r="H1319">
        <v>0</v>
      </c>
      <c r="I1319">
        <v>0</v>
      </c>
      <c r="T1319" t="s">
        <v>1829</v>
      </c>
      <c r="U1319">
        <v>0</v>
      </c>
      <c r="V1319">
        <v>0</v>
      </c>
      <c r="W1319">
        <v>0</v>
      </c>
    </row>
    <row r="1320" spans="1:23" x14ac:dyDescent="0.35">
      <c r="A1320" t="s">
        <v>226</v>
      </c>
      <c r="B1320" t="s">
        <v>227</v>
      </c>
      <c r="C1320" s="2">
        <v>44958</v>
      </c>
      <c r="D1320">
        <v>0</v>
      </c>
      <c r="E1320">
        <v>0</v>
      </c>
      <c r="F1320">
        <v>0</v>
      </c>
      <c r="G1320">
        <v>0</v>
      </c>
      <c r="H1320">
        <v>0</v>
      </c>
      <c r="I1320">
        <v>0</v>
      </c>
      <c r="T1320" t="s">
        <v>1830</v>
      </c>
      <c r="U1320">
        <v>0</v>
      </c>
      <c r="V1320">
        <v>0</v>
      </c>
      <c r="W1320">
        <v>0</v>
      </c>
    </row>
    <row r="1321" spans="1:23" x14ac:dyDescent="0.35">
      <c r="A1321" t="s">
        <v>226</v>
      </c>
      <c r="B1321" t="s">
        <v>227</v>
      </c>
      <c r="C1321" s="2">
        <v>44986</v>
      </c>
      <c r="D1321">
        <v>3269</v>
      </c>
      <c r="E1321">
        <v>1095</v>
      </c>
      <c r="F1321">
        <v>2</v>
      </c>
      <c r="G1321">
        <v>0</v>
      </c>
      <c r="H1321">
        <v>10</v>
      </c>
      <c r="I1321">
        <v>4376</v>
      </c>
      <c r="J1321">
        <v>20</v>
      </c>
      <c r="K1321">
        <v>52</v>
      </c>
      <c r="L1321">
        <v>81</v>
      </c>
      <c r="M1321">
        <v>102</v>
      </c>
      <c r="N1321">
        <v>117</v>
      </c>
      <c r="O1321">
        <v>15</v>
      </c>
      <c r="P1321">
        <v>21</v>
      </c>
      <c r="Q1321">
        <v>29</v>
      </c>
      <c r="R1321">
        <v>52</v>
      </c>
      <c r="S1321">
        <v>32</v>
      </c>
      <c r="T1321" t="s">
        <v>1831</v>
      </c>
      <c r="U1321">
        <v>10</v>
      </c>
      <c r="V1321">
        <v>1107</v>
      </c>
      <c r="W1321">
        <v>4366</v>
      </c>
    </row>
    <row r="1322" spans="1:23" x14ac:dyDescent="0.35">
      <c r="A1322" t="s">
        <v>407</v>
      </c>
      <c r="B1322" t="s">
        <v>408</v>
      </c>
      <c r="C1322" s="2">
        <v>44652</v>
      </c>
      <c r="D1322">
        <v>133</v>
      </c>
      <c r="E1322">
        <v>195</v>
      </c>
      <c r="F1322">
        <v>52</v>
      </c>
      <c r="G1322">
        <v>8</v>
      </c>
      <c r="H1322">
        <v>1</v>
      </c>
      <c r="I1322">
        <v>389</v>
      </c>
      <c r="J1322">
        <v>4</v>
      </c>
      <c r="K1322">
        <v>8</v>
      </c>
      <c r="L1322">
        <v>13</v>
      </c>
      <c r="M1322">
        <v>19</v>
      </c>
      <c r="N1322">
        <v>44</v>
      </c>
      <c r="O1322">
        <v>25</v>
      </c>
      <c r="P1322">
        <v>6</v>
      </c>
      <c r="Q1322">
        <v>5</v>
      </c>
      <c r="R1322">
        <v>8</v>
      </c>
      <c r="S1322">
        <v>4</v>
      </c>
      <c r="T1322" t="s">
        <v>1832</v>
      </c>
      <c r="U1322">
        <v>9</v>
      </c>
      <c r="V1322">
        <v>256</v>
      </c>
      <c r="W1322">
        <v>380</v>
      </c>
    </row>
    <row r="1323" spans="1:23" x14ac:dyDescent="0.35">
      <c r="A1323" t="s">
        <v>407</v>
      </c>
      <c r="B1323" t="s">
        <v>408</v>
      </c>
      <c r="C1323" s="2">
        <v>44682</v>
      </c>
      <c r="D1323">
        <v>76</v>
      </c>
      <c r="E1323">
        <v>113</v>
      </c>
      <c r="F1323">
        <v>51</v>
      </c>
      <c r="G1323">
        <v>10</v>
      </c>
      <c r="H1323">
        <v>0</v>
      </c>
      <c r="I1323">
        <v>250</v>
      </c>
      <c r="J1323">
        <v>4</v>
      </c>
      <c r="K1323">
        <v>7</v>
      </c>
      <c r="L1323">
        <v>10</v>
      </c>
      <c r="M1323">
        <v>15</v>
      </c>
      <c r="N1323">
        <v>37</v>
      </c>
      <c r="O1323">
        <v>22</v>
      </c>
      <c r="P1323">
        <v>5</v>
      </c>
      <c r="Q1323">
        <v>3</v>
      </c>
      <c r="R1323">
        <v>7</v>
      </c>
      <c r="S1323">
        <v>3</v>
      </c>
      <c r="T1323" t="s">
        <v>1833</v>
      </c>
      <c r="U1323">
        <v>10</v>
      </c>
      <c r="V1323">
        <v>174</v>
      </c>
      <c r="W1323">
        <v>240</v>
      </c>
    </row>
    <row r="1324" spans="1:23" x14ac:dyDescent="0.35">
      <c r="A1324" t="s">
        <v>407</v>
      </c>
      <c r="B1324" t="s">
        <v>408</v>
      </c>
      <c r="C1324" s="2">
        <v>44713</v>
      </c>
      <c r="D1324">
        <v>161</v>
      </c>
      <c r="E1324">
        <v>305</v>
      </c>
      <c r="F1324">
        <v>103</v>
      </c>
      <c r="G1324">
        <v>5</v>
      </c>
      <c r="H1324">
        <v>0</v>
      </c>
      <c r="I1324">
        <v>574</v>
      </c>
      <c r="J1324">
        <v>5</v>
      </c>
      <c r="K1324">
        <v>8</v>
      </c>
      <c r="L1324">
        <v>13</v>
      </c>
      <c r="M1324">
        <v>18</v>
      </c>
      <c r="N1324">
        <v>50</v>
      </c>
      <c r="O1324">
        <v>32</v>
      </c>
      <c r="P1324">
        <v>5</v>
      </c>
      <c r="Q1324">
        <v>5</v>
      </c>
      <c r="R1324">
        <v>8</v>
      </c>
      <c r="S1324">
        <v>3</v>
      </c>
      <c r="T1324" t="s">
        <v>1834</v>
      </c>
      <c r="U1324">
        <v>5</v>
      </c>
      <c r="V1324">
        <v>413</v>
      </c>
      <c r="W1324">
        <v>569</v>
      </c>
    </row>
    <row r="1325" spans="1:23" x14ac:dyDescent="0.35">
      <c r="A1325" t="s">
        <v>407</v>
      </c>
      <c r="B1325" t="s">
        <v>408</v>
      </c>
      <c r="C1325" s="2">
        <v>44743</v>
      </c>
      <c r="D1325">
        <v>153</v>
      </c>
      <c r="E1325">
        <v>268</v>
      </c>
      <c r="F1325">
        <v>65</v>
      </c>
      <c r="G1325">
        <v>6</v>
      </c>
      <c r="H1325">
        <v>0</v>
      </c>
      <c r="I1325">
        <v>492</v>
      </c>
      <c r="J1325">
        <v>5</v>
      </c>
      <c r="K1325">
        <v>9</v>
      </c>
      <c r="L1325">
        <v>12</v>
      </c>
      <c r="M1325">
        <v>20</v>
      </c>
      <c r="N1325">
        <v>45</v>
      </c>
      <c r="O1325">
        <v>25</v>
      </c>
      <c r="P1325">
        <v>8</v>
      </c>
      <c r="Q1325">
        <v>3</v>
      </c>
      <c r="R1325">
        <v>9</v>
      </c>
      <c r="S1325">
        <v>4</v>
      </c>
      <c r="T1325" t="s">
        <v>1835</v>
      </c>
      <c r="U1325">
        <v>6</v>
      </c>
      <c r="V1325">
        <v>339</v>
      </c>
      <c r="W1325">
        <v>486</v>
      </c>
    </row>
    <row r="1326" spans="1:23" x14ac:dyDescent="0.35">
      <c r="A1326" t="s">
        <v>407</v>
      </c>
      <c r="B1326" t="s">
        <v>408</v>
      </c>
      <c r="C1326" s="2">
        <v>44774</v>
      </c>
      <c r="D1326">
        <v>139</v>
      </c>
      <c r="E1326">
        <v>252</v>
      </c>
      <c r="F1326">
        <v>63</v>
      </c>
      <c r="G1326">
        <v>10</v>
      </c>
      <c r="H1326">
        <v>0</v>
      </c>
      <c r="I1326">
        <v>464</v>
      </c>
      <c r="J1326">
        <v>4</v>
      </c>
      <c r="K1326">
        <v>7</v>
      </c>
      <c r="L1326">
        <v>12</v>
      </c>
      <c r="M1326">
        <v>17</v>
      </c>
      <c r="N1326">
        <v>39</v>
      </c>
      <c r="O1326">
        <v>22</v>
      </c>
      <c r="P1326">
        <v>5</v>
      </c>
      <c r="Q1326">
        <v>5</v>
      </c>
      <c r="R1326">
        <v>7</v>
      </c>
      <c r="S1326">
        <v>3</v>
      </c>
      <c r="T1326" t="s">
        <v>1836</v>
      </c>
      <c r="U1326">
        <v>10</v>
      </c>
      <c r="V1326">
        <v>325</v>
      </c>
      <c r="W1326">
        <v>454</v>
      </c>
    </row>
    <row r="1327" spans="1:23" x14ac:dyDescent="0.35">
      <c r="A1327" t="s">
        <v>407</v>
      </c>
      <c r="B1327" t="s">
        <v>408</v>
      </c>
      <c r="C1327" s="2">
        <v>44805</v>
      </c>
      <c r="D1327">
        <v>81</v>
      </c>
      <c r="E1327">
        <v>123</v>
      </c>
      <c r="F1327">
        <v>42</v>
      </c>
      <c r="G1327">
        <v>2</v>
      </c>
      <c r="H1327">
        <v>0</v>
      </c>
      <c r="I1327">
        <v>248</v>
      </c>
      <c r="J1327">
        <v>4</v>
      </c>
      <c r="K1327">
        <v>8</v>
      </c>
      <c r="L1327">
        <v>12</v>
      </c>
      <c r="M1327">
        <v>18</v>
      </c>
      <c r="N1327">
        <v>38</v>
      </c>
      <c r="O1327">
        <v>20</v>
      </c>
      <c r="P1327">
        <v>6</v>
      </c>
      <c r="Q1327">
        <v>4</v>
      </c>
      <c r="R1327">
        <v>8</v>
      </c>
      <c r="S1327">
        <v>4</v>
      </c>
      <c r="T1327" t="s">
        <v>1837</v>
      </c>
      <c r="U1327">
        <v>2</v>
      </c>
      <c r="V1327">
        <v>167</v>
      </c>
      <c r="W1327">
        <v>246</v>
      </c>
    </row>
    <row r="1328" spans="1:23" x14ac:dyDescent="0.35">
      <c r="A1328" t="s">
        <v>407</v>
      </c>
      <c r="B1328" t="s">
        <v>408</v>
      </c>
      <c r="C1328" s="2">
        <v>44835</v>
      </c>
      <c r="D1328">
        <v>161</v>
      </c>
      <c r="E1328">
        <v>242</v>
      </c>
      <c r="F1328">
        <v>62</v>
      </c>
      <c r="G1328">
        <v>7</v>
      </c>
      <c r="H1328">
        <v>1</v>
      </c>
      <c r="I1328">
        <v>473</v>
      </c>
      <c r="J1328">
        <v>5</v>
      </c>
      <c r="K1328">
        <v>8</v>
      </c>
      <c r="L1328">
        <v>13</v>
      </c>
      <c r="M1328">
        <v>19</v>
      </c>
      <c r="N1328">
        <v>42</v>
      </c>
      <c r="O1328">
        <v>23</v>
      </c>
      <c r="P1328">
        <v>6</v>
      </c>
      <c r="Q1328">
        <v>5</v>
      </c>
      <c r="R1328">
        <v>8</v>
      </c>
      <c r="S1328">
        <v>3</v>
      </c>
      <c r="T1328" t="s">
        <v>1838</v>
      </c>
      <c r="U1328">
        <v>8</v>
      </c>
      <c r="V1328">
        <v>312</v>
      </c>
      <c r="W1328">
        <v>465</v>
      </c>
    </row>
    <row r="1329" spans="1:23" x14ac:dyDescent="0.35">
      <c r="A1329" t="s">
        <v>407</v>
      </c>
      <c r="B1329" t="s">
        <v>408</v>
      </c>
      <c r="C1329" s="2">
        <v>44866</v>
      </c>
      <c r="D1329">
        <v>197</v>
      </c>
      <c r="E1329">
        <v>285</v>
      </c>
      <c r="F1329">
        <v>68</v>
      </c>
      <c r="G1329">
        <v>11</v>
      </c>
      <c r="H1329">
        <v>1</v>
      </c>
      <c r="I1329">
        <v>562</v>
      </c>
      <c r="J1329">
        <v>4</v>
      </c>
      <c r="K1329">
        <v>8</v>
      </c>
      <c r="L1329">
        <v>11</v>
      </c>
      <c r="M1329">
        <v>17</v>
      </c>
      <c r="N1329">
        <v>48</v>
      </c>
      <c r="O1329">
        <v>31</v>
      </c>
      <c r="P1329">
        <v>6</v>
      </c>
      <c r="Q1329">
        <v>3</v>
      </c>
      <c r="R1329">
        <v>8</v>
      </c>
      <c r="S1329">
        <v>4</v>
      </c>
      <c r="T1329" t="s">
        <v>1839</v>
      </c>
      <c r="U1329">
        <v>12</v>
      </c>
      <c r="V1329">
        <v>365</v>
      </c>
      <c r="W1329">
        <v>550</v>
      </c>
    </row>
    <row r="1330" spans="1:23" x14ac:dyDescent="0.35">
      <c r="A1330" t="s">
        <v>407</v>
      </c>
      <c r="B1330" t="s">
        <v>408</v>
      </c>
      <c r="C1330" s="2">
        <v>44896</v>
      </c>
      <c r="D1330">
        <v>92</v>
      </c>
      <c r="E1330">
        <v>199</v>
      </c>
      <c r="F1330">
        <v>43</v>
      </c>
      <c r="G1330">
        <v>3</v>
      </c>
      <c r="H1330">
        <v>0</v>
      </c>
      <c r="I1330">
        <v>337</v>
      </c>
      <c r="J1330">
        <v>4</v>
      </c>
      <c r="K1330">
        <v>7</v>
      </c>
      <c r="L1330">
        <v>10</v>
      </c>
      <c r="M1330">
        <v>14</v>
      </c>
      <c r="N1330">
        <v>33</v>
      </c>
      <c r="O1330">
        <v>19</v>
      </c>
      <c r="P1330">
        <v>4</v>
      </c>
      <c r="Q1330">
        <v>3</v>
      </c>
      <c r="R1330">
        <v>7</v>
      </c>
      <c r="S1330">
        <v>3</v>
      </c>
      <c r="T1330" t="s">
        <v>1840</v>
      </c>
      <c r="U1330">
        <v>3</v>
      </c>
      <c r="V1330">
        <v>245</v>
      </c>
      <c r="W1330">
        <v>334</v>
      </c>
    </row>
    <row r="1331" spans="1:23" x14ac:dyDescent="0.35">
      <c r="A1331" t="s">
        <v>407</v>
      </c>
      <c r="B1331" t="s">
        <v>408</v>
      </c>
      <c r="C1331" s="2">
        <v>44927</v>
      </c>
      <c r="D1331">
        <v>132</v>
      </c>
      <c r="E1331">
        <v>236</v>
      </c>
      <c r="F1331">
        <v>43</v>
      </c>
      <c r="G1331">
        <v>6</v>
      </c>
      <c r="H1331">
        <v>0</v>
      </c>
      <c r="I1331">
        <v>417</v>
      </c>
      <c r="J1331">
        <v>3</v>
      </c>
      <c r="K1331">
        <v>7</v>
      </c>
      <c r="L1331">
        <v>9</v>
      </c>
      <c r="M1331">
        <v>14</v>
      </c>
      <c r="N1331">
        <v>28</v>
      </c>
      <c r="O1331">
        <v>14</v>
      </c>
      <c r="P1331">
        <v>5</v>
      </c>
      <c r="Q1331">
        <v>2</v>
      </c>
      <c r="R1331">
        <v>7</v>
      </c>
      <c r="S1331">
        <v>4</v>
      </c>
      <c r="T1331" t="s">
        <v>1841</v>
      </c>
      <c r="U1331">
        <v>6</v>
      </c>
      <c r="V1331">
        <v>285</v>
      </c>
      <c r="W1331">
        <v>411</v>
      </c>
    </row>
    <row r="1332" spans="1:23" x14ac:dyDescent="0.35">
      <c r="A1332" t="s">
        <v>407</v>
      </c>
      <c r="B1332" t="s">
        <v>408</v>
      </c>
      <c r="C1332" s="2">
        <v>44958</v>
      </c>
      <c r="D1332">
        <v>106</v>
      </c>
      <c r="E1332">
        <v>179</v>
      </c>
      <c r="F1332">
        <v>34</v>
      </c>
      <c r="G1332">
        <v>5</v>
      </c>
      <c r="H1332">
        <v>3</v>
      </c>
      <c r="I1332">
        <v>327</v>
      </c>
      <c r="J1332">
        <v>4</v>
      </c>
      <c r="K1332">
        <v>7</v>
      </c>
      <c r="L1332">
        <v>11</v>
      </c>
      <c r="M1332">
        <v>17</v>
      </c>
      <c r="N1332">
        <v>31</v>
      </c>
      <c r="O1332">
        <v>14</v>
      </c>
      <c r="P1332">
        <v>6</v>
      </c>
      <c r="Q1332">
        <v>4</v>
      </c>
      <c r="R1332">
        <v>7</v>
      </c>
      <c r="S1332">
        <v>3</v>
      </c>
      <c r="T1332" t="s">
        <v>1842</v>
      </c>
      <c r="U1332">
        <v>8</v>
      </c>
      <c r="V1332">
        <v>221</v>
      </c>
      <c r="W1332">
        <v>319</v>
      </c>
    </row>
    <row r="1333" spans="1:23" x14ac:dyDescent="0.35">
      <c r="A1333" t="s">
        <v>407</v>
      </c>
      <c r="B1333" t="s">
        <v>408</v>
      </c>
      <c r="C1333" s="2">
        <v>44986</v>
      </c>
      <c r="D1333">
        <v>105</v>
      </c>
      <c r="E1333">
        <v>170</v>
      </c>
      <c r="F1333">
        <v>36</v>
      </c>
      <c r="G1333">
        <v>1</v>
      </c>
      <c r="H1333">
        <v>0</v>
      </c>
      <c r="I1333">
        <v>312</v>
      </c>
      <c r="J1333">
        <v>3</v>
      </c>
      <c r="K1333">
        <v>7</v>
      </c>
      <c r="L1333">
        <v>10</v>
      </c>
      <c r="M1333">
        <v>14</v>
      </c>
      <c r="N1333">
        <v>30</v>
      </c>
      <c r="O1333">
        <v>16</v>
      </c>
      <c r="P1333">
        <v>4</v>
      </c>
      <c r="Q1333">
        <v>3</v>
      </c>
      <c r="R1333">
        <v>7</v>
      </c>
      <c r="S1333">
        <v>4</v>
      </c>
      <c r="T1333" t="s">
        <v>1843</v>
      </c>
      <c r="U1333">
        <v>1</v>
      </c>
      <c r="V1333">
        <v>207</v>
      </c>
      <c r="W1333">
        <v>311</v>
      </c>
    </row>
    <row r="1334" spans="1:23" x14ac:dyDescent="0.35">
      <c r="A1334" t="s">
        <v>317</v>
      </c>
      <c r="B1334" t="s">
        <v>318</v>
      </c>
      <c r="C1334" s="2">
        <v>44652</v>
      </c>
      <c r="D1334">
        <v>1783</v>
      </c>
      <c r="E1334">
        <v>485</v>
      </c>
      <c r="F1334">
        <v>56</v>
      </c>
      <c r="G1334">
        <v>25</v>
      </c>
      <c r="H1334">
        <v>1</v>
      </c>
      <c r="I1334">
        <v>2350</v>
      </c>
      <c r="J1334">
        <v>16</v>
      </c>
      <c r="K1334">
        <v>32</v>
      </c>
      <c r="L1334">
        <v>48</v>
      </c>
      <c r="M1334">
        <v>60</v>
      </c>
      <c r="N1334">
        <v>70</v>
      </c>
      <c r="O1334">
        <v>10</v>
      </c>
      <c r="P1334">
        <v>12</v>
      </c>
      <c r="Q1334">
        <v>16</v>
      </c>
      <c r="R1334">
        <v>32</v>
      </c>
      <c r="S1334">
        <v>16</v>
      </c>
      <c r="T1334" t="s">
        <v>1844</v>
      </c>
      <c r="U1334">
        <v>26</v>
      </c>
      <c r="V1334">
        <v>567</v>
      </c>
      <c r="W1334">
        <v>2324</v>
      </c>
    </row>
    <row r="1335" spans="1:23" x14ac:dyDescent="0.35">
      <c r="A1335" t="s">
        <v>317</v>
      </c>
      <c r="B1335" t="s">
        <v>318</v>
      </c>
      <c r="C1335" s="2">
        <v>44682</v>
      </c>
      <c r="D1335">
        <v>3701</v>
      </c>
      <c r="E1335">
        <v>1098</v>
      </c>
      <c r="F1335">
        <v>560</v>
      </c>
      <c r="G1335">
        <v>36</v>
      </c>
      <c r="H1335">
        <v>0</v>
      </c>
      <c r="I1335">
        <v>5395</v>
      </c>
      <c r="J1335">
        <v>34</v>
      </c>
      <c r="K1335">
        <v>66</v>
      </c>
      <c r="L1335">
        <v>125</v>
      </c>
      <c r="M1335">
        <v>196</v>
      </c>
      <c r="N1335">
        <v>266</v>
      </c>
      <c r="O1335">
        <v>70</v>
      </c>
      <c r="P1335">
        <v>71</v>
      </c>
      <c r="Q1335">
        <v>59</v>
      </c>
      <c r="R1335">
        <v>66</v>
      </c>
      <c r="S1335">
        <v>32</v>
      </c>
      <c r="T1335" t="s">
        <v>1845</v>
      </c>
      <c r="U1335">
        <v>36</v>
      </c>
      <c r="V1335">
        <v>1694</v>
      </c>
      <c r="W1335">
        <v>5359</v>
      </c>
    </row>
    <row r="1336" spans="1:23" x14ac:dyDescent="0.35">
      <c r="A1336" t="s">
        <v>317</v>
      </c>
      <c r="B1336" t="s">
        <v>318</v>
      </c>
      <c r="C1336" s="2">
        <v>44713</v>
      </c>
      <c r="D1336">
        <v>536</v>
      </c>
      <c r="E1336">
        <v>152</v>
      </c>
      <c r="F1336">
        <v>19</v>
      </c>
      <c r="G1336">
        <v>0</v>
      </c>
      <c r="H1336">
        <v>0</v>
      </c>
      <c r="I1336">
        <v>707</v>
      </c>
      <c r="J1336">
        <v>46</v>
      </c>
      <c r="K1336">
        <v>49</v>
      </c>
      <c r="L1336">
        <v>54</v>
      </c>
      <c r="M1336">
        <v>59</v>
      </c>
      <c r="N1336">
        <v>64</v>
      </c>
      <c r="O1336">
        <v>5</v>
      </c>
      <c r="P1336">
        <v>5</v>
      </c>
      <c r="Q1336">
        <v>5</v>
      </c>
      <c r="R1336">
        <v>49</v>
      </c>
      <c r="S1336">
        <v>3</v>
      </c>
      <c r="T1336" t="s">
        <v>1846</v>
      </c>
      <c r="U1336">
        <v>0</v>
      </c>
      <c r="V1336">
        <v>171</v>
      </c>
      <c r="W1336">
        <v>707</v>
      </c>
    </row>
    <row r="1337" spans="1:23" x14ac:dyDescent="0.35">
      <c r="A1337" t="s">
        <v>317</v>
      </c>
      <c r="B1337" t="s">
        <v>318</v>
      </c>
      <c r="C1337" s="2">
        <v>44743</v>
      </c>
      <c r="D1337">
        <v>949</v>
      </c>
      <c r="E1337">
        <v>270</v>
      </c>
      <c r="F1337">
        <v>24</v>
      </c>
      <c r="G1337">
        <v>1</v>
      </c>
      <c r="H1337">
        <v>0</v>
      </c>
      <c r="I1337">
        <v>1244</v>
      </c>
      <c r="J1337">
        <v>20</v>
      </c>
      <c r="K1337">
        <v>28</v>
      </c>
      <c r="L1337">
        <v>34</v>
      </c>
      <c r="M1337">
        <v>40</v>
      </c>
      <c r="N1337">
        <v>49</v>
      </c>
      <c r="O1337">
        <v>9</v>
      </c>
      <c r="P1337">
        <v>6</v>
      </c>
      <c r="Q1337">
        <v>6</v>
      </c>
      <c r="R1337">
        <v>28</v>
      </c>
      <c r="S1337">
        <v>8</v>
      </c>
      <c r="T1337" t="s">
        <v>1847</v>
      </c>
      <c r="U1337">
        <v>1</v>
      </c>
      <c r="V1337">
        <v>295</v>
      </c>
      <c r="W1337">
        <v>1243</v>
      </c>
    </row>
    <row r="1338" spans="1:23" x14ac:dyDescent="0.35">
      <c r="A1338" t="s">
        <v>317</v>
      </c>
      <c r="B1338" t="s">
        <v>318</v>
      </c>
      <c r="C1338" s="2">
        <v>44774</v>
      </c>
      <c r="D1338">
        <v>139</v>
      </c>
      <c r="E1338">
        <v>37</v>
      </c>
      <c r="F1338">
        <v>11</v>
      </c>
      <c r="G1338">
        <v>2</v>
      </c>
      <c r="H1338">
        <v>0</v>
      </c>
      <c r="I1338">
        <v>189</v>
      </c>
      <c r="J1338">
        <v>27</v>
      </c>
      <c r="K1338">
        <v>45</v>
      </c>
      <c r="L1338">
        <v>57</v>
      </c>
      <c r="M1338">
        <v>72</v>
      </c>
      <c r="N1338">
        <v>85</v>
      </c>
      <c r="O1338">
        <v>13</v>
      </c>
      <c r="P1338">
        <v>15</v>
      </c>
      <c r="Q1338">
        <v>12</v>
      </c>
      <c r="R1338">
        <v>45</v>
      </c>
      <c r="S1338">
        <v>18</v>
      </c>
      <c r="T1338" t="s">
        <v>1848</v>
      </c>
      <c r="U1338">
        <v>2</v>
      </c>
      <c r="V1338">
        <v>50</v>
      </c>
      <c r="W1338">
        <v>187</v>
      </c>
    </row>
    <row r="1339" spans="1:23" x14ac:dyDescent="0.35">
      <c r="A1339" t="s">
        <v>317</v>
      </c>
      <c r="B1339" t="s">
        <v>318</v>
      </c>
      <c r="C1339" s="2">
        <v>44805</v>
      </c>
      <c r="D1339">
        <v>881</v>
      </c>
      <c r="E1339">
        <v>217</v>
      </c>
      <c r="F1339">
        <v>18</v>
      </c>
      <c r="G1339">
        <v>0</v>
      </c>
      <c r="H1339">
        <v>0</v>
      </c>
      <c r="I1339">
        <v>1116</v>
      </c>
      <c r="J1339">
        <v>30</v>
      </c>
      <c r="K1339">
        <v>35</v>
      </c>
      <c r="L1339">
        <v>40</v>
      </c>
      <c r="M1339">
        <v>46</v>
      </c>
      <c r="N1339">
        <v>50</v>
      </c>
      <c r="O1339">
        <v>4</v>
      </c>
      <c r="P1339">
        <v>6</v>
      </c>
      <c r="Q1339">
        <v>5</v>
      </c>
      <c r="R1339">
        <v>35</v>
      </c>
      <c r="S1339">
        <v>5</v>
      </c>
      <c r="T1339" t="s">
        <v>1849</v>
      </c>
      <c r="U1339">
        <v>0</v>
      </c>
      <c r="V1339">
        <v>235</v>
      </c>
      <c r="W1339">
        <v>1116</v>
      </c>
    </row>
    <row r="1340" spans="1:23" x14ac:dyDescent="0.35">
      <c r="A1340" t="s">
        <v>317</v>
      </c>
      <c r="B1340" t="s">
        <v>318</v>
      </c>
      <c r="C1340" s="2">
        <v>44835</v>
      </c>
      <c r="D1340">
        <v>822</v>
      </c>
      <c r="E1340">
        <v>258</v>
      </c>
      <c r="F1340">
        <v>23</v>
      </c>
      <c r="G1340">
        <v>0</v>
      </c>
      <c r="H1340">
        <v>0</v>
      </c>
      <c r="I1340">
        <v>1103</v>
      </c>
      <c r="J1340">
        <v>44</v>
      </c>
      <c r="K1340">
        <v>50</v>
      </c>
      <c r="L1340">
        <v>55</v>
      </c>
      <c r="M1340">
        <v>60</v>
      </c>
      <c r="N1340">
        <v>65</v>
      </c>
      <c r="O1340">
        <v>5</v>
      </c>
      <c r="P1340">
        <v>5</v>
      </c>
      <c r="Q1340">
        <v>5</v>
      </c>
      <c r="R1340">
        <v>50</v>
      </c>
      <c r="S1340">
        <v>6</v>
      </c>
      <c r="T1340" t="s">
        <v>1850</v>
      </c>
      <c r="U1340">
        <v>0</v>
      </c>
      <c r="V1340">
        <v>281</v>
      </c>
      <c r="W1340">
        <v>1103</v>
      </c>
    </row>
    <row r="1341" spans="1:23" x14ac:dyDescent="0.35">
      <c r="A1341" t="s">
        <v>317</v>
      </c>
      <c r="B1341" t="s">
        <v>318</v>
      </c>
      <c r="C1341" s="2">
        <v>44866</v>
      </c>
      <c r="D1341">
        <v>2720</v>
      </c>
      <c r="E1341">
        <v>781</v>
      </c>
      <c r="F1341">
        <v>196</v>
      </c>
      <c r="G1341">
        <v>29</v>
      </c>
      <c r="H1341">
        <v>2</v>
      </c>
      <c r="I1341">
        <v>3728</v>
      </c>
      <c r="J1341">
        <v>42</v>
      </c>
      <c r="K1341">
        <v>54.5</v>
      </c>
      <c r="L1341">
        <v>98</v>
      </c>
      <c r="M1341">
        <v>134</v>
      </c>
      <c r="N1341">
        <v>162</v>
      </c>
      <c r="O1341">
        <v>28</v>
      </c>
      <c r="P1341">
        <v>36</v>
      </c>
      <c r="Q1341">
        <v>43.5</v>
      </c>
      <c r="R1341">
        <v>54.5</v>
      </c>
      <c r="S1341">
        <v>12.5</v>
      </c>
      <c r="T1341" t="s">
        <v>1851</v>
      </c>
      <c r="U1341">
        <v>31</v>
      </c>
      <c r="V1341">
        <v>1008</v>
      </c>
      <c r="W1341">
        <v>3697</v>
      </c>
    </row>
    <row r="1342" spans="1:23" x14ac:dyDescent="0.35">
      <c r="A1342" t="s">
        <v>317</v>
      </c>
      <c r="B1342" t="s">
        <v>318</v>
      </c>
      <c r="C1342" s="2">
        <v>44896</v>
      </c>
      <c r="D1342">
        <v>812</v>
      </c>
      <c r="E1342">
        <v>159</v>
      </c>
      <c r="F1342">
        <v>28</v>
      </c>
      <c r="G1342">
        <v>0</v>
      </c>
      <c r="H1342">
        <v>0</v>
      </c>
      <c r="I1342">
        <v>999</v>
      </c>
      <c r="J1342">
        <v>43</v>
      </c>
      <c r="K1342">
        <v>48</v>
      </c>
      <c r="L1342">
        <v>53</v>
      </c>
      <c r="M1342">
        <v>58</v>
      </c>
      <c r="N1342">
        <v>63</v>
      </c>
      <c r="O1342">
        <v>5</v>
      </c>
      <c r="P1342">
        <v>5</v>
      </c>
      <c r="Q1342">
        <v>5</v>
      </c>
      <c r="R1342">
        <v>48</v>
      </c>
      <c r="S1342">
        <v>5</v>
      </c>
      <c r="T1342" t="s">
        <v>1852</v>
      </c>
      <c r="U1342">
        <v>0</v>
      </c>
      <c r="V1342">
        <v>187</v>
      </c>
      <c r="W1342">
        <v>999</v>
      </c>
    </row>
    <row r="1343" spans="1:23" x14ac:dyDescent="0.35">
      <c r="A1343" t="s">
        <v>317</v>
      </c>
      <c r="B1343" t="s">
        <v>318</v>
      </c>
      <c r="C1343" s="2">
        <v>44927</v>
      </c>
      <c r="D1343">
        <v>734</v>
      </c>
      <c r="E1343">
        <v>208</v>
      </c>
      <c r="F1343">
        <v>32</v>
      </c>
      <c r="G1343">
        <v>0</v>
      </c>
      <c r="H1343">
        <v>0</v>
      </c>
      <c r="I1343">
        <v>974</v>
      </c>
      <c r="J1343">
        <v>44</v>
      </c>
      <c r="K1343">
        <v>48</v>
      </c>
      <c r="L1343">
        <v>54</v>
      </c>
      <c r="M1343">
        <v>59</v>
      </c>
      <c r="N1343">
        <v>64</v>
      </c>
      <c r="O1343">
        <v>5</v>
      </c>
      <c r="P1343">
        <v>5</v>
      </c>
      <c r="Q1343">
        <v>6</v>
      </c>
      <c r="R1343">
        <v>48</v>
      </c>
      <c r="S1343">
        <v>4</v>
      </c>
      <c r="T1343" t="s">
        <v>1853</v>
      </c>
      <c r="U1343">
        <v>0</v>
      </c>
      <c r="V1343">
        <v>240</v>
      </c>
      <c r="W1343">
        <v>974</v>
      </c>
    </row>
    <row r="1344" spans="1:23" x14ac:dyDescent="0.35">
      <c r="A1344" t="s">
        <v>317</v>
      </c>
      <c r="B1344" t="s">
        <v>318</v>
      </c>
      <c r="C1344" s="2">
        <v>44958</v>
      </c>
      <c r="D1344">
        <v>818</v>
      </c>
      <c r="E1344">
        <v>223</v>
      </c>
      <c r="F1344">
        <v>24</v>
      </c>
      <c r="G1344">
        <v>0</v>
      </c>
      <c r="H1344">
        <v>0</v>
      </c>
      <c r="I1344">
        <v>1065</v>
      </c>
      <c r="J1344">
        <v>42</v>
      </c>
      <c r="K1344">
        <v>48</v>
      </c>
      <c r="L1344">
        <v>54</v>
      </c>
      <c r="M1344">
        <v>60</v>
      </c>
      <c r="N1344">
        <v>63</v>
      </c>
      <c r="O1344">
        <v>3</v>
      </c>
      <c r="P1344">
        <v>6</v>
      </c>
      <c r="Q1344">
        <v>6</v>
      </c>
      <c r="R1344">
        <v>48</v>
      </c>
      <c r="S1344">
        <v>6</v>
      </c>
      <c r="T1344" t="s">
        <v>1854</v>
      </c>
      <c r="U1344">
        <v>0</v>
      </c>
      <c r="V1344">
        <v>247</v>
      </c>
      <c r="W1344">
        <v>1065</v>
      </c>
    </row>
    <row r="1345" spans="1:23" x14ac:dyDescent="0.35">
      <c r="A1345" t="s">
        <v>317</v>
      </c>
      <c r="B1345" t="s">
        <v>318</v>
      </c>
      <c r="C1345" s="2">
        <v>44986</v>
      </c>
      <c r="D1345">
        <v>752</v>
      </c>
      <c r="E1345">
        <v>222</v>
      </c>
      <c r="F1345">
        <v>14</v>
      </c>
      <c r="G1345">
        <v>0</v>
      </c>
      <c r="H1345">
        <v>0</v>
      </c>
      <c r="I1345">
        <v>988</v>
      </c>
      <c r="J1345">
        <v>42</v>
      </c>
      <c r="K1345">
        <v>48</v>
      </c>
      <c r="L1345">
        <v>53</v>
      </c>
      <c r="M1345">
        <v>58</v>
      </c>
      <c r="N1345">
        <v>63</v>
      </c>
      <c r="O1345">
        <v>5</v>
      </c>
      <c r="P1345">
        <v>5</v>
      </c>
      <c r="Q1345">
        <v>5</v>
      </c>
      <c r="R1345">
        <v>48</v>
      </c>
      <c r="S1345">
        <v>6</v>
      </c>
      <c r="T1345" t="s">
        <v>1855</v>
      </c>
      <c r="U1345">
        <v>0</v>
      </c>
      <c r="V1345">
        <v>236</v>
      </c>
      <c r="W1345">
        <v>988</v>
      </c>
    </row>
    <row r="1346" spans="1:23" x14ac:dyDescent="0.35">
      <c r="A1346" t="s">
        <v>236</v>
      </c>
      <c r="B1346" t="s">
        <v>481</v>
      </c>
      <c r="C1346" s="2">
        <v>44652</v>
      </c>
      <c r="D1346">
        <v>788</v>
      </c>
      <c r="E1346">
        <v>404</v>
      </c>
      <c r="F1346">
        <v>17</v>
      </c>
      <c r="G1346">
        <v>1</v>
      </c>
      <c r="H1346">
        <v>1</v>
      </c>
      <c r="I1346">
        <v>1211</v>
      </c>
      <c r="J1346">
        <v>1</v>
      </c>
      <c r="K1346">
        <v>2</v>
      </c>
      <c r="L1346">
        <v>4</v>
      </c>
      <c r="M1346">
        <v>8</v>
      </c>
      <c r="N1346">
        <v>42</v>
      </c>
      <c r="O1346">
        <v>34</v>
      </c>
      <c r="P1346">
        <v>4</v>
      </c>
      <c r="Q1346">
        <v>2</v>
      </c>
      <c r="R1346">
        <v>2</v>
      </c>
      <c r="S1346">
        <v>1</v>
      </c>
      <c r="T1346" t="s">
        <v>1856</v>
      </c>
      <c r="U1346">
        <v>2</v>
      </c>
      <c r="V1346">
        <v>423</v>
      </c>
      <c r="W1346">
        <v>1209</v>
      </c>
    </row>
    <row r="1347" spans="1:23" x14ac:dyDescent="0.35">
      <c r="A1347" t="s">
        <v>236</v>
      </c>
      <c r="B1347" t="s">
        <v>481</v>
      </c>
      <c r="C1347" s="2">
        <v>44682</v>
      </c>
      <c r="D1347">
        <v>705</v>
      </c>
      <c r="E1347">
        <v>576</v>
      </c>
      <c r="F1347">
        <v>25</v>
      </c>
      <c r="G1347">
        <v>3</v>
      </c>
      <c r="H1347">
        <v>0</v>
      </c>
      <c r="I1347">
        <v>1309</v>
      </c>
      <c r="J1347">
        <v>1</v>
      </c>
      <c r="K1347">
        <v>2</v>
      </c>
      <c r="L1347">
        <v>3</v>
      </c>
      <c r="M1347">
        <v>5</v>
      </c>
      <c r="N1347">
        <v>20</v>
      </c>
      <c r="O1347">
        <v>15</v>
      </c>
      <c r="P1347">
        <v>2</v>
      </c>
      <c r="Q1347">
        <v>1</v>
      </c>
      <c r="R1347">
        <v>2</v>
      </c>
      <c r="S1347">
        <v>1</v>
      </c>
      <c r="T1347" t="s">
        <v>1857</v>
      </c>
      <c r="U1347">
        <v>3</v>
      </c>
      <c r="V1347">
        <v>604</v>
      </c>
      <c r="W1347">
        <v>1306</v>
      </c>
    </row>
    <row r="1348" spans="1:23" x14ac:dyDescent="0.35">
      <c r="A1348" t="s">
        <v>236</v>
      </c>
      <c r="B1348" t="s">
        <v>481</v>
      </c>
      <c r="C1348" s="2">
        <v>44713</v>
      </c>
      <c r="D1348">
        <v>620</v>
      </c>
      <c r="E1348">
        <v>381</v>
      </c>
      <c r="F1348">
        <v>16</v>
      </c>
      <c r="G1348">
        <v>0</v>
      </c>
      <c r="H1348">
        <v>1</v>
      </c>
      <c r="I1348">
        <v>1018</v>
      </c>
      <c r="J1348">
        <v>0</v>
      </c>
      <c r="K1348">
        <v>1</v>
      </c>
      <c r="L1348">
        <v>2</v>
      </c>
      <c r="M1348">
        <v>4</v>
      </c>
      <c r="N1348">
        <v>25</v>
      </c>
      <c r="O1348">
        <v>21</v>
      </c>
      <c r="P1348">
        <v>2</v>
      </c>
      <c r="Q1348">
        <v>1</v>
      </c>
      <c r="R1348">
        <v>1</v>
      </c>
      <c r="S1348">
        <v>1</v>
      </c>
      <c r="T1348" t="s">
        <v>1858</v>
      </c>
      <c r="U1348">
        <v>1</v>
      </c>
      <c r="V1348">
        <v>398</v>
      </c>
      <c r="W1348">
        <v>1017</v>
      </c>
    </row>
    <row r="1349" spans="1:23" x14ac:dyDescent="0.35">
      <c r="A1349" t="s">
        <v>236</v>
      </c>
      <c r="B1349" t="s">
        <v>481</v>
      </c>
      <c r="C1349" s="2">
        <v>44743</v>
      </c>
      <c r="D1349">
        <v>839</v>
      </c>
      <c r="E1349">
        <v>446</v>
      </c>
      <c r="F1349">
        <v>26</v>
      </c>
      <c r="G1349">
        <v>1</v>
      </c>
      <c r="H1349">
        <v>0</v>
      </c>
      <c r="I1349">
        <v>1312</v>
      </c>
      <c r="J1349">
        <v>0</v>
      </c>
      <c r="K1349">
        <v>2</v>
      </c>
      <c r="L1349">
        <v>3</v>
      </c>
      <c r="M1349">
        <v>5</v>
      </c>
      <c r="N1349">
        <v>26</v>
      </c>
      <c r="O1349">
        <v>21</v>
      </c>
      <c r="P1349">
        <v>2</v>
      </c>
      <c r="Q1349">
        <v>1</v>
      </c>
      <c r="R1349">
        <v>2</v>
      </c>
      <c r="S1349">
        <v>2</v>
      </c>
      <c r="T1349" t="s">
        <v>1859</v>
      </c>
      <c r="U1349">
        <v>1</v>
      </c>
      <c r="V1349">
        <v>473</v>
      </c>
      <c r="W1349">
        <v>1311</v>
      </c>
    </row>
    <row r="1350" spans="1:23" x14ac:dyDescent="0.35">
      <c r="A1350" t="s">
        <v>236</v>
      </c>
      <c r="B1350" t="s">
        <v>481</v>
      </c>
      <c r="C1350" s="2">
        <v>44774</v>
      </c>
      <c r="D1350">
        <v>592</v>
      </c>
      <c r="E1350">
        <v>337</v>
      </c>
      <c r="F1350">
        <v>18</v>
      </c>
      <c r="G1350">
        <v>3</v>
      </c>
      <c r="H1350">
        <v>5</v>
      </c>
      <c r="I1350">
        <v>955</v>
      </c>
      <c r="J1350">
        <v>1</v>
      </c>
      <c r="K1350">
        <v>2</v>
      </c>
      <c r="L1350">
        <v>3</v>
      </c>
      <c r="M1350">
        <v>4</v>
      </c>
      <c r="N1350">
        <v>25</v>
      </c>
      <c r="O1350">
        <v>21</v>
      </c>
      <c r="P1350">
        <v>1</v>
      </c>
      <c r="Q1350">
        <v>1</v>
      </c>
      <c r="R1350">
        <v>2</v>
      </c>
      <c r="S1350">
        <v>1</v>
      </c>
      <c r="T1350" t="s">
        <v>1860</v>
      </c>
      <c r="U1350">
        <v>8</v>
      </c>
      <c r="V1350">
        <v>363</v>
      </c>
      <c r="W1350">
        <v>947</v>
      </c>
    </row>
    <row r="1351" spans="1:23" x14ac:dyDescent="0.35">
      <c r="A1351" t="s">
        <v>236</v>
      </c>
      <c r="B1351" t="s">
        <v>481</v>
      </c>
      <c r="C1351" s="2">
        <v>44805</v>
      </c>
      <c r="D1351">
        <v>977</v>
      </c>
      <c r="E1351">
        <v>529</v>
      </c>
      <c r="F1351">
        <v>18</v>
      </c>
      <c r="G1351">
        <v>3</v>
      </c>
      <c r="H1351">
        <v>3</v>
      </c>
      <c r="I1351">
        <v>1530</v>
      </c>
      <c r="J1351">
        <v>1</v>
      </c>
      <c r="K1351">
        <v>2</v>
      </c>
      <c r="L1351">
        <v>4</v>
      </c>
      <c r="M1351">
        <v>7</v>
      </c>
      <c r="N1351">
        <v>24</v>
      </c>
      <c r="O1351">
        <v>17</v>
      </c>
      <c r="P1351">
        <v>3</v>
      </c>
      <c r="Q1351">
        <v>2</v>
      </c>
      <c r="R1351">
        <v>2</v>
      </c>
      <c r="S1351">
        <v>1</v>
      </c>
      <c r="T1351" t="s">
        <v>1861</v>
      </c>
      <c r="U1351">
        <v>6</v>
      </c>
      <c r="V1351">
        <v>553</v>
      </c>
      <c r="W1351">
        <v>1524</v>
      </c>
    </row>
    <row r="1352" spans="1:23" x14ac:dyDescent="0.35">
      <c r="A1352" t="s">
        <v>236</v>
      </c>
      <c r="B1352" t="s">
        <v>481</v>
      </c>
      <c r="C1352" s="2">
        <v>44835</v>
      </c>
      <c r="D1352">
        <v>485</v>
      </c>
      <c r="E1352">
        <v>271</v>
      </c>
      <c r="F1352">
        <v>15</v>
      </c>
      <c r="G1352">
        <v>3</v>
      </c>
      <c r="H1352">
        <v>4</v>
      </c>
      <c r="I1352">
        <v>778</v>
      </c>
      <c r="J1352">
        <v>1</v>
      </c>
      <c r="K1352">
        <v>2</v>
      </c>
      <c r="L1352">
        <v>3</v>
      </c>
      <c r="M1352">
        <v>4</v>
      </c>
      <c r="N1352">
        <v>17</v>
      </c>
      <c r="O1352">
        <v>13</v>
      </c>
      <c r="P1352">
        <v>1</v>
      </c>
      <c r="Q1352">
        <v>1</v>
      </c>
      <c r="R1352">
        <v>2</v>
      </c>
      <c r="S1352">
        <v>1</v>
      </c>
      <c r="T1352" t="s">
        <v>1862</v>
      </c>
      <c r="U1352">
        <v>7</v>
      </c>
      <c r="V1352">
        <v>293</v>
      </c>
      <c r="W1352">
        <v>771</v>
      </c>
    </row>
    <row r="1353" spans="1:23" x14ac:dyDescent="0.35">
      <c r="A1353" t="s">
        <v>236</v>
      </c>
      <c r="B1353" t="s">
        <v>481</v>
      </c>
      <c r="C1353" s="2">
        <v>44866</v>
      </c>
      <c r="D1353">
        <v>1052</v>
      </c>
      <c r="E1353">
        <v>592</v>
      </c>
      <c r="F1353">
        <v>28</v>
      </c>
      <c r="G1353">
        <v>2</v>
      </c>
      <c r="H1353">
        <v>1</v>
      </c>
      <c r="I1353">
        <v>1675</v>
      </c>
      <c r="J1353">
        <v>1</v>
      </c>
      <c r="K1353">
        <v>2</v>
      </c>
      <c r="L1353">
        <v>4</v>
      </c>
      <c r="M1353">
        <v>7</v>
      </c>
      <c r="N1353">
        <v>23</v>
      </c>
      <c r="O1353">
        <v>16</v>
      </c>
      <c r="P1353">
        <v>3</v>
      </c>
      <c r="Q1353">
        <v>2</v>
      </c>
      <c r="R1353">
        <v>2</v>
      </c>
      <c r="S1353">
        <v>1</v>
      </c>
      <c r="T1353" t="s">
        <v>1863</v>
      </c>
      <c r="U1353">
        <v>3</v>
      </c>
      <c r="V1353">
        <v>623</v>
      </c>
      <c r="W1353">
        <v>1672</v>
      </c>
    </row>
    <row r="1354" spans="1:23" x14ac:dyDescent="0.35">
      <c r="A1354" t="s">
        <v>236</v>
      </c>
      <c r="B1354" t="s">
        <v>481</v>
      </c>
      <c r="C1354" s="2">
        <v>44896</v>
      </c>
      <c r="D1354">
        <v>655</v>
      </c>
      <c r="E1354">
        <v>421</v>
      </c>
      <c r="F1354">
        <v>12</v>
      </c>
      <c r="G1354">
        <v>3</v>
      </c>
      <c r="H1354">
        <v>0</v>
      </c>
      <c r="I1354">
        <v>1091</v>
      </c>
      <c r="J1354">
        <v>2</v>
      </c>
      <c r="K1354">
        <v>3</v>
      </c>
      <c r="L1354">
        <v>4</v>
      </c>
      <c r="M1354">
        <v>12</v>
      </c>
      <c r="N1354">
        <v>21</v>
      </c>
      <c r="O1354">
        <v>9</v>
      </c>
      <c r="P1354">
        <v>8</v>
      </c>
      <c r="Q1354">
        <v>1</v>
      </c>
      <c r="R1354">
        <v>3</v>
      </c>
      <c r="S1354">
        <v>1</v>
      </c>
      <c r="T1354" t="s">
        <v>1864</v>
      </c>
      <c r="U1354">
        <v>3</v>
      </c>
      <c r="V1354">
        <v>436</v>
      </c>
      <c r="W1354">
        <v>1088</v>
      </c>
    </row>
    <row r="1355" spans="1:23" x14ac:dyDescent="0.35">
      <c r="A1355" t="s">
        <v>236</v>
      </c>
      <c r="B1355" t="s">
        <v>481</v>
      </c>
      <c r="C1355" s="2">
        <v>44927</v>
      </c>
      <c r="D1355">
        <v>897</v>
      </c>
      <c r="E1355">
        <v>642</v>
      </c>
      <c r="F1355">
        <v>24</v>
      </c>
      <c r="G1355">
        <v>3</v>
      </c>
      <c r="H1355">
        <v>4</v>
      </c>
      <c r="I1355">
        <v>1570</v>
      </c>
      <c r="J1355">
        <v>1</v>
      </c>
      <c r="K1355">
        <v>3</v>
      </c>
      <c r="L1355">
        <v>5</v>
      </c>
      <c r="M1355">
        <v>10</v>
      </c>
      <c r="N1355">
        <v>31</v>
      </c>
      <c r="O1355">
        <v>21</v>
      </c>
      <c r="P1355">
        <v>5</v>
      </c>
      <c r="Q1355">
        <v>2</v>
      </c>
      <c r="R1355">
        <v>3</v>
      </c>
      <c r="S1355">
        <v>2</v>
      </c>
      <c r="T1355" t="s">
        <v>1865</v>
      </c>
      <c r="U1355">
        <v>7</v>
      </c>
      <c r="V1355">
        <v>673</v>
      </c>
      <c r="W1355">
        <v>1563</v>
      </c>
    </row>
    <row r="1356" spans="1:23" x14ac:dyDescent="0.35">
      <c r="A1356" t="s">
        <v>236</v>
      </c>
      <c r="B1356" t="s">
        <v>481</v>
      </c>
      <c r="C1356" s="2">
        <v>44958</v>
      </c>
      <c r="D1356">
        <v>732</v>
      </c>
      <c r="E1356">
        <v>481</v>
      </c>
      <c r="F1356">
        <v>19</v>
      </c>
      <c r="G1356">
        <v>2</v>
      </c>
      <c r="H1356">
        <v>0</v>
      </c>
      <c r="I1356">
        <v>1234</v>
      </c>
      <c r="J1356">
        <v>1</v>
      </c>
      <c r="K1356">
        <v>2</v>
      </c>
      <c r="L1356">
        <v>3</v>
      </c>
      <c r="M1356">
        <v>5</v>
      </c>
      <c r="N1356">
        <v>30</v>
      </c>
      <c r="O1356">
        <v>25</v>
      </c>
      <c r="P1356">
        <v>2</v>
      </c>
      <c r="Q1356">
        <v>1</v>
      </c>
      <c r="R1356">
        <v>2</v>
      </c>
      <c r="S1356">
        <v>1</v>
      </c>
      <c r="T1356" t="s">
        <v>1866</v>
      </c>
      <c r="U1356">
        <v>2</v>
      </c>
      <c r="V1356">
        <v>502</v>
      </c>
      <c r="W1356">
        <v>1232</v>
      </c>
    </row>
    <row r="1357" spans="1:23" x14ac:dyDescent="0.35">
      <c r="A1357" t="s">
        <v>236</v>
      </c>
      <c r="B1357" t="s">
        <v>481</v>
      </c>
      <c r="C1357" s="2">
        <v>44986</v>
      </c>
      <c r="D1357">
        <v>811</v>
      </c>
      <c r="E1357">
        <v>568</v>
      </c>
      <c r="F1357">
        <v>18</v>
      </c>
      <c r="G1357">
        <v>0</v>
      </c>
      <c r="H1357">
        <v>0</v>
      </c>
      <c r="I1357">
        <v>1397</v>
      </c>
      <c r="J1357">
        <v>0</v>
      </c>
      <c r="K1357">
        <v>2</v>
      </c>
      <c r="L1357">
        <v>3</v>
      </c>
      <c r="M1357">
        <v>4</v>
      </c>
      <c r="N1357">
        <v>11</v>
      </c>
      <c r="O1357">
        <v>7</v>
      </c>
      <c r="P1357">
        <v>1</v>
      </c>
      <c r="Q1357">
        <v>1</v>
      </c>
      <c r="R1357">
        <v>2</v>
      </c>
      <c r="S1357">
        <v>2</v>
      </c>
      <c r="T1357" t="s">
        <v>1867</v>
      </c>
      <c r="U1357">
        <v>0</v>
      </c>
      <c r="V1357">
        <v>586</v>
      </c>
      <c r="W1357">
        <v>1397</v>
      </c>
    </row>
    <row r="1358" spans="1:23" x14ac:dyDescent="0.35">
      <c r="A1358" t="s">
        <v>366</v>
      </c>
      <c r="B1358" t="s">
        <v>482</v>
      </c>
      <c r="C1358" s="2">
        <v>44652</v>
      </c>
      <c r="D1358">
        <v>302</v>
      </c>
      <c r="E1358">
        <v>89</v>
      </c>
      <c r="F1358">
        <v>14</v>
      </c>
      <c r="G1358">
        <v>0</v>
      </c>
      <c r="H1358">
        <v>1</v>
      </c>
      <c r="I1358">
        <v>406</v>
      </c>
      <c r="J1358">
        <v>3</v>
      </c>
      <c r="K1358">
        <v>8</v>
      </c>
      <c r="L1358">
        <v>17</v>
      </c>
      <c r="M1358">
        <v>28</v>
      </c>
      <c r="N1358">
        <v>43</v>
      </c>
      <c r="O1358">
        <v>15</v>
      </c>
      <c r="P1358">
        <v>11</v>
      </c>
      <c r="Q1358">
        <v>9</v>
      </c>
      <c r="R1358">
        <v>8</v>
      </c>
      <c r="S1358">
        <v>5</v>
      </c>
      <c r="T1358" t="s">
        <v>1868</v>
      </c>
      <c r="U1358">
        <v>1</v>
      </c>
      <c r="V1358">
        <v>104</v>
      </c>
      <c r="W1358">
        <v>405</v>
      </c>
    </row>
    <row r="1359" spans="1:23" x14ac:dyDescent="0.35">
      <c r="A1359" t="s">
        <v>366</v>
      </c>
      <c r="B1359" t="s">
        <v>482</v>
      </c>
      <c r="C1359" s="2">
        <v>44682</v>
      </c>
      <c r="D1359">
        <v>0</v>
      </c>
      <c r="E1359">
        <v>0</v>
      </c>
      <c r="F1359">
        <v>0</v>
      </c>
      <c r="G1359">
        <v>0</v>
      </c>
      <c r="H1359">
        <v>0</v>
      </c>
      <c r="I1359">
        <v>0</v>
      </c>
      <c r="T1359" t="s">
        <v>1869</v>
      </c>
      <c r="U1359">
        <v>0</v>
      </c>
      <c r="V1359">
        <v>0</v>
      </c>
      <c r="W1359">
        <v>0</v>
      </c>
    </row>
    <row r="1360" spans="1:23" x14ac:dyDescent="0.35">
      <c r="A1360" t="s">
        <v>366</v>
      </c>
      <c r="B1360" t="s">
        <v>482</v>
      </c>
      <c r="C1360" s="2">
        <v>44713</v>
      </c>
      <c r="D1360">
        <v>222</v>
      </c>
      <c r="E1360">
        <v>77</v>
      </c>
      <c r="F1360">
        <v>5</v>
      </c>
      <c r="G1360">
        <v>3</v>
      </c>
      <c r="H1360">
        <v>0</v>
      </c>
      <c r="I1360">
        <v>307</v>
      </c>
      <c r="J1360">
        <v>3</v>
      </c>
      <c r="K1360">
        <v>10</v>
      </c>
      <c r="L1360">
        <v>18</v>
      </c>
      <c r="M1360">
        <v>29</v>
      </c>
      <c r="N1360">
        <v>113</v>
      </c>
      <c r="O1360">
        <v>84</v>
      </c>
      <c r="P1360">
        <v>11</v>
      </c>
      <c r="Q1360">
        <v>8</v>
      </c>
      <c r="R1360">
        <v>10</v>
      </c>
      <c r="S1360">
        <v>7</v>
      </c>
      <c r="T1360" t="s">
        <v>1870</v>
      </c>
      <c r="U1360">
        <v>3</v>
      </c>
      <c r="V1360">
        <v>85</v>
      </c>
      <c r="W1360">
        <v>304</v>
      </c>
    </row>
    <row r="1361" spans="1:23" x14ac:dyDescent="0.35">
      <c r="A1361" t="s">
        <v>366</v>
      </c>
      <c r="B1361" t="s">
        <v>482</v>
      </c>
      <c r="C1361" s="2">
        <v>44743</v>
      </c>
      <c r="D1361">
        <v>0</v>
      </c>
      <c r="E1361">
        <v>0</v>
      </c>
      <c r="F1361">
        <v>0</v>
      </c>
      <c r="G1361">
        <v>0</v>
      </c>
      <c r="H1361">
        <v>0</v>
      </c>
      <c r="I1361">
        <v>0</v>
      </c>
      <c r="T1361" t="s">
        <v>1871</v>
      </c>
      <c r="U1361">
        <v>0</v>
      </c>
      <c r="V1361">
        <v>0</v>
      </c>
      <c r="W1361">
        <v>0</v>
      </c>
    </row>
    <row r="1362" spans="1:23" x14ac:dyDescent="0.35">
      <c r="A1362" t="s">
        <v>366</v>
      </c>
      <c r="B1362" t="s">
        <v>482</v>
      </c>
      <c r="C1362" s="2">
        <v>44774</v>
      </c>
      <c r="D1362">
        <v>0</v>
      </c>
      <c r="E1362">
        <v>0</v>
      </c>
      <c r="F1362">
        <v>0</v>
      </c>
      <c r="G1362">
        <v>0</v>
      </c>
      <c r="H1362">
        <v>0</v>
      </c>
      <c r="I1362">
        <v>0</v>
      </c>
      <c r="T1362" t="s">
        <v>1872</v>
      </c>
      <c r="U1362">
        <v>0</v>
      </c>
      <c r="V1362">
        <v>0</v>
      </c>
      <c r="W1362">
        <v>0</v>
      </c>
    </row>
    <row r="1363" spans="1:23" x14ac:dyDescent="0.35">
      <c r="A1363" t="s">
        <v>366</v>
      </c>
      <c r="B1363" t="s">
        <v>482</v>
      </c>
      <c r="C1363" s="2">
        <v>44805</v>
      </c>
      <c r="D1363">
        <v>818</v>
      </c>
      <c r="E1363">
        <v>174</v>
      </c>
      <c r="F1363">
        <v>41</v>
      </c>
      <c r="G1363">
        <v>15</v>
      </c>
      <c r="H1363">
        <v>0</v>
      </c>
      <c r="I1363">
        <v>1048</v>
      </c>
      <c r="J1363">
        <v>14</v>
      </c>
      <c r="K1363">
        <v>34</v>
      </c>
      <c r="L1363">
        <v>55</v>
      </c>
      <c r="M1363">
        <v>74.5</v>
      </c>
      <c r="N1363">
        <v>105</v>
      </c>
      <c r="O1363">
        <v>30.5</v>
      </c>
      <c r="P1363">
        <v>19.5</v>
      </c>
      <c r="Q1363">
        <v>21</v>
      </c>
      <c r="R1363">
        <v>34</v>
      </c>
      <c r="S1363">
        <v>20</v>
      </c>
      <c r="T1363" t="s">
        <v>1873</v>
      </c>
      <c r="U1363">
        <v>15</v>
      </c>
      <c r="V1363">
        <v>230</v>
      </c>
      <c r="W1363">
        <v>1033</v>
      </c>
    </row>
    <row r="1364" spans="1:23" x14ac:dyDescent="0.35">
      <c r="A1364" t="s">
        <v>366</v>
      </c>
      <c r="B1364" t="s">
        <v>482</v>
      </c>
      <c r="C1364" s="2">
        <v>44835</v>
      </c>
      <c r="D1364">
        <v>322</v>
      </c>
      <c r="E1364">
        <v>71</v>
      </c>
      <c r="F1364">
        <v>9</v>
      </c>
      <c r="G1364">
        <v>6</v>
      </c>
      <c r="H1364">
        <v>0</v>
      </c>
      <c r="I1364">
        <v>408</v>
      </c>
      <c r="J1364">
        <v>2</v>
      </c>
      <c r="K1364">
        <v>6</v>
      </c>
      <c r="L1364">
        <v>15</v>
      </c>
      <c r="M1364">
        <v>24.5</v>
      </c>
      <c r="N1364">
        <v>90</v>
      </c>
      <c r="O1364">
        <v>65.5</v>
      </c>
      <c r="P1364">
        <v>9.5</v>
      </c>
      <c r="Q1364">
        <v>9</v>
      </c>
      <c r="R1364">
        <v>6</v>
      </c>
      <c r="S1364">
        <v>4</v>
      </c>
      <c r="T1364" t="s">
        <v>1874</v>
      </c>
      <c r="U1364">
        <v>6</v>
      </c>
      <c r="V1364">
        <v>86</v>
      </c>
      <c r="W1364">
        <v>402</v>
      </c>
    </row>
    <row r="1365" spans="1:23" x14ac:dyDescent="0.35">
      <c r="A1365" t="s">
        <v>366</v>
      </c>
      <c r="B1365" t="s">
        <v>482</v>
      </c>
      <c r="C1365" s="2">
        <v>44866</v>
      </c>
      <c r="D1365">
        <v>346</v>
      </c>
      <c r="E1365">
        <v>51</v>
      </c>
      <c r="F1365">
        <v>18</v>
      </c>
      <c r="G1365">
        <v>10</v>
      </c>
      <c r="H1365">
        <v>2</v>
      </c>
      <c r="I1365">
        <v>427</v>
      </c>
      <c r="J1365">
        <v>1</v>
      </c>
      <c r="K1365">
        <v>4</v>
      </c>
      <c r="L1365">
        <v>5</v>
      </c>
      <c r="M1365">
        <v>36</v>
      </c>
      <c r="N1365">
        <v>93</v>
      </c>
      <c r="O1365">
        <v>57</v>
      </c>
      <c r="P1365">
        <v>31</v>
      </c>
      <c r="Q1365">
        <v>1</v>
      </c>
      <c r="R1365">
        <v>4</v>
      </c>
      <c r="S1365">
        <v>3</v>
      </c>
      <c r="T1365" t="s">
        <v>1875</v>
      </c>
      <c r="U1365">
        <v>12</v>
      </c>
      <c r="V1365">
        <v>81</v>
      </c>
      <c r="W1365">
        <v>415</v>
      </c>
    </row>
    <row r="1366" spans="1:23" x14ac:dyDescent="0.35">
      <c r="A1366" t="s">
        <v>366</v>
      </c>
      <c r="B1366" t="s">
        <v>482</v>
      </c>
      <c r="C1366" s="2">
        <v>44896</v>
      </c>
      <c r="D1366">
        <v>251</v>
      </c>
      <c r="E1366">
        <v>62</v>
      </c>
      <c r="F1366">
        <v>60</v>
      </c>
      <c r="G1366">
        <v>13</v>
      </c>
      <c r="H1366">
        <v>4</v>
      </c>
      <c r="I1366">
        <v>390</v>
      </c>
      <c r="J1366">
        <v>2</v>
      </c>
      <c r="K1366">
        <v>5</v>
      </c>
      <c r="L1366">
        <v>8</v>
      </c>
      <c r="M1366">
        <v>14</v>
      </c>
      <c r="N1366">
        <v>61</v>
      </c>
      <c r="O1366">
        <v>47</v>
      </c>
      <c r="P1366">
        <v>6</v>
      </c>
      <c r="Q1366">
        <v>3</v>
      </c>
      <c r="R1366">
        <v>5</v>
      </c>
      <c r="S1366">
        <v>3</v>
      </c>
      <c r="T1366" t="s">
        <v>1876</v>
      </c>
      <c r="U1366">
        <v>17</v>
      </c>
      <c r="V1366">
        <v>139</v>
      </c>
      <c r="W1366">
        <v>373</v>
      </c>
    </row>
    <row r="1367" spans="1:23" x14ac:dyDescent="0.35">
      <c r="A1367" t="s">
        <v>366</v>
      </c>
      <c r="B1367" t="s">
        <v>482</v>
      </c>
      <c r="C1367" s="2">
        <v>44927</v>
      </c>
      <c r="D1367">
        <v>225</v>
      </c>
      <c r="E1367">
        <v>56</v>
      </c>
      <c r="F1367">
        <v>32</v>
      </c>
      <c r="G1367">
        <v>6</v>
      </c>
      <c r="H1367">
        <v>2</v>
      </c>
      <c r="I1367">
        <v>321</v>
      </c>
      <c r="J1367">
        <v>2</v>
      </c>
      <c r="K1367">
        <v>4</v>
      </c>
      <c r="L1367">
        <v>6</v>
      </c>
      <c r="M1367">
        <v>19</v>
      </c>
      <c r="N1367">
        <v>61</v>
      </c>
      <c r="O1367">
        <v>42</v>
      </c>
      <c r="P1367">
        <v>13</v>
      </c>
      <c r="Q1367">
        <v>2</v>
      </c>
      <c r="R1367">
        <v>4</v>
      </c>
      <c r="S1367">
        <v>2</v>
      </c>
      <c r="T1367" t="s">
        <v>1877</v>
      </c>
      <c r="U1367">
        <v>8</v>
      </c>
      <c r="V1367">
        <v>96</v>
      </c>
      <c r="W1367">
        <v>313</v>
      </c>
    </row>
    <row r="1368" spans="1:23" x14ac:dyDescent="0.35">
      <c r="A1368" t="s">
        <v>366</v>
      </c>
      <c r="B1368" t="s">
        <v>482</v>
      </c>
      <c r="C1368" s="2">
        <v>44958</v>
      </c>
      <c r="D1368">
        <v>116</v>
      </c>
      <c r="E1368">
        <v>36</v>
      </c>
      <c r="F1368">
        <v>19</v>
      </c>
      <c r="G1368">
        <v>6</v>
      </c>
      <c r="H1368">
        <v>1</v>
      </c>
      <c r="I1368">
        <v>178</v>
      </c>
      <c r="J1368">
        <v>2</v>
      </c>
      <c r="K1368">
        <v>4</v>
      </c>
      <c r="L1368">
        <v>6</v>
      </c>
      <c r="M1368">
        <v>12</v>
      </c>
      <c r="N1368">
        <v>54</v>
      </c>
      <c r="O1368">
        <v>42</v>
      </c>
      <c r="P1368">
        <v>6</v>
      </c>
      <c r="Q1368">
        <v>2</v>
      </c>
      <c r="R1368">
        <v>4</v>
      </c>
      <c r="S1368">
        <v>2</v>
      </c>
      <c r="T1368" t="s">
        <v>1878</v>
      </c>
      <c r="U1368">
        <v>7</v>
      </c>
      <c r="V1368">
        <v>62</v>
      </c>
      <c r="W1368">
        <v>171</v>
      </c>
    </row>
    <row r="1369" spans="1:23" x14ac:dyDescent="0.35">
      <c r="A1369" t="s">
        <v>366</v>
      </c>
      <c r="B1369" t="s">
        <v>482</v>
      </c>
      <c r="C1369" s="2">
        <v>44986</v>
      </c>
      <c r="D1369">
        <v>126</v>
      </c>
      <c r="E1369">
        <v>41</v>
      </c>
      <c r="F1369">
        <v>41</v>
      </c>
      <c r="G1369">
        <v>7</v>
      </c>
      <c r="H1369">
        <v>2</v>
      </c>
      <c r="I1369">
        <v>217</v>
      </c>
      <c r="J1369">
        <v>1</v>
      </c>
      <c r="K1369">
        <v>3</v>
      </c>
      <c r="L1369">
        <v>5</v>
      </c>
      <c r="M1369">
        <v>14</v>
      </c>
      <c r="N1369">
        <v>70</v>
      </c>
      <c r="O1369">
        <v>56</v>
      </c>
      <c r="P1369">
        <v>9</v>
      </c>
      <c r="Q1369">
        <v>2</v>
      </c>
      <c r="R1369">
        <v>3</v>
      </c>
      <c r="S1369">
        <v>2</v>
      </c>
      <c r="T1369" t="s">
        <v>1879</v>
      </c>
      <c r="U1369">
        <v>9</v>
      </c>
      <c r="V1369">
        <v>91</v>
      </c>
      <c r="W1369">
        <v>208</v>
      </c>
    </row>
    <row r="1370" spans="1:23" x14ac:dyDescent="0.35">
      <c r="A1370" t="s">
        <v>109</v>
      </c>
      <c r="B1370" t="s">
        <v>110</v>
      </c>
      <c r="C1370" s="2">
        <v>44652</v>
      </c>
      <c r="D1370">
        <v>496</v>
      </c>
      <c r="E1370">
        <v>408</v>
      </c>
      <c r="F1370">
        <v>182</v>
      </c>
      <c r="G1370">
        <v>0</v>
      </c>
      <c r="H1370">
        <v>0</v>
      </c>
      <c r="I1370">
        <v>1086</v>
      </c>
      <c r="J1370">
        <v>1</v>
      </c>
      <c r="K1370">
        <v>2</v>
      </c>
      <c r="L1370">
        <v>3</v>
      </c>
      <c r="M1370">
        <v>4</v>
      </c>
      <c r="N1370">
        <v>7</v>
      </c>
      <c r="O1370">
        <v>3</v>
      </c>
      <c r="P1370">
        <v>1</v>
      </c>
      <c r="Q1370">
        <v>1</v>
      </c>
      <c r="R1370">
        <v>2</v>
      </c>
      <c r="S1370">
        <v>1</v>
      </c>
      <c r="T1370" t="s">
        <v>1880</v>
      </c>
      <c r="U1370">
        <v>0</v>
      </c>
      <c r="V1370">
        <v>590</v>
      </c>
      <c r="W1370">
        <v>1086</v>
      </c>
    </row>
    <row r="1371" spans="1:23" x14ac:dyDescent="0.35">
      <c r="A1371" t="s">
        <v>109</v>
      </c>
      <c r="B1371" t="s">
        <v>110</v>
      </c>
      <c r="C1371" s="2">
        <v>44682</v>
      </c>
      <c r="D1371">
        <v>528</v>
      </c>
      <c r="E1371">
        <v>450</v>
      </c>
      <c r="F1371">
        <v>191</v>
      </c>
      <c r="G1371">
        <v>5</v>
      </c>
      <c r="H1371">
        <v>0</v>
      </c>
      <c r="I1371">
        <v>1174</v>
      </c>
      <c r="J1371">
        <v>2</v>
      </c>
      <c r="K1371">
        <v>2</v>
      </c>
      <c r="L1371">
        <v>3</v>
      </c>
      <c r="M1371">
        <v>4</v>
      </c>
      <c r="N1371">
        <v>7</v>
      </c>
      <c r="O1371">
        <v>3</v>
      </c>
      <c r="P1371">
        <v>1</v>
      </c>
      <c r="Q1371">
        <v>1</v>
      </c>
      <c r="R1371">
        <v>2</v>
      </c>
      <c r="S1371">
        <v>0</v>
      </c>
      <c r="T1371" t="s">
        <v>1881</v>
      </c>
      <c r="U1371">
        <v>5</v>
      </c>
      <c r="V1371">
        <v>646</v>
      </c>
      <c r="W1371">
        <v>1169</v>
      </c>
    </row>
    <row r="1372" spans="1:23" x14ac:dyDescent="0.35">
      <c r="A1372" t="s">
        <v>109</v>
      </c>
      <c r="B1372" t="s">
        <v>110</v>
      </c>
      <c r="C1372" s="2">
        <v>44713</v>
      </c>
      <c r="D1372">
        <v>560</v>
      </c>
      <c r="E1372">
        <v>455</v>
      </c>
      <c r="F1372">
        <v>211</v>
      </c>
      <c r="G1372">
        <v>0</v>
      </c>
      <c r="H1372">
        <v>0</v>
      </c>
      <c r="I1372">
        <v>1226</v>
      </c>
      <c r="J1372">
        <v>1</v>
      </c>
      <c r="K1372">
        <v>2</v>
      </c>
      <c r="L1372">
        <v>4</v>
      </c>
      <c r="M1372">
        <v>5</v>
      </c>
      <c r="N1372">
        <v>8</v>
      </c>
      <c r="O1372">
        <v>3</v>
      </c>
      <c r="P1372">
        <v>1</v>
      </c>
      <c r="Q1372">
        <v>2</v>
      </c>
      <c r="R1372">
        <v>2</v>
      </c>
      <c r="S1372">
        <v>1</v>
      </c>
      <c r="T1372" t="s">
        <v>1882</v>
      </c>
      <c r="U1372">
        <v>0</v>
      </c>
      <c r="V1372">
        <v>666</v>
      </c>
      <c r="W1372">
        <v>1226</v>
      </c>
    </row>
    <row r="1373" spans="1:23" x14ac:dyDescent="0.35">
      <c r="A1373" t="s">
        <v>109</v>
      </c>
      <c r="B1373" t="s">
        <v>110</v>
      </c>
      <c r="C1373" s="2">
        <v>44743</v>
      </c>
      <c r="D1373">
        <v>478</v>
      </c>
      <c r="E1373">
        <v>272</v>
      </c>
      <c r="F1373">
        <v>150</v>
      </c>
      <c r="G1373">
        <v>3</v>
      </c>
      <c r="H1373">
        <v>0</v>
      </c>
      <c r="I1373">
        <v>903</v>
      </c>
      <c r="J1373">
        <v>1</v>
      </c>
      <c r="K1373">
        <v>2</v>
      </c>
      <c r="L1373">
        <v>2</v>
      </c>
      <c r="M1373">
        <v>3</v>
      </c>
      <c r="N1373">
        <v>8</v>
      </c>
      <c r="O1373">
        <v>5</v>
      </c>
      <c r="P1373">
        <v>1</v>
      </c>
      <c r="Q1373">
        <v>0</v>
      </c>
      <c r="R1373">
        <v>2</v>
      </c>
      <c r="S1373">
        <v>1</v>
      </c>
      <c r="T1373" t="s">
        <v>1883</v>
      </c>
      <c r="U1373">
        <v>3</v>
      </c>
      <c r="V1373">
        <v>425</v>
      </c>
      <c r="W1373">
        <v>900</v>
      </c>
    </row>
    <row r="1374" spans="1:23" x14ac:dyDescent="0.35">
      <c r="A1374" t="s">
        <v>109</v>
      </c>
      <c r="B1374" t="s">
        <v>110</v>
      </c>
      <c r="C1374" s="2">
        <v>44774</v>
      </c>
      <c r="D1374">
        <v>663</v>
      </c>
      <c r="E1374">
        <v>520</v>
      </c>
      <c r="F1374">
        <v>242</v>
      </c>
      <c r="G1374">
        <v>3</v>
      </c>
      <c r="H1374">
        <v>1</v>
      </c>
      <c r="I1374">
        <v>1429</v>
      </c>
      <c r="J1374">
        <v>2</v>
      </c>
      <c r="K1374">
        <v>3</v>
      </c>
      <c r="L1374">
        <v>5</v>
      </c>
      <c r="M1374">
        <v>7</v>
      </c>
      <c r="N1374">
        <v>15</v>
      </c>
      <c r="O1374">
        <v>8</v>
      </c>
      <c r="P1374">
        <v>2</v>
      </c>
      <c r="Q1374">
        <v>2</v>
      </c>
      <c r="R1374">
        <v>3</v>
      </c>
      <c r="S1374">
        <v>1</v>
      </c>
      <c r="T1374" t="s">
        <v>1884</v>
      </c>
      <c r="U1374">
        <v>4</v>
      </c>
      <c r="V1374">
        <v>766</v>
      </c>
      <c r="W1374">
        <v>1425</v>
      </c>
    </row>
    <row r="1375" spans="1:23" x14ac:dyDescent="0.35">
      <c r="A1375" t="s">
        <v>109</v>
      </c>
      <c r="B1375" t="s">
        <v>110</v>
      </c>
      <c r="C1375" s="2">
        <v>44805</v>
      </c>
      <c r="D1375">
        <v>369</v>
      </c>
      <c r="E1375">
        <v>349</v>
      </c>
      <c r="F1375">
        <v>150</v>
      </c>
      <c r="G1375">
        <v>1</v>
      </c>
      <c r="H1375">
        <v>1</v>
      </c>
      <c r="I1375">
        <v>870</v>
      </c>
      <c r="J1375">
        <v>1</v>
      </c>
      <c r="K1375">
        <v>2</v>
      </c>
      <c r="L1375">
        <v>3</v>
      </c>
      <c r="M1375">
        <v>4</v>
      </c>
      <c r="N1375">
        <v>7</v>
      </c>
      <c r="O1375">
        <v>3</v>
      </c>
      <c r="P1375">
        <v>1</v>
      </c>
      <c r="Q1375">
        <v>1</v>
      </c>
      <c r="R1375">
        <v>2</v>
      </c>
      <c r="S1375">
        <v>1</v>
      </c>
      <c r="T1375" t="s">
        <v>1885</v>
      </c>
      <c r="U1375">
        <v>2</v>
      </c>
      <c r="V1375">
        <v>501</v>
      </c>
      <c r="W1375">
        <v>868</v>
      </c>
    </row>
    <row r="1376" spans="1:23" x14ac:dyDescent="0.35">
      <c r="A1376" t="s">
        <v>109</v>
      </c>
      <c r="B1376" t="s">
        <v>110</v>
      </c>
      <c r="C1376" s="2">
        <v>44835</v>
      </c>
      <c r="D1376">
        <v>649</v>
      </c>
      <c r="E1376">
        <v>435</v>
      </c>
      <c r="F1376">
        <v>223</v>
      </c>
      <c r="G1376">
        <v>1</v>
      </c>
      <c r="H1376">
        <v>0</v>
      </c>
      <c r="I1376">
        <v>1308</v>
      </c>
      <c r="J1376">
        <v>1</v>
      </c>
      <c r="K1376">
        <v>1</v>
      </c>
      <c r="L1376">
        <v>3</v>
      </c>
      <c r="M1376">
        <v>4</v>
      </c>
      <c r="N1376">
        <v>7</v>
      </c>
      <c r="O1376">
        <v>3</v>
      </c>
      <c r="P1376">
        <v>1</v>
      </c>
      <c r="Q1376">
        <v>2</v>
      </c>
      <c r="R1376">
        <v>1</v>
      </c>
      <c r="S1376">
        <v>0</v>
      </c>
      <c r="T1376" t="s">
        <v>1886</v>
      </c>
      <c r="U1376">
        <v>1</v>
      </c>
      <c r="V1376">
        <v>659</v>
      </c>
      <c r="W1376">
        <v>1307</v>
      </c>
    </row>
    <row r="1377" spans="1:23" x14ac:dyDescent="0.35">
      <c r="A1377" t="s">
        <v>109</v>
      </c>
      <c r="B1377" t="s">
        <v>110</v>
      </c>
      <c r="C1377" s="2">
        <v>44866</v>
      </c>
      <c r="D1377">
        <v>626</v>
      </c>
      <c r="E1377">
        <v>454</v>
      </c>
      <c r="F1377">
        <v>163</v>
      </c>
      <c r="G1377">
        <v>2</v>
      </c>
      <c r="H1377">
        <v>0</v>
      </c>
      <c r="I1377">
        <v>1245</v>
      </c>
      <c r="J1377">
        <v>1</v>
      </c>
      <c r="K1377">
        <v>2</v>
      </c>
      <c r="L1377">
        <v>3</v>
      </c>
      <c r="M1377">
        <v>4</v>
      </c>
      <c r="N1377">
        <v>7</v>
      </c>
      <c r="O1377">
        <v>3</v>
      </c>
      <c r="P1377">
        <v>1</v>
      </c>
      <c r="Q1377">
        <v>1</v>
      </c>
      <c r="R1377">
        <v>2</v>
      </c>
      <c r="S1377">
        <v>1</v>
      </c>
      <c r="T1377" t="s">
        <v>1887</v>
      </c>
      <c r="U1377">
        <v>2</v>
      </c>
      <c r="V1377">
        <v>619</v>
      </c>
      <c r="W1377">
        <v>1243</v>
      </c>
    </row>
    <row r="1378" spans="1:23" x14ac:dyDescent="0.35">
      <c r="A1378" t="s">
        <v>109</v>
      </c>
      <c r="B1378" t="s">
        <v>110</v>
      </c>
      <c r="C1378" s="2">
        <v>44896</v>
      </c>
      <c r="D1378">
        <v>459</v>
      </c>
      <c r="E1378">
        <v>272</v>
      </c>
      <c r="F1378">
        <v>137</v>
      </c>
      <c r="G1378">
        <v>0</v>
      </c>
      <c r="H1378">
        <v>1</v>
      </c>
      <c r="I1378">
        <v>869</v>
      </c>
      <c r="J1378">
        <v>1</v>
      </c>
      <c r="K1378">
        <v>2</v>
      </c>
      <c r="L1378">
        <v>3</v>
      </c>
      <c r="M1378">
        <v>5</v>
      </c>
      <c r="N1378">
        <v>7</v>
      </c>
      <c r="O1378">
        <v>2</v>
      </c>
      <c r="P1378">
        <v>2</v>
      </c>
      <c r="Q1378">
        <v>1</v>
      </c>
      <c r="R1378">
        <v>2</v>
      </c>
      <c r="S1378">
        <v>1</v>
      </c>
      <c r="T1378" t="s">
        <v>1888</v>
      </c>
      <c r="U1378">
        <v>1</v>
      </c>
      <c r="V1378">
        <v>410</v>
      </c>
      <c r="W1378">
        <v>868</v>
      </c>
    </row>
    <row r="1379" spans="1:23" x14ac:dyDescent="0.35">
      <c r="A1379" t="s">
        <v>109</v>
      </c>
      <c r="B1379" t="s">
        <v>110</v>
      </c>
      <c r="C1379" s="2">
        <v>44927</v>
      </c>
      <c r="D1379">
        <v>712</v>
      </c>
      <c r="E1379">
        <v>530</v>
      </c>
      <c r="F1379">
        <v>228</v>
      </c>
      <c r="G1379">
        <v>0</v>
      </c>
      <c r="H1379">
        <v>0</v>
      </c>
      <c r="I1379">
        <v>1470</v>
      </c>
      <c r="J1379">
        <v>2</v>
      </c>
      <c r="K1379">
        <v>4</v>
      </c>
      <c r="L1379">
        <v>5</v>
      </c>
      <c r="M1379">
        <v>6</v>
      </c>
      <c r="N1379">
        <v>9</v>
      </c>
      <c r="O1379">
        <v>3</v>
      </c>
      <c r="P1379">
        <v>1</v>
      </c>
      <c r="Q1379">
        <v>1</v>
      </c>
      <c r="R1379">
        <v>4</v>
      </c>
      <c r="S1379">
        <v>2</v>
      </c>
      <c r="T1379" t="s">
        <v>1889</v>
      </c>
      <c r="U1379">
        <v>0</v>
      </c>
      <c r="V1379">
        <v>758</v>
      </c>
      <c r="W1379">
        <v>1470</v>
      </c>
    </row>
    <row r="1380" spans="1:23" x14ac:dyDescent="0.35">
      <c r="A1380" t="s">
        <v>109</v>
      </c>
      <c r="B1380" t="s">
        <v>110</v>
      </c>
      <c r="C1380" s="2">
        <v>44958</v>
      </c>
      <c r="D1380">
        <v>471</v>
      </c>
      <c r="E1380">
        <v>349</v>
      </c>
      <c r="F1380">
        <v>198</v>
      </c>
      <c r="G1380">
        <v>3</v>
      </c>
      <c r="H1380">
        <v>2</v>
      </c>
      <c r="I1380">
        <v>1023</v>
      </c>
      <c r="J1380">
        <v>2</v>
      </c>
      <c r="K1380">
        <v>2</v>
      </c>
      <c r="L1380">
        <v>4</v>
      </c>
      <c r="M1380">
        <v>5</v>
      </c>
      <c r="N1380">
        <v>8</v>
      </c>
      <c r="O1380">
        <v>3</v>
      </c>
      <c r="P1380">
        <v>1</v>
      </c>
      <c r="Q1380">
        <v>2</v>
      </c>
      <c r="R1380">
        <v>2</v>
      </c>
      <c r="S1380">
        <v>0</v>
      </c>
      <c r="T1380" t="s">
        <v>1890</v>
      </c>
      <c r="U1380">
        <v>5</v>
      </c>
      <c r="V1380">
        <v>552</v>
      </c>
      <c r="W1380">
        <v>1018</v>
      </c>
    </row>
    <row r="1381" spans="1:23" x14ac:dyDescent="0.35">
      <c r="A1381" t="s">
        <v>109</v>
      </c>
      <c r="B1381" t="s">
        <v>110</v>
      </c>
      <c r="C1381" s="2">
        <v>44986</v>
      </c>
      <c r="D1381">
        <v>508</v>
      </c>
      <c r="E1381">
        <v>357</v>
      </c>
      <c r="F1381">
        <v>156</v>
      </c>
      <c r="G1381">
        <v>3</v>
      </c>
      <c r="H1381">
        <v>0</v>
      </c>
      <c r="I1381">
        <v>1024</v>
      </c>
      <c r="J1381">
        <v>2</v>
      </c>
      <c r="K1381">
        <v>4</v>
      </c>
      <c r="L1381">
        <v>5</v>
      </c>
      <c r="M1381">
        <v>6</v>
      </c>
      <c r="N1381">
        <v>8</v>
      </c>
      <c r="O1381">
        <v>2</v>
      </c>
      <c r="P1381">
        <v>1</v>
      </c>
      <c r="Q1381">
        <v>1</v>
      </c>
      <c r="R1381">
        <v>4</v>
      </c>
      <c r="S1381">
        <v>2</v>
      </c>
      <c r="T1381" t="s">
        <v>1891</v>
      </c>
      <c r="U1381">
        <v>3</v>
      </c>
      <c r="V1381">
        <v>516</v>
      </c>
      <c r="W1381">
        <v>1021</v>
      </c>
    </row>
    <row r="1382" spans="1:23" x14ac:dyDescent="0.35">
      <c r="A1382" t="s">
        <v>105</v>
      </c>
      <c r="B1382" t="s">
        <v>106</v>
      </c>
      <c r="C1382" s="2">
        <v>44652</v>
      </c>
      <c r="D1382">
        <v>572</v>
      </c>
      <c r="E1382">
        <v>220</v>
      </c>
      <c r="F1382">
        <v>24</v>
      </c>
      <c r="G1382">
        <v>10</v>
      </c>
      <c r="H1382">
        <v>1</v>
      </c>
      <c r="I1382">
        <v>827</v>
      </c>
      <c r="J1382">
        <v>12</v>
      </c>
      <c r="K1382">
        <v>17</v>
      </c>
      <c r="L1382">
        <v>22</v>
      </c>
      <c r="M1382">
        <v>28</v>
      </c>
      <c r="N1382">
        <v>33</v>
      </c>
      <c r="O1382">
        <v>5</v>
      </c>
      <c r="P1382">
        <v>6</v>
      </c>
      <c r="Q1382">
        <v>5</v>
      </c>
      <c r="R1382">
        <v>17</v>
      </c>
      <c r="S1382">
        <v>5</v>
      </c>
      <c r="T1382" t="s">
        <v>1892</v>
      </c>
      <c r="U1382">
        <v>11</v>
      </c>
      <c r="V1382">
        <v>255</v>
      </c>
      <c r="W1382">
        <v>816</v>
      </c>
    </row>
    <row r="1383" spans="1:23" x14ac:dyDescent="0.35">
      <c r="A1383" t="s">
        <v>105</v>
      </c>
      <c r="B1383" t="s">
        <v>106</v>
      </c>
      <c r="C1383" s="2">
        <v>44682</v>
      </c>
      <c r="D1383">
        <v>623</v>
      </c>
      <c r="E1383">
        <v>159</v>
      </c>
      <c r="F1383">
        <v>22</v>
      </c>
      <c r="G1383">
        <v>11</v>
      </c>
      <c r="H1383">
        <v>3</v>
      </c>
      <c r="I1383">
        <v>818</v>
      </c>
      <c r="J1383">
        <v>10</v>
      </c>
      <c r="K1383">
        <v>16</v>
      </c>
      <c r="L1383">
        <v>20</v>
      </c>
      <c r="M1383">
        <v>26</v>
      </c>
      <c r="N1383">
        <v>30</v>
      </c>
      <c r="O1383">
        <v>4</v>
      </c>
      <c r="P1383">
        <v>6</v>
      </c>
      <c r="Q1383">
        <v>4</v>
      </c>
      <c r="R1383">
        <v>16</v>
      </c>
      <c r="S1383">
        <v>6</v>
      </c>
      <c r="T1383" t="s">
        <v>1893</v>
      </c>
      <c r="U1383">
        <v>14</v>
      </c>
      <c r="V1383">
        <v>195</v>
      </c>
      <c r="W1383">
        <v>804</v>
      </c>
    </row>
    <row r="1384" spans="1:23" x14ac:dyDescent="0.35">
      <c r="A1384" t="s">
        <v>105</v>
      </c>
      <c r="B1384" t="s">
        <v>106</v>
      </c>
      <c r="C1384" s="2">
        <v>44713</v>
      </c>
      <c r="D1384">
        <v>599</v>
      </c>
      <c r="E1384">
        <v>161</v>
      </c>
      <c r="F1384">
        <v>25</v>
      </c>
      <c r="G1384">
        <v>10</v>
      </c>
      <c r="H1384">
        <v>1</v>
      </c>
      <c r="I1384">
        <v>796</v>
      </c>
      <c r="J1384">
        <v>7</v>
      </c>
      <c r="K1384">
        <v>12</v>
      </c>
      <c r="L1384">
        <v>17</v>
      </c>
      <c r="M1384">
        <v>22</v>
      </c>
      <c r="N1384">
        <v>27</v>
      </c>
      <c r="O1384">
        <v>5</v>
      </c>
      <c r="P1384">
        <v>5</v>
      </c>
      <c r="Q1384">
        <v>5</v>
      </c>
      <c r="R1384">
        <v>12</v>
      </c>
      <c r="S1384">
        <v>5</v>
      </c>
      <c r="T1384" t="s">
        <v>1894</v>
      </c>
      <c r="U1384">
        <v>11</v>
      </c>
      <c r="V1384">
        <v>197</v>
      </c>
      <c r="W1384">
        <v>785</v>
      </c>
    </row>
    <row r="1385" spans="1:23" x14ac:dyDescent="0.35">
      <c r="A1385" t="s">
        <v>105</v>
      </c>
      <c r="B1385" t="s">
        <v>106</v>
      </c>
      <c r="C1385" s="2">
        <v>44743</v>
      </c>
      <c r="D1385">
        <v>612</v>
      </c>
      <c r="E1385">
        <v>180</v>
      </c>
      <c r="F1385">
        <v>21</v>
      </c>
      <c r="G1385">
        <v>3</v>
      </c>
      <c r="H1385">
        <v>3</v>
      </c>
      <c r="I1385">
        <v>819</v>
      </c>
      <c r="J1385">
        <v>18</v>
      </c>
      <c r="K1385">
        <v>23</v>
      </c>
      <c r="L1385">
        <v>28</v>
      </c>
      <c r="M1385">
        <v>35</v>
      </c>
      <c r="N1385">
        <v>39</v>
      </c>
      <c r="O1385">
        <v>4</v>
      </c>
      <c r="P1385">
        <v>7</v>
      </c>
      <c r="Q1385">
        <v>5</v>
      </c>
      <c r="R1385">
        <v>23</v>
      </c>
      <c r="S1385">
        <v>5</v>
      </c>
      <c r="T1385" t="s">
        <v>1895</v>
      </c>
      <c r="U1385">
        <v>6</v>
      </c>
      <c r="V1385">
        <v>207</v>
      </c>
      <c r="W1385">
        <v>813</v>
      </c>
    </row>
    <row r="1386" spans="1:23" x14ac:dyDescent="0.35">
      <c r="A1386" t="s">
        <v>105</v>
      </c>
      <c r="B1386" t="s">
        <v>106</v>
      </c>
      <c r="C1386" s="2">
        <v>44774</v>
      </c>
      <c r="D1386">
        <v>630</v>
      </c>
      <c r="E1386">
        <v>179</v>
      </c>
      <c r="F1386">
        <v>27</v>
      </c>
      <c r="G1386">
        <v>12</v>
      </c>
      <c r="H1386">
        <v>1</v>
      </c>
      <c r="I1386">
        <v>849</v>
      </c>
      <c r="J1386">
        <v>14</v>
      </c>
      <c r="K1386">
        <v>19</v>
      </c>
      <c r="L1386">
        <v>25</v>
      </c>
      <c r="M1386">
        <v>31</v>
      </c>
      <c r="N1386">
        <v>39</v>
      </c>
      <c r="O1386">
        <v>8</v>
      </c>
      <c r="P1386">
        <v>6</v>
      </c>
      <c r="Q1386">
        <v>6</v>
      </c>
      <c r="R1386">
        <v>19</v>
      </c>
      <c r="S1386">
        <v>5</v>
      </c>
      <c r="T1386" t="s">
        <v>1896</v>
      </c>
      <c r="U1386">
        <v>13</v>
      </c>
      <c r="V1386">
        <v>219</v>
      </c>
      <c r="W1386">
        <v>836</v>
      </c>
    </row>
    <row r="1387" spans="1:23" x14ac:dyDescent="0.35">
      <c r="A1387" t="s">
        <v>105</v>
      </c>
      <c r="B1387" t="s">
        <v>106</v>
      </c>
      <c r="C1387" s="2">
        <v>44805</v>
      </c>
      <c r="D1387">
        <v>423</v>
      </c>
      <c r="E1387">
        <v>128</v>
      </c>
      <c r="F1387">
        <v>24</v>
      </c>
      <c r="G1387">
        <v>6</v>
      </c>
      <c r="H1387">
        <v>0</v>
      </c>
      <c r="I1387">
        <v>581</v>
      </c>
      <c r="J1387">
        <v>14</v>
      </c>
      <c r="K1387">
        <v>17</v>
      </c>
      <c r="L1387">
        <v>21</v>
      </c>
      <c r="M1387">
        <v>26</v>
      </c>
      <c r="N1387">
        <v>33</v>
      </c>
      <c r="O1387">
        <v>7</v>
      </c>
      <c r="P1387">
        <v>5</v>
      </c>
      <c r="Q1387">
        <v>4</v>
      </c>
      <c r="R1387">
        <v>17</v>
      </c>
      <c r="S1387">
        <v>3</v>
      </c>
      <c r="T1387" t="s">
        <v>1897</v>
      </c>
      <c r="U1387">
        <v>6</v>
      </c>
      <c r="V1387">
        <v>158</v>
      </c>
      <c r="W1387">
        <v>575</v>
      </c>
    </row>
    <row r="1388" spans="1:23" x14ac:dyDescent="0.35">
      <c r="A1388" t="s">
        <v>105</v>
      </c>
      <c r="B1388" t="s">
        <v>106</v>
      </c>
      <c r="C1388" s="2">
        <v>44835</v>
      </c>
      <c r="D1388">
        <v>0</v>
      </c>
      <c r="E1388">
        <v>0</v>
      </c>
      <c r="F1388">
        <v>0</v>
      </c>
      <c r="G1388">
        <v>0</v>
      </c>
      <c r="H1388">
        <v>0</v>
      </c>
      <c r="I1388">
        <v>0</v>
      </c>
      <c r="T1388" t="s">
        <v>1898</v>
      </c>
      <c r="U1388">
        <v>0</v>
      </c>
      <c r="V1388">
        <v>0</v>
      </c>
      <c r="W1388">
        <v>0</v>
      </c>
    </row>
    <row r="1389" spans="1:23" x14ac:dyDescent="0.35">
      <c r="A1389" t="s">
        <v>105</v>
      </c>
      <c r="B1389" t="s">
        <v>106</v>
      </c>
      <c r="C1389" s="2">
        <v>44866</v>
      </c>
      <c r="D1389">
        <v>0</v>
      </c>
      <c r="E1389">
        <v>0</v>
      </c>
      <c r="F1389">
        <v>0</v>
      </c>
      <c r="G1389">
        <v>0</v>
      </c>
      <c r="H1389">
        <v>0</v>
      </c>
      <c r="I1389">
        <v>0</v>
      </c>
      <c r="T1389" t="s">
        <v>1899</v>
      </c>
      <c r="U1389">
        <v>0</v>
      </c>
      <c r="V1389">
        <v>0</v>
      </c>
      <c r="W1389">
        <v>0</v>
      </c>
    </row>
    <row r="1390" spans="1:23" x14ac:dyDescent="0.35">
      <c r="A1390" t="s">
        <v>105</v>
      </c>
      <c r="B1390" t="s">
        <v>106</v>
      </c>
      <c r="C1390" s="2">
        <v>44896</v>
      </c>
      <c r="D1390">
        <v>1846</v>
      </c>
      <c r="E1390">
        <v>652</v>
      </c>
      <c r="F1390">
        <v>113</v>
      </c>
      <c r="G1390">
        <v>22</v>
      </c>
      <c r="H1390">
        <v>6</v>
      </c>
      <c r="I1390">
        <v>2639</v>
      </c>
      <c r="J1390">
        <v>8</v>
      </c>
      <c r="K1390">
        <v>24</v>
      </c>
      <c r="L1390">
        <v>41</v>
      </c>
      <c r="M1390">
        <v>61</v>
      </c>
      <c r="N1390">
        <v>77</v>
      </c>
      <c r="O1390">
        <v>16</v>
      </c>
      <c r="P1390">
        <v>20</v>
      </c>
      <c r="Q1390">
        <v>17</v>
      </c>
      <c r="R1390">
        <v>24</v>
      </c>
      <c r="S1390">
        <v>16</v>
      </c>
      <c r="T1390" t="s">
        <v>1900</v>
      </c>
      <c r="U1390">
        <v>28</v>
      </c>
      <c r="V1390">
        <v>793</v>
      </c>
      <c r="W1390">
        <v>2611</v>
      </c>
    </row>
    <row r="1391" spans="1:23" x14ac:dyDescent="0.35">
      <c r="A1391" t="s">
        <v>105</v>
      </c>
      <c r="B1391" t="s">
        <v>106</v>
      </c>
      <c r="C1391" s="2">
        <v>44927</v>
      </c>
      <c r="D1391">
        <v>855</v>
      </c>
      <c r="E1391">
        <v>282</v>
      </c>
      <c r="F1391">
        <v>57</v>
      </c>
      <c r="G1391">
        <v>6</v>
      </c>
      <c r="H1391">
        <v>3</v>
      </c>
      <c r="I1391">
        <v>1203</v>
      </c>
      <c r="J1391">
        <v>1</v>
      </c>
      <c r="K1391">
        <v>3</v>
      </c>
      <c r="L1391">
        <v>5</v>
      </c>
      <c r="M1391">
        <v>11</v>
      </c>
      <c r="N1391">
        <v>18</v>
      </c>
      <c r="O1391">
        <v>7</v>
      </c>
      <c r="P1391">
        <v>6</v>
      </c>
      <c r="Q1391">
        <v>2</v>
      </c>
      <c r="R1391">
        <v>3</v>
      </c>
      <c r="S1391">
        <v>2</v>
      </c>
      <c r="T1391" t="s">
        <v>1901</v>
      </c>
      <c r="U1391">
        <v>9</v>
      </c>
      <c r="V1391">
        <v>348</v>
      </c>
      <c r="W1391">
        <v>1194</v>
      </c>
    </row>
    <row r="1392" spans="1:23" x14ac:dyDescent="0.35">
      <c r="A1392" t="s">
        <v>105</v>
      </c>
      <c r="B1392" t="s">
        <v>106</v>
      </c>
      <c r="C1392" s="2">
        <v>44958</v>
      </c>
      <c r="D1392">
        <v>562</v>
      </c>
      <c r="E1392">
        <v>140</v>
      </c>
      <c r="F1392">
        <v>26</v>
      </c>
      <c r="G1392">
        <v>2</v>
      </c>
      <c r="H1392">
        <v>3</v>
      </c>
      <c r="I1392">
        <v>733</v>
      </c>
      <c r="J1392">
        <v>1</v>
      </c>
      <c r="K1392">
        <v>1</v>
      </c>
      <c r="L1392">
        <v>3</v>
      </c>
      <c r="M1392">
        <v>5</v>
      </c>
      <c r="N1392">
        <v>10</v>
      </c>
      <c r="O1392">
        <v>5</v>
      </c>
      <c r="P1392">
        <v>2</v>
      </c>
      <c r="Q1392">
        <v>2</v>
      </c>
      <c r="R1392">
        <v>1</v>
      </c>
      <c r="S1392">
        <v>0</v>
      </c>
      <c r="T1392" t="s">
        <v>1902</v>
      </c>
      <c r="U1392">
        <v>5</v>
      </c>
      <c r="V1392">
        <v>171</v>
      </c>
      <c r="W1392">
        <v>728</v>
      </c>
    </row>
    <row r="1393" spans="1:23" x14ac:dyDescent="0.35">
      <c r="A1393" t="s">
        <v>105</v>
      </c>
      <c r="B1393" t="s">
        <v>106</v>
      </c>
      <c r="C1393" s="2">
        <v>44986</v>
      </c>
      <c r="D1393">
        <v>0</v>
      </c>
      <c r="E1393">
        <v>0</v>
      </c>
      <c r="F1393">
        <v>0</v>
      </c>
      <c r="G1393">
        <v>0</v>
      </c>
      <c r="H1393">
        <v>0</v>
      </c>
      <c r="I1393">
        <v>0</v>
      </c>
      <c r="T1393" t="s">
        <v>1903</v>
      </c>
      <c r="U1393">
        <v>0</v>
      </c>
      <c r="V1393">
        <v>0</v>
      </c>
      <c r="W1393">
        <v>0</v>
      </c>
    </row>
    <row r="1394" spans="1:23" x14ac:dyDescent="0.35">
      <c r="A1394" t="s">
        <v>217</v>
      </c>
      <c r="B1394" t="s">
        <v>218</v>
      </c>
      <c r="C1394" s="2">
        <v>44652</v>
      </c>
      <c r="D1394">
        <v>192</v>
      </c>
      <c r="E1394">
        <v>63</v>
      </c>
      <c r="F1394">
        <v>2</v>
      </c>
      <c r="G1394">
        <v>0</v>
      </c>
      <c r="H1394">
        <v>5</v>
      </c>
      <c r="I1394">
        <v>262</v>
      </c>
      <c r="J1394">
        <v>8</v>
      </c>
      <c r="K1394">
        <v>16</v>
      </c>
      <c r="L1394">
        <v>25</v>
      </c>
      <c r="M1394">
        <v>33</v>
      </c>
      <c r="N1394">
        <v>90</v>
      </c>
      <c r="O1394">
        <v>57</v>
      </c>
      <c r="P1394">
        <v>8</v>
      </c>
      <c r="Q1394">
        <v>9</v>
      </c>
      <c r="R1394">
        <v>16</v>
      </c>
      <c r="S1394">
        <v>8</v>
      </c>
      <c r="T1394" t="s">
        <v>1904</v>
      </c>
      <c r="U1394">
        <v>5</v>
      </c>
      <c r="V1394">
        <v>70</v>
      </c>
      <c r="W1394">
        <v>257</v>
      </c>
    </row>
    <row r="1395" spans="1:23" x14ac:dyDescent="0.35">
      <c r="A1395" t="s">
        <v>217</v>
      </c>
      <c r="B1395" t="s">
        <v>218</v>
      </c>
      <c r="C1395" s="2">
        <v>44682</v>
      </c>
      <c r="D1395">
        <v>239</v>
      </c>
      <c r="E1395">
        <v>57</v>
      </c>
      <c r="F1395">
        <v>4</v>
      </c>
      <c r="G1395">
        <v>3</v>
      </c>
      <c r="H1395">
        <v>4</v>
      </c>
      <c r="I1395">
        <v>307</v>
      </c>
      <c r="J1395">
        <v>10</v>
      </c>
      <c r="K1395">
        <v>25</v>
      </c>
      <c r="L1395">
        <v>37</v>
      </c>
      <c r="M1395">
        <v>54</v>
      </c>
      <c r="N1395">
        <v>108</v>
      </c>
      <c r="O1395">
        <v>54</v>
      </c>
      <c r="P1395">
        <v>17</v>
      </c>
      <c r="Q1395">
        <v>12</v>
      </c>
      <c r="R1395">
        <v>25</v>
      </c>
      <c r="S1395">
        <v>15</v>
      </c>
      <c r="T1395" t="s">
        <v>1905</v>
      </c>
      <c r="U1395">
        <v>7</v>
      </c>
      <c r="V1395">
        <v>68</v>
      </c>
      <c r="W1395">
        <v>300</v>
      </c>
    </row>
    <row r="1396" spans="1:23" x14ac:dyDescent="0.35">
      <c r="A1396" t="s">
        <v>217</v>
      </c>
      <c r="B1396" t="s">
        <v>218</v>
      </c>
      <c r="C1396" s="2">
        <v>44713</v>
      </c>
      <c r="D1396">
        <v>190</v>
      </c>
      <c r="E1396">
        <v>55</v>
      </c>
      <c r="F1396">
        <v>0</v>
      </c>
      <c r="G1396">
        <v>1</v>
      </c>
      <c r="H1396">
        <v>1</v>
      </c>
      <c r="I1396">
        <v>247</v>
      </c>
      <c r="J1396">
        <v>8</v>
      </c>
      <c r="K1396">
        <v>16</v>
      </c>
      <c r="L1396">
        <v>25</v>
      </c>
      <c r="M1396">
        <v>35</v>
      </c>
      <c r="N1396">
        <v>119</v>
      </c>
      <c r="O1396">
        <v>84</v>
      </c>
      <c r="P1396">
        <v>10</v>
      </c>
      <c r="Q1396">
        <v>9</v>
      </c>
      <c r="R1396">
        <v>16</v>
      </c>
      <c r="S1396">
        <v>8</v>
      </c>
      <c r="T1396" t="s">
        <v>1906</v>
      </c>
      <c r="U1396">
        <v>2</v>
      </c>
      <c r="V1396">
        <v>57</v>
      </c>
      <c r="W1396">
        <v>245</v>
      </c>
    </row>
    <row r="1397" spans="1:23" x14ac:dyDescent="0.35">
      <c r="A1397" t="s">
        <v>217</v>
      </c>
      <c r="B1397" t="s">
        <v>218</v>
      </c>
      <c r="C1397" s="2">
        <v>44743</v>
      </c>
      <c r="D1397">
        <v>297</v>
      </c>
      <c r="E1397">
        <v>84</v>
      </c>
      <c r="F1397">
        <v>2</v>
      </c>
      <c r="G1397">
        <v>0</v>
      </c>
      <c r="H1397">
        <v>2</v>
      </c>
      <c r="I1397">
        <v>385</v>
      </c>
      <c r="J1397">
        <v>7</v>
      </c>
      <c r="K1397">
        <v>16</v>
      </c>
      <c r="L1397">
        <v>25</v>
      </c>
      <c r="M1397">
        <v>43</v>
      </c>
      <c r="N1397">
        <v>89</v>
      </c>
      <c r="O1397">
        <v>46</v>
      </c>
      <c r="P1397">
        <v>18</v>
      </c>
      <c r="Q1397">
        <v>9</v>
      </c>
      <c r="R1397">
        <v>16</v>
      </c>
      <c r="S1397">
        <v>9</v>
      </c>
      <c r="T1397" t="s">
        <v>1907</v>
      </c>
      <c r="U1397">
        <v>2</v>
      </c>
      <c r="V1397">
        <v>88</v>
      </c>
      <c r="W1397">
        <v>383</v>
      </c>
    </row>
    <row r="1398" spans="1:23" x14ac:dyDescent="0.35">
      <c r="A1398" t="s">
        <v>217</v>
      </c>
      <c r="B1398" t="s">
        <v>218</v>
      </c>
      <c r="C1398" s="2">
        <v>44774</v>
      </c>
      <c r="D1398">
        <v>127</v>
      </c>
      <c r="E1398">
        <v>62</v>
      </c>
      <c r="F1398">
        <v>0</v>
      </c>
      <c r="G1398">
        <v>1</v>
      </c>
      <c r="H1398">
        <v>2</v>
      </c>
      <c r="I1398">
        <v>192</v>
      </c>
      <c r="J1398">
        <v>9</v>
      </c>
      <c r="K1398">
        <v>17</v>
      </c>
      <c r="L1398">
        <v>27</v>
      </c>
      <c r="M1398">
        <v>67.5</v>
      </c>
      <c r="N1398">
        <v>86</v>
      </c>
      <c r="O1398">
        <v>18.5</v>
      </c>
      <c r="P1398">
        <v>40.5</v>
      </c>
      <c r="Q1398">
        <v>10</v>
      </c>
      <c r="R1398">
        <v>17</v>
      </c>
      <c r="S1398">
        <v>8</v>
      </c>
      <c r="T1398" t="s">
        <v>1908</v>
      </c>
      <c r="U1398">
        <v>3</v>
      </c>
      <c r="V1398">
        <v>65</v>
      </c>
      <c r="W1398">
        <v>189</v>
      </c>
    </row>
    <row r="1399" spans="1:23" x14ac:dyDescent="0.35">
      <c r="A1399" t="s">
        <v>217</v>
      </c>
      <c r="B1399" t="s">
        <v>218</v>
      </c>
      <c r="C1399" s="2">
        <v>44805</v>
      </c>
      <c r="D1399">
        <v>104</v>
      </c>
      <c r="E1399">
        <v>48</v>
      </c>
      <c r="F1399">
        <v>0</v>
      </c>
      <c r="G1399">
        <v>0</v>
      </c>
      <c r="H1399">
        <v>0</v>
      </c>
      <c r="I1399">
        <v>152</v>
      </c>
      <c r="J1399">
        <v>8</v>
      </c>
      <c r="K1399">
        <v>18</v>
      </c>
      <c r="L1399">
        <v>27</v>
      </c>
      <c r="M1399">
        <v>42</v>
      </c>
      <c r="N1399">
        <v>119</v>
      </c>
      <c r="O1399">
        <v>77</v>
      </c>
      <c r="P1399">
        <v>15</v>
      </c>
      <c r="Q1399">
        <v>9</v>
      </c>
      <c r="R1399">
        <v>18</v>
      </c>
      <c r="S1399">
        <v>10</v>
      </c>
      <c r="T1399" t="s">
        <v>1909</v>
      </c>
      <c r="U1399">
        <v>0</v>
      </c>
      <c r="V1399">
        <v>48</v>
      </c>
      <c r="W1399">
        <v>152</v>
      </c>
    </row>
    <row r="1400" spans="1:23" x14ac:dyDescent="0.35">
      <c r="A1400" t="s">
        <v>217</v>
      </c>
      <c r="B1400" t="s">
        <v>218</v>
      </c>
      <c r="C1400" s="2">
        <v>44835</v>
      </c>
      <c r="D1400">
        <v>164</v>
      </c>
      <c r="E1400">
        <v>76</v>
      </c>
      <c r="F1400">
        <v>4</v>
      </c>
      <c r="G1400">
        <v>1</v>
      </c>
      <c r="H1400">
        <v>2</v>
      </c>
      <c r="I1400">
        <v>247</v>
      </c>
      <c r="J1400">
        <v>10</v>
      </c>
      <c r="K1400">
        <v>20</v>
      </c>
      <c r="L1400">
        <v>37</v>
      </c>
      <c r="M1400">
        <v>63</v>
      </c>
      <c r="N1400">
        <v>103</v>
      </c>
      <c r="O1400">
        <v>40</v>
      </c>
      <c r="P1400">
        <v>26</v>
      </c>
      <c r="Q1400">
        <v>17</v>
      </c>
      <c r="R1400">
        <v>20</v>
      </c>
      <c r="S1400">
        <v>10</v>
      </c>
      <c r="T1400" t="s">
        <v>1910</v>
      </c>
      <c r="U1400">
        <v>3</v>
      </c>
      <c r="V1400">
        <v>83</v>
      </c>
      <c r="W1400">
        <v>244</v>
      </c>
    </row>
    <row r="1401" spans="1:23" x14ac:dyDescent="0.35">
      <c r="A1401" t="s">
        <v>217</v>
      </c>
      <c r="B1401" t="s">
        <v>218</v>
      </c>
      <c r="C1401" s="2">
        <v>44866</v>
      </c>
      <c r="D1401">
        <v>189</v>
      </c>
      <c r="E1401">
        <v>49</v>
      </c>
      <c r="F1401">
        <v>1</v>
      </c>
      <c r="G1401">
        <v>2</v>
      </c>
      <c r="H1401">
        <v>2</v>
      </c>
      <c r="I1401">
        <v>243</v>
      </c>
      <c r="J1401">
        <v>13</v>
      </c>
      <c r="K1401">
        <v>36</v>
      </c>
      <c r="L1401">
        <v>72</v>
      </c>
      <c r="M1401">
        <v>109</v>
      </c>
      <c r="N1401">
        <v>143</v>
      </c>
      <c r="O1401">
        <v>34</v>
      </c>
      <c r="P1401">
        <v>37</v>
      </c>
      <c r="Q1401">
        <v>36</v>
      </c>
      <c r="R1401">
        <v>36</v>
      </c>
      <c r="S1401">
        <v>23</v>
      </c>
      <c r="T1401" t="s">
        <v>1911</v>
      </c>
      <c r="U1401">
        <v>4</v>
      </c>
      <c r="V1401">
        <v>54</v>
      </c>
      <c r="W1401">
        <v>239</v>
      </c>
    </row>
    <row r="1402" spans="1:23" x14ac:dyDescent="0.35">
      <c r="A1402" t="s">
        <v>217</v>
      </c>
      <c r="B1402" t="s">
        <v>218</v>
      </c>
      <c r="C1402" s="2">
        <v>44896</v>
      </c>
      <c r="D1402">
        <v>124</v>
      </c>
      <c r="E1402">
        <v>23</v>
      </c>
      <c r="F1402">
        <v>3</v>
      </c>
      <c r="G1402">
        <v>0</v>
      </c>
      <c r="H1402">
        <v>0</v>
      </c>
      <c r="I1402">
        <v>150</v>
      </c>
      <c r="J1402">
        <v>6</v>
      </c>
      <c r="K1402">
        <v>15</v>
      </c>
      <c r="L1402">
        <v>25</v>
      </c>
      <c r="M1402">
        <v>39</v>
      </c>
      <c r="N1402">
        <v>71</v>
      </c>
      <c r="O1402">
        <v>32</v>
      </c>
      <c r="P1402">
        <v>14</v>
      </c>
      <c r="Q1402">
        <v>10</v>
      </c>
      <c r="R1402">
        <v>15</v>
      </c>
      <c r="S1402">
        <v>9</v>
      </c>
      <c r="T1402" t="s">
        <v>1912</v>
      </c>
      <c r="U1402">
        <v>0</v>
      </c>
      <c r="V1402">
        <v>26</v>
      </c>
      <c r="W1402">
        <v>150</v>
      </c>
    </row>
    <row r="1403" spans="1:23" x14ac:dyDescent="0.35">
      <c r="A1403" t="s">
        <v>217</v>
      </c>
      <c r="B1403" t="s">
        <v>218</v>
      </c>
      <c r="C1403" s="2">
        <v>44927</v>
      </c>
      <c r="D1403">
        <v>289</v>
      </c>
      <c r="E1403">
        <v>108</v>
      </c>
      <c r="F1403">
        <v>4</v>
      </c>
      <c r="G1403">
        <v>1</v>
      </c>
      <c r="H1403">
        <v>31</v>
      </c>
      <c r="I1403">
        <v>433</v>
      </c>
      <c r="J1403">
        <v>9</v>
      </c>
      <c r="K1403">
        <v>20</v>
      </c>
      <c r="L1403">
        <v>38</v>
      </c>
      <c r="M1403">
        <v>64</v>
      </c>
      <c r="N1403">
        <v>133</v>
      </c>
      <c r="O1403">
        <v>69</v>
      </c>
      <c r="P1403">
        <v>26</v>
      </c>
      <c r="Q1403">
        <v>18</v>
      </c>
      <c r="R1403">
        <v>20</v>
      </c>
      <c r="S1403">
        <v>11</v>
      </c>
      <c r="T1403" t="s">
        <v>1913</v>
      </c>
      <c r="U1403">
        <v>32</v>
      </c>
      <c r="V1403">
        <v>144</v>
      </c>
      <c r="W1403">
        <v>401</v>
      </c>
    </row>
    <row r="1404" spans="1:23" x14ac:dyDescent="0.35">
      <c r="A1404" t="s">
        <v>217</v>
      </c>
      <c r="B1404" t="s">
        <v>218</v>
      </c>
      <c r="C1404" s="2">
        <v>44958</v>
      </c>
      <c r="D1404">
        <v>163</v>
      </c>
      <c r="E1404">
        <v>55</v>
      </c>
      <c r="F1404">
        <v>6</v>
      </c>
      <c r="G1404">
        <v>1</v>
      </c>
      <c r="H1404">
        <v>19</v>
      </c>
      <c r="I1404">
        <v>244</v>
      </c>
      <c r="J1404">
        <v>8</v>
      </c>
      <c r="K1404">
        <v>15</v>
      </c>
      <c r="L1404">
        <v>23</v>
      </c>
      <c r="M1404">
        <v>55.5</v>
      </c>
      <c r="N1404">
        <v>127</v>
      </c>
      <c r="O1404">
        <v>71.5</v>
      </c>
      <c r="P1404">
        <v>32.5</v>
      </c>
      <c r="Q1404">
        <v>8</v>
      </c>
      <c r="R1404">
        <v>15</v>
      </c>
      <c r="S1404">
        <v>7</v>
      </c>
      <c r="T1404" t="s">
        <v>1914</v>
      </c>
      <c r="U1404">
        <v>20</v>
      </c>
      <c r="V1404">
        <v>81</v>
      </c>
      <c r="W1404">
        <v>224</v>
      </c>
    </row>
    <row r="1405" spans="1:23" x14ac:dyDescent="0.35">
      <c r="A1405" t="s">
        <v>217</v>
      </c>
      <c r="B1405" t="s">
        <v>218</v>
      </c>
      <c r="C1405" s="2">
        <v>44986</v>
      </c>
      <c r="D1405">
        <v>189</v>
      </c>
      <c r="E1405">
        <v>49</v>
      </c>
      <c r="F1405">
        <v>3</v>
      </c>
      <c r="G1405">
        <v>1</v>
      </c>
      <c r="H1405">
        <v>2</v>
      </c>
      <c r="I1405">
        <v>244</v>
      </c>
      <c r="J1405">
        <v>7</v>
      </c>
      <c r="K1405">
        <v>14.5</v>
      </c>
      <c r="L1405">
        <v>22</v>
      </c>
      <c r="M1405">
        <v>36</v>
      </c>
      <c r="N1405">
        <v>79</v>
      </c>
      <c r="O1405">
        <v>43</v>
      </c>
      <c r="P1405">
        <v>14</v>
      </c>
      <c r="Q1405">
        <v>7.5</v>
      </c>
      <c r="R1405">
        <v>14.5</v>
      </c>
      <c r="S1405">
        <v>7.5</v>
      </c>
      <c r="T1405" t="s">
        <v>1915</v>
      </c>
      <c r="U1405">
        <v>3</v>
      </c>
      <c r="V1405">
        <v>55</v>
      </c>
      <c r="W1405">
        <v>241</v>
      </c>
    </row>
    <row r="1406" spans="1:23" x14ac:dyDescent="0.35">
      <c r="A1406" t="s">
        <v>325</v>
      </c>
      <c r="B1406" t="s">
        <v>326</v>
      </c>
      <c r="C1406" s="2">
        <v>44652</v>
      </c>
      <c r="D1406">
        <v>319</v>
      </c>
      <c r="E1406">
        <v>232</v>
      </c>
      <c r="F1406">
        <v>4</v>
      </c>
      <c r="G1406">
        <v>0</v>
      </c>
      <c r="H1406">
        <v>0</v>
      </c>
      <c r="I1406">
        <v>555</v>
      </c>
      <c r="J1406">
        <v>31</v>
      </c>
      <c r="K1406">
        <v>33</v>
      </c>
      <c r="L1406">
        <v>36</v>
      </c>
      <c r="M1406">
        <v>37</v>
      </c>
      <c r="N1406">
        <v>48</v>
      </c>
      <c r="O1406">
        <v>11</v>
      </c>
      <c r="P1406">
        <v>1</v>
      </c>
      <c r="Q1406">
        <v>3</v>
      </c>
      <c r="R1406">
        <v>33</v>
      </c>
      <c r="S1406">
        <v>2</v>
      </c>
      <c r="T1406" t="s">
        <v>1916</v>
      </c>
      <c r="U1406">
        <v>0</v>
      </c>
      <c r="V1406">
        <v>236</v>
      </c>
      <c r="W1406">
        <v>555</v>
      </c>
    </row>
    <row r="1407" spans="1:23" x14ac:dyDescent="0.35">
      <c r="A1407" t="s">
        <v>325</v>
      </c>
      <c r="B1407" t="s">
        <v>326</v>
      </c>
      <c r="C1407" s="2">
        <v>44682</v>
      </c>
      <c r="D1407">
        <v>416</v>
      </c>
      <c r="E1407">
        <v>299</v>
      </c>
      <c r="F1407">
        <v>9</v>
      </c>
      <c r="G1407">
        <v>0</v>
      </c>
      <c r="H1407">
        <v>0</v>
      </c>
      <c r="I1407">
        <v>724</v>
      </c>
      <c r="J1407">
        <v>35</v>
      </c>
      <c r="K1407">
        <v>36</v>
      </c>
      <c r="L1407">
        <v>39</v>
      </c>
      <c r="M1407">
        <v>45</v>
      </c>
      <c r="N1407">
        <v>49</v>
      </c>
      <c r="O1407">
        <v>4</v>
      </c>
      <c r="P1407">
        <v>6</v>
      </c>
      <c r="Q1407">
        <v>3</v>
      </c>
      <c r="R1407">
        <v>36</v>
      </c>
      <c r="S1407">
        <v>1</v>
      </c>
      <c r="T1407" t="s">
        <v>1917</v>
      </c>
      <c r="U1407">
        <v>0</v>
      </c>
      <c r="V1407">
        <v>308</v>
      </c>
      <c r="W1407">
        <v>724</v>
      </c>
    </row>
    <row r="1408" spans="1:23" x14ac:dyDescent="0.35">
      <c r="A1408" t="s">
        <v>325</v>
      </c>
      <c r="B1408" t="s">
        <v>326</v>
      </c>
      <c r="C1408" s="2">
        <v>44713</v>
      </c>
      <c r="D1408">
        <v>357</v>
      </c>
      <c r="E1408">
        <v>245</v>
      </c>
      <c r="F1408">
        <v>25</v>
      </c>
      <c r="G1408">
        <v>6</v>
      </c>
      <c r="H1408">
        <v>1</v>
      </c>
      <c r="I1408">
        <v>634</v>
      </c>
      <c r="J1408">
        <v>34</v>
      </c>
      <c r="K1408">
        <v>37</v>
      </c>
      <c r="L1408">
        <v>39</v>
      </c>
      <c r="M1408">
        <v>42</v>
      </c>
      <c r="N1408">
        <v>51</v>
      </c>
      <c r="O1408">
        <v>9</v>
      </c>
      <c r="P1408">
        <v>3</v>
      </c>
      <c r="Q1408">
        <v>2</v>
      </c>
      <c r="R1408">
        <v>37</v>
      </c>
      <c r="S1408">
        <v>3</v>
      </c>
      <c r="T1408" t="s">
        <v>1918</v>
      </c>
      <c r="U1408">
        <v>7</v>
      </c>
      <c r="V1408">
        <v>277</v>
      </c>
      <c r="W1408">
        <v>627</v>
      </c>
    </row>
    <row r="1409" spans="1:23" x14ac:dyDescent="0.35">
      <c r="A1409" t="s">
        <v>325</v>
      </c>
      <c r="B1409" t="s">
        <v>326</v>
      </c>
      <c r="C1409" s="2">
        <v>44743</v>
      </c>
      <c r="D1409">
        <v>241</v>
      </c>
      <c r="E1409">
        <v>217</v>
      </c>
      <c r="F1409">
        <v>11</v>
      </c>
      <c r="G1409">
        <v>1</v>
      </c>
      <c r="H1409">
        <v>0</v>
      </c>
      <c r="I1409">
        <v>470</v>
      </c>
      <c r="J1409">
        <v>33</v>
      </c>
      <c r="K1409">
        <v>35</v>
      </c>
      <c r="L1409">
        <v>36</v>
      </c>
      <c r="M1409">
        <v>38</v>
      </c>
      <c r="N1409">
        <v>42</v>
      </c>
      <c r="O1409">
        <v>4</v>
      </c>
      <c r="P1409">
        <v>2</v>
      </c>
      <c r="Q1409">
        <v>1</v>
      </c>
      <c r="R1409">
        <v>35</v>
      </c>
      <c r="S1409">
        <v>2</v>
      </c>
      <c r="T1409" t="s">
        <v>1919</v>
      </c>
      <c r="U1409">
        <v>1</v>
      </c>
      <c r="V1409">
        <v>229</v>
      </c>
      <c r="W1409">
        <v>469</v>
      </c>
    </row>
    <row r="1410" spans="1:23" x14ac:dyDescent="0.35">
      <c r="A1410" t="s">
        <v>325</v>
      </c>
      <c r="B1410" t="s">
        <v>326</v>
      </c>
      <c r="C1410" s="2">
        <v>44774</v>
      </c>
      <c r="D1410">
        <v>649</v>
      </c>
      <c r="E1410">
        <v>404</v>
      </c>
      <c r="F1410">
        <v>27</v>
      </c>
      <c r="G1410">
        <v>7</v>
      </c>
      <c r="H1410">
        <v>0</v>
      </c>
      <c r="I1410">
        <v>1087</v>
      </c>
      <c r="J1410">
        <v>31</v>
      </c>
      <c r="K1410">
        <v>33</v>
      </c>
      <c r="L1410">
        <v>38</v>
      </c>
      <c r="M1410">
        <v>49</v>
      </c>
      <c r="N1410">
        <v>61</v>
      </c>
      <c r="O1410">
        <v>12</v>
      </c>
      <c r="P1410">
        <v>11</v>
      </c>
      <c r="Q1410">
        <v>5</v>
      </c>
      <c r="R1410">
        <v>33</v>
      </c>
      <c r="S1410">
        <v>2</v>
      </c>
      <c r="T1410" t="s">
        <v>1920</v>
      </c>
      <c r="U1410">
        <v>7</v>
      </c>
      <c r="V1410">
        <v>438</v>
      </c>
      <c r="W1410">
        <v>1080</v>
      </c>
    </row>
    <row r="1411" spans="1:23" x14ac:dyDescent="0.35">
      <c r="A1411" t="s">
        <v>325</v>
      </c>
      <c r="B1411" t="s">
        <v>326</v>
      </c>
      <c r="C1411" s="2">
        <v>44805</v>
      </c>
      <c r="D1411">
        <v>301</v>
      </c>
      <c r="E1411">
        <v>210</v>
      </c>
      <c r="F1411">
        <v>6</v>
      </c>
      <c r="G1411">
        <v>2</v>
      </c>
      <c r="H1411">
        <v>2</v>
      </c>
      <c r="I1411">
        <v>521</v>
      </c>
      <c r="J1411">
        <v>32</v>
      </c>
      <c r="K1411">
        <v>35</v>
      </c>
      <c r="L1411">
        <v>37</v>
      </c>
      <c r="M1411">
        <v>39</v>
      </c>
      <c r="N1411">
        <v>45</v>
      </c>
      <c r="O1411">
        <v>6</v>
      </c>
      <c r="P1411">
        <v>2</v>
      </c>
      <c r="Q1411">
        <v>2</v>
      </c>
      <c r="R1411">
        <v>35</v>
      </c>
      <c r="S1411">
        <v>3</v>
      </c>
      <c r="T1411" t="s">
        <v>1921</v>
      </c>
      <c r="U1411">
        <v>4</v>
      </c>
      <c r="V1411">
        <v>220</v>
      </c>
      <c r="W1411">
        <v>517</v>
      </c>
    </row>
    <row r="1412" spans="1:23" x14ac:dyDescent="0.35">
      <c r="A1412" t="s">
        <v>325</v>
      </c>
      <c r="B1412" t="s">
        <v>326</v>
      </c>
      <c r="C1412" s="2">
        <v>44835</v>
      </c>
      <c r="D1412">
        <v>568</v>
      </c>
      <c r="E1412">
        <v>359</v>
      </c>
      <c r="F1412">
        <v>21</v>
      </c>
      <c r="G1412">
        <v>5</v>
      </c>
      <c r="H1412">
        <v>0</v>
      </c>
      <c r="I1412">
        <v>953</v>
      </c>
      <c r="J1412">
        <v>31</v>
      </c>
      <c r="K1412">
        <v>36</v>
      </c>
      <c r="L1412">
        <v>41</v>
      </c>
      <c r="M1412">
        <v>45</v>
      </c>
      <c r="N1412">
        <v>49</v>
      </c>
      <c r="O1412">
        <v>4</v>
      </c>
      <c r="P1412">
        <v>4</v>
      </c>
      <c r="Q1412">
        <v>5</v>
      </c>
      <c r="R1412">
        <v>36</v>
      </c>
      <c r="S1412">
        <v>5</v>
      </c>
      <c r="T1412" t="s">
        <v>1922</v>
      </c>
      <c r="U1412">
        <v>5</v>
      </c>
      <c r="V1412">
        <v>385</v>
      </c>
      <c r="W1412">
        <v>948</v>
      </c>
    </row>
    <row r="1413" spans="1:23" x14ac:dyDescent="0.35">
      <c r="A1413" t="s">
        <v>325</v>
      </c>
      <c r="B1413" t="s">
        <v>326</v>
      </c>
      <c r="C1413" s="2">
        <v>44866</v>
      </c>
      <c r="D1413">
        <v>796</v>
      </c>
      <c r="E1413">
        <v>477</v>
      </c>
      <c r="F1413">
        <v>43</v>
      </c>
      <c r="G1413">
        <v>9</v>
      </c>
      <c r="H1413">
        <v>2</v>
      </c>
      <c r="I1413">
        <v>1327</v>
      </c>
      <c r="J1413">
        <v>22</v>
      </c>
      <c r="K1413">
        <v>24</v>
      </c>
      <c r="L1413">
        <v>28</v>
      </c>
      <c r="M1413">
        <v>32</v>
      </c>
      <c r="N1413">
        <v>42</v>
      </c>
      <c r="O1413">
        <v>10</v>
      </c>
      <c r="P1413">
        <v>4</v>
      </c>
      <c r="Q1413">
        <v>4</v>
      </c>
      <c r="R1413">
        <v>24</v>
      </c>
      <c r="S1413">
        <v>2</v>
      </c>
      <c r="T1413" t="s">
        <v>1923</v>
      </c>
      <c r="U1413">
        <v>11</v>
      </c>
      <c r="V1413">
        <v>531</v>
      </c>
      <c r="W1413">
        <v>1316</v>
      </c>
    </row>
    <row r="1414" spans="1:23" x14ac:dyDescent="0.35">
      <c r="A1414" t="s">
        <v>325</v>
      </c>
      <c r="B1414" t="s">
        <v>326</v>
      </c>
      <c r="C1414" s="2">
        <v>44896</v>
      </c>
      <c r="D1414">
        <v>156</v>
      </c>
      <c r="E1414">
        <v>111</v>
      </c>
      <c r="F1414">
        <v>19</v>
      </c>
      <c r="G1414">
        <v>5</v>
      </c>
      <c r="H1414">
        <v>2</v>
      </c>
      <c r="I1414">
        <v>293</v>
      </c>
      <c r="J1414">
        <v>23</v>
      </c>
      <c r="K1414">
        <v>27</v>
      </c>
      <c r="L1414">
        <v>29</v>
      </c>
      <c r="M1414">
        <v>31</v>
      </c>
      <c r="N1414">
        <v>42</v>
      </c>
      <c r="O1414">
        <v>11</v>
      </c>
      <c r="P1414">
        <v>2</v>
      </c>
      <c r="Q1414">
        <v>2</v>
      </c>
      <c r="R1414">
        <v>27</v>
      </c>
      <c r="S1414">
        <v>4</v>
      </c>
      <c r="T1414" t="s">
        <v>1924</v>
      </c>
      <c r="U1414">
        <v>7</v>
      </c>
      <c r="V1414">
        <v>137</v>
      </c>
      <c r="W1414">
        <v>286</v>
      </c>
    </row>
    <row r="1415" spans="1:23" x14ac:dyDescent="0.35">
      <c r="A1415" t="s">
        <v>325</v>
      </c>
      <c r="B1415" t="s">
        <v>326</v>
      </c>
      <c r="C1415" s="2">
        <v>44927</v>
      </c>
      <c r="D1415">
        <v>854</v>
      </c>
      <c r="E1415">
        <v>652</v>
      </c>
      <c r="F1415">
        <v>26</v>
      </c>
      <c r="G1415">
        <v>7</v>
      </c>
      <c r="H1415">
        <v>4</v>
      </c>
      <c r="I1415">
        <v>1543</v>
      </c>
      <c r="J1415">
        <v>20</v>
      </c>
      <c r="K1415">
        <v>25</v>
      </c>
      <c r="L1415">
        <v>28</v>
      </c>
      <c r="M1415">
        <v>32</v>
      </c>
      <c r="N1415">
        <v>39</v>
      </c>
      <c r="O1415">
        <v>7</v>
      </c>
      <c r="P1415">
        <v>4</v>
      </c>
      <c r="Q1415">
        <v>3</v>
      </c>
      <c r="R1415">
        <v>25</v>
      </c>
      <c r="S1415">
        <v>5</v>
      </c>
      <c r="T1415" t="s">
        <v>1925</v>
      </c>
      <c r="U1415">
        <v>11</v>
      </c>
      <c r="V1415">
        <v>689</v>
      </c>
      <c r="W1415">
        <v>1532</v>
      </c>
    </row>
    <row r="1416" spans="1:23" x14ac:dyDescent="0.35">
      <c r="A1416" t="s">
        <v>325</v>
      </c>
      <c r="B1416" t="s">
        <v>326</v>
      </c>
      <c r="C1416" s="2">
        <v>44958</v>
      </c>
      <c r="D1416">
        <v>213</v>
      </c>
      <c r="E1416">
        <v>187</v>
      </c>
      <c r="F1416">
        <v>9</v>
      </c>
      <c r="G1416">
        <v>3</v>
      </c>
      <c r="H1416">
        <v>1</v>
      </c>
      <c r="I1416">
        <v>413</v>
      </c>
      <c r="J1416">
        <v>21</v>
      </c>
      <c r="K1416">
        <v>24</v>
      </c>
      <c r="L1416">
        <v>26</v>
      </c>
      <c r="M1416">
        <v>368</v>
      </c>
      <c r="N1416">
        <v>415</v>
      </c>
      <c r="O1416">
        <v>47</v>
      </c>
      <c r="P1416">
        <v>342</v>
      </c>
      <c r="Q1416">
        <v>2</v>
      </c>
      <c r="R1416">
        <v>24</v>
      </c>
      <c r="S1416">
        <v>3</v>
      </c>
      <c r="T1416" t="s">
        <v>1926</v>
      </c>
      <c r="U1416">
        <v>4</v>
      </c>
      <c r="V1416">
        <v>200</v>
      </c>
      <c r="W1416">
        <v>409</v>
      </c>
    </row>
    <row r="1417" spans="1:23" x14ac:dyDescent="0.35">
      <c r="A1417" t="s">
        <v>325</v>
      </c>
      <c r="B1417" t="s">
        <v>326</v>
      </c>
      <c r="C1417" s="2">
        <v>44986</v>
      </c>
      <c r="D1417">
        <v>283</v>
      </c>
      <c r="E1417">
        <v>205</v>
      </c>
      <c r="F1417">
        <v>44</v>
      </c>
      <c r="G1417">
        <v>6</v>
      </c>
      <c r="H1417">
        <v>1</v>
      </c>
      <c r="I1417">
        <v>539</v>
      </c>
      <c r="J1417">
        <v>21</v>
      </c>
      <c r="K1417">
        <v>27</v>
      </c>
      <c r="L1417">
        <v>28</v>
      </c>
      <c r="M1417">
        <v>31</v>
      </c>
      <c r="N1417">
        <v>46</v>
      </c>
      <c r="O1417">
        <v>15</v>
      </c>
      <c r="P1417">
        <v>3</v>
      </c>
      <c r="Q1417">
        <v>1</v>
      </c>
      <c r="R1417">
        <v>27</v>
      </c>
      <c r="S1417">
        <v>6</v>
      </c>
      <c r="T1417" t="s">
        <v>1927</v>
      </c>
      <c r="U1417">
        <v>7</v>
      </c>
      <c r="V1417">
        <v>256</v>
      </c>
      <c r="W1417">
        <v>532</v>
      </c>
    </row>
    <row r="1418" spans="1:23" x14ac:dyDescent="0.35">
      <c r="A1418" t="s">
        <v>367</v>
      </c>
      <c r="B1418" t="s">
        <v>368</v>
      </c>
      <c r="C1418" s="2">
        <v>44652</v>
      </c>
      <c r="D1418">
        <v>1</v>
      </c>
      <c r="E1418">
        <v>5</v>
      </c>
      <c r="F1418">
        <v>2</v>
      </c>
      <c r="G1418">
        <v>2</v>
      </c>
      <c r="H1418">
        <v>5</v>
      </c>
      <c r="I1418">
        <v>15</v>
      </c>
      <c r="J1418">
        <v>2</v>
      </c>
      <c r="K1418">
        <v>8</v>
      </c>
      <c r="L1418">
        <v>19</v>
      </c>
      <c r="M1418">
        <v>24</v>
      </c>
      <c r="N1418">
        <v>159</v>
      </c>
      <c r="O1418">
        <v>135</v>
      </c>
      <c r="P1418">
        <v>5</v>
      </c>
      <c r="Q1418">
        <v>11</v>
      </c>
      <c r="R1418">
        <v>8</v>
      </c>
      <c r="S1418">
        <v>6</v>
      </c>
      <c r="T1418" t="s">
        <v>1928</v>
      </c>
      <c r="U1418">
        <v>7</v>
      </c>
      <c r="V1418">
        <v>14</v>
      </c>
      <c r="W1418">
        <v>8</v>
      </c>
    </row>
    <row r="1419" spans="1:23" x14ac:dyDescent="0.35">
      <c r="A1419" t="s">
        <v>367</v>
      </c>
      <c r="B1419" t="s">
        <v>368</v>
      </c>
      <c r="C1419" s="2">
        <v>44682</v>
      </c>
      <c r="D1419">
        <v>8</v>
      </c>
      <c r="E1419">
        <v>9</v>
      </c>
      <c r="F1419">
        <v>8</v>
      </c>
      <c r="G1419">
        <v>1</v>
      </c>
      <c r="H1419">
        <v>16</v>
      </c>
      <c r="I1419">
        <v>42</v>
      </c>
      <c r="J1419">
        <v>2</v>
      </c>
      <c r="K1419">
        <v>4</v>
      </c>
      <c r="L1419">
        <v>9</v>
      </c>
      <c r="M1419">
        <v>25</v>
      </c>
      <c r="N1419">
        <v>111</v>
      </c>
      <c r="O1419">
        <v>86</v>
      </c>
      <c r="P1419">
        <v>16</v>
      </c>
      <c r="Q1419">
        <v>5</v>
      </c>
      <c r="R1419">
        <v>4</v>
      </c>
      <c r="S1419">
        <v>2</v>
      </c>
      <c r="T1419" t="s">
        <v>1929</v>
      </c>
      <c r="U1419">
        <v>17</v>
      </c>
      <c r="V1419">
        <v>34</v>
      </c>
      <c r="W1419">
        <v>25</v>
      </c>
    </row>
    <row r="1420" spans="1:23" x14ac:dyDescent="0.35">
      <c r="A1420" t="s">
        <v>367</v>
      </c>
      <c r="B1420" t="s">
        <v>368</v>
      </c>
      <c r="C1420" s="2">
        <v>44713</v>
      </c>
      <c r="D1420">
        <v>3</v>
      </c>
      <c r="E1420">
        <v>6</v>
      </c>
      <c r="F1420">
        <v>4</v>
      </c>
      <c r="G1420">
        <v>3</v>
      </c>
      <c r="H1420">
        <v>0</v>
      </c>
      <c r="I1420">
        <v>16</v>
      </c>
      <c r="J1420">
        <v>3</v>
      </c>
      <c r="K1420">
        <v>4.5</v>
      </c>
      <c r="L1420">
        <v>7</v>
      </c>
      <c r="M1420">
        <v>15</v>
      </c>
      <c r="N1420">
        <v>57</v>
      </c>
      <c r="O1420">
        <v>42</v>
      </c>
      <c r="P1420">
        <v>8</v>
      </c>
      <c r="Q1420">
        <v>2.5</v>
      </c>
      <c r="R1420">
        <v>4.5</v>
      </c>
      <c r="S1420">
        <v>1.5</v>
      </c>
      <c r="T1420" t="s">
        <v>1930</v>
      </c>
      <c r="U1420">
        <v>3</v>
      </c>
      <c r="V1420">
        <v>13</v>
      </c>
      <c r="W1420">
        <v>13</v>
      </c>
    </row>
    <row r="1421" spans="1:23" x14ac:dyDescent="0.35">
      <c r="A1421" t="s">
        <v>367</v>
      </c>
      <c r="B1421" t="s">
        <v>368</v>
      </c>
      <c r="C1421" s="2">
        <v>44743</v>
      </c>
      <c r="D1421">
        <v>8</v>
      </c>
      <c r="E1421">
        <v>12</v>
      </c>
      <c r="F1421">
        <v>5</v>
      </c>
      <c r="G1421">
        <v>1</v>
      </c>
      <c r="H1421">
        <v>8</v>
      </c>
      <c r="I1421">
        <v>34</v>
      </c>
      <c r="J1421">
        <v>1</v>
      </c>
      <c r="K1421">
        <v>3</v>
      </c>
      <c r="L1421">
        <v>5.5</v>
      </c>
      <c r="M1421">
        <v>8</v>
      </c>
      <c r="N1421">
        <v>108</v>
      </c>
      <c r="O1421">
        <v>100</v>
      </c>
      <c r="P1421">
        <v>2.5</v>
      </c>
      <c r="Q1421">
        <v>2.5</v>
      </c>
      <c r="R1421">
        <v>3</v>
      </c>
      <c r="S1421">
        <v>2</v>
      </c>
      <c r="T1421" t="s">
        <v>1931</v>
      </c>
      <c r="U1421">
        <v>9</v>
      </c>
      <c r="V1421">
        <v>26</v>
      </c>
      <c r="W1421">
        <v>25</v>
      </c>
    </row>
    <row r="1422" spans="1:23" x14ac:dyDescent="0.35">
      <c r="A1422" t="s">
        <v>367</v>
      </c>
      <c r="B1422" t="s">
        <v>368</v>
      </c>
      <c r="C1422" s="2">
        <v>44774</v>
      </c>
      <c r="D1422">
        <v>2</v>
      </c>
      <c r="E1422">
        <v>5</v>
      </c>
      <c r="F1422">
        <v>1</v>
      </c>
      <c r="G1422">
        <v>3</v>
      </c>
      <c r="H1422">
        <v>0</v>
      </c>
      <c r="I1422">
        <v>11</v>
      </c>
      <c r="J1422">
        <v>0</v>
      </c>
      <c r="K1422">
        <v>3</v>
      </c>
      <c r="L1422">
        <v>13</v>
      </c>
      <c r="M1422">
        <v>20</v>
      </c>
      <c r="N1422">
        <v>63</v>
      </c>
      <c r="O1422">
        <v>43</v>
      </c>
      <c r="P1422">
        <v>7</v>
      </c>
      <c r="Q1422">
        <v>10</v>
      </c>
      <c r="R1422">
        <v>3</v>
      </c>
      <c r="S1422">
        <v>3</v>
      </c>
      <c r="T1422" t="s">
        <v>1932</v>
      </c>
      <c r="U1422">
        <v>3</v>
      </c>
      <c r="V1422">
        <v>9</v>
      </c>
      <c r="W1422">
        <v>8</v>
      </c>
    </row>
    <row r="1423" spans="1:23" x14ac:dyDescent="0.35">
      <c r="A1423" t="s">
        <v>367</v>
      </c>
      <c r="B1423" t="s">
        <v>368</v>
      </c>
      <c r="C1423" s="2">
        <v>44805</v>
      </c>
      <c r="D1423">
        <v>3</v>
      </c>
      <c r="E1423">
        <v>12</v>
      </c>
      <c r="F1423">
        <v>3</v>
      </c>
      <c r="G1423">
        <v>0</v>
      </c>
      <c r="H1423">
        <v>2</v>
      </c>
      <c r="I1423">
        <v>20</v>
      </c>
      <c r="J1423">
        <v>3</v>
      </c>
      <c r="K1423">
        <v>7</v>
      </c>
      <c r="L1423">
        <v>11</v>
      </c>
      <c r="M1423">
        <v>13.5</v>
      </c>
      <c r="N1423">
        <v>39</v>
      </c>
      <c r="O1423">
        <v>25.5</v>
      </c>
      <c r="P1423">
        <v>2.5</v>
      </c>
      <c r="Q1423">
        <v>4</v>
      </c>
      <c r="R1423">
        <v>7</v>
      </c>
      <c r="S1423">
        <v>4</v>
      </c>
      <c r="T1423" t="s">
        <v>1933</v>
      </c>
      <c r="U1423">
        <v>2</v>
      </c>
      <c r="V1423">
        <v>17</v>
      </c>
      <c r="W1423">
        <v>18</v>
      </c>
    </row>
    <row r="1424" spans="1:23" x14ac:dyDescent="0.35">
      <c r="A1424" t="s">
        <v>367</v>
      </c>
      <c r="B1424" t="s">
        <v>368</v>
      </c>
      <c r="C1424" s="2">
        <v>44835</v>
      </c>
      <c r="D1424">
        <v>1</v>
      </c>
      <c r="E1424">
        <v>2</v>
      </c>
      <c r="F1424">
        <v>1</v>
      </c>
      <c r="G1424">
        <v>0</v>
      </c>
      <c r="H1424">
        <v>1</v>
      </c>
      <c r="I1424">
        <v>5</v>
      </c>
      <c r="J1424">
        <v>11</v>
      </c>
      <c r="K1424">
        <v>12</v>
      </c>
      <c r="L1424">
        <v>12</v>
      </c>
      <c r="M1424">
        <v>14</v>
      </c>
      <c r="N1424">
        <v>19</v>
      </c>
      <c r="O1424">
        <v>5</v>
      </c>
      <c r="P1424">
        <v>2</v>
      </c>
      <c r="Q1424">
        <v>0</v>
      </c>
      <c r="R1424">
        <v>12</v>
      </c>
      <c r="S1424">
        <v>1</v>
      </c>
      <c r="T1424" t="s">
        <v>1934</v>
      </c>
      <c r="U1424">
        <v>1</v>
      </c>
      <c r="V1424">
        <v>4</v>
      </c>
      <c r="W1424">
        <v>4</v>
      </c>
    </row>
    <row r="1425" spans="1:23" x14ac:dyDescent="0.35">
      <c r="A1425" t="s">
        <v>367</v>
      </c>
      <c r="B1425" t="s">
        <v>368</v>
      </c>
      <c r="C1425" s="2">
        <v>44866</v>
      </c>
      <c r="D1425">
        <v>0</v>
      </c>
      <c r="E1425">
        <v>0</v>
      </c>
      <c r="F1425">
        <v>0</v>
      </c>
      <c r="G1425">
        <v>0</v>
      </c>
      <c r="H1425">
        <v>0</v>
      </c>
      <c r="I1425">
        <v>0</v>
      </c>
      <c r="T1425" t="s">
        <v>1935</v>
      </c>
      <c r="U1425">
        <v>0</v>
      </c>
      <c r="V1425">
        <v>0</v>
      </c>
      <c r="W1425">
        <v>0</v>
      </c>
    </row>
    <row r="1426" spans="1:23" x14ac:dyDescent="0.35">
      <c r="A1426" t="s">
        <v>367</v>
      </c>
      <c r="B1426" t="s">
        <v>368</v>
      </c>
      <c r="C1426" s="2">
        <v>44896</v>
      </c>
      <c r="D1426">
        <v>0</v>
      </c>
      <c r="E1426">
        <v>0</v>
      </c>
      <c r="F1426">
        <v>0</v>
      </c>
      <c r="G1426">
        <v>0</v>
      </c>
      <c r="H1426">
        <v>0</v>
      </c>
      <c r="I1426">
        <v>0</v>
      </c>
      <c r="T1426" t="s">
        <v>1936</v>
      </c>
      <c r="U1426">
        <v>0</v>
      </c>
      <c r="V1426">
        <v>0</v>
      </c>
      <c r="W1426">
        <v>0</v>
      </c>
    </row>
    <row r="1427" spans="1:23" x14ac:dyDescent="0.35">
      <c r="A1427" t="s">
        <v>367</v>
      </c>
      <c r="B1427" t="s">
        <v>368</v>
      </c>
      <c r="C1427" s="2">
        <v>44927</v>
      </c>
      <c r="D1427">
        <v>0</v>
      </c>
      <c r="E1427">
        <v>0</v>
      </c>
      <c r="F1427">
        <v>0</v>
      </c>
      <c r="G1427">
        <v>0</v>
      </c>
      <c r="H1427">
        <v>0</v>
      </c>
      <c r="I1427">
        <v>0</v>
      </c>
      <c r="T1427" t="s">
        <v>1937</v>
      </c>
      <c r="U1427">
        <v>0</v>
      </c>
      <c r="V1427">
        <v>0</v>
      </c>
      <c r="W1427">
        <v>0</v>
      </c>
    </row>
    <row r="1428" spans="1:23" x14ac:dyDescent="0.35">
      <c r="A1428" t="s">
        <v>367</v>
      </c>
      <c r="B1428" t="s">
        <v>368</v>
      </c>
      <c r="C1428" s="2">
        <v>44958</v>
      </c>
      <c r="D1428">
        <v>0</v>
      </c>
      <c r="E1428">
        <v>0</v>
      </c>
      <c r="F1428">
        <v>0</v>
      </c>
      <c r="G1428">
        <v>0</v>
      </c>
      <c r="H1428">
        <v>0</v>
      </c>
      <c r="I1428">
        <v>0</v>
      </c>
      <c r="T1428" t="s">
        <v>1938</v>
      </c>
      <c r="U1428">
        <v>0</v>
      </c>
      <c r="V1428">
        <v>0</v>
      </c>
      <c r="W1428">
        <v>0</v>
      </c>
    </row>
    <row r="1429" spans="1:23" x14ac:dyDescent="0.35">
      <c r="A1429" t="s">
        <v>367</v>
      </c>
      <c r="B1429" t="s">
        <v>368</v>
      </c>
      <c r="C1429" s="2">
        <v>44986</v>
      </c>
      <c r="D1429">
        <v>1415</v>
      </c>
      <c r="E1429">
        <v>307</v>
      </c>
      <c r="F1429">
        <v>157</v>
      </c>
      <c r="G1429">
        <v>47</v>
      </c>
      <c r="H1429">
        <v>46</v>
      </c>
      <c r="I1429">
        <v>1972</v>
      </c>
      <c r="J1429">
        <v>18</v>
      </c>
      <c r="K1429">
        <v>55</v>
      </c>
      <c r="L1429">
        <v>92</v>
      </c>
      <c r="M1429">
        <v>114</v>
      </c>
      <c r="N1429">
        <v>281</v>
      </c>
      <c r="O1429">
        <v>167</v>
      </c>
      <c r="P1429">
        <v>22</v>
      </c>
      <c r="Q1429">
        <v>37</v>
      </c>
      <c r="R1429">
        <v>55</v>
      </c>
      <c r="S1429">
        <v>37</v>
      </c>
      <c r="T1429" t="s">
        <v>1939</v>
      </c>
      <c r="U1429">
        <v>93</v>
      </c>
      <c r="V1429">
        <v>557</v>
      </c>
      <c r="W1429">
        <v>1879</v>
      </c>
    </row>
    <row r="1430" spans="1:23" x14ac:dyDescent="0.35">
      <c r="A1430" t="s">
        <v>165</v>
      </c>
      <c r="B1430" t="s">
        <v>166</v>
      </c>
      <c r="C1430" s="2">
        <v>44652</v>
      </c>
      <c r="D1430">
        <v>1472</v>
      </c>
      <c r="E1430">
        <v>628</v>
      </c>
      <c r="F1430">
        <v>20</v>
      </c>
      <c r="G1430">
        <v>2</v>
      </c>
      <c r="H1430">
        <v>8</v>
      </c>
      <c r="I1430">
        <v>2130</v>
      </c>
      <c r="J1430">
        <v>9</v>
      </c>
      <c r="K1430">
        <v>10</v>
      </c>
      <c r="L1430">
        <v>12</v>
      </c>
      <c r="M1430">
        <v>14</v>
      </c>
      <c r="N1430">
        <v>17</v>
      </c>
      <c r="O1430">
        <v>3</v>
      </c>
      <c r="P1430">
        <v>2</v>
      </c>
      <c r="Q1430">
        <v>2</v>
      </c>
      <c r="R1430">
        <v>10</v>
      </c>
      <c r="S1430">
        <v>1</v>
      </c>
      <c r="T1430" t="s">
        <v>1940</v>
      </c>
      <c r="U1430">
        <v>10</v>
      </c>
      <c r="V1430">
        <v>658</v>
      </c>
      <c r="W1430">
        <v>2120</v>
      </c>
    </row>
    <row r="1431" spans="1:23" x14ac:dyDescent="0.35">
      <c r="A1431" t="s">
        <v>165</v>
      </c>
      <c r="B1431" t="s">
        <v>166</v>
      </c>
      <c r="C1431" s="2">
        <v>44682</v>
      </c>
      <c r="D1431">
        <v>1057</v>
      </c>
      <c r="E1431">
        <v>515</v>
      </c>
      <c r="F1431">
        <v>12</v>
      </c>
      <c r="G1431">
        <v>3</v>
      </c>
      <c r="H1431">
        <v>3</v>
      </c>
      <c r="I1431">
        <v>1590</v>
      </c>
      <c r="J1431">
        <v>10</v>
      </c>
      <c r="K1431">
        <v>13</v>
      </c>
      <c r="L1431">
        <v>14</v>
      </c>
      <c r="M1431">
        <v>16</v>
      </c>
      <c r="N1431">
        <v>23</v>
      </c>
      <c r="O1431">
        <v>7</v>
      </c>
      <c r="P1431">
        <v>2</v>
      </c>
      <c r="Q1431">
        <v>1</v>
      </c>
      <c r="R1431">
        <v>13</v>
      </c>
      <c r="S1431">
        <v>3</v>
      </c>
      <c r="T1431" t="s">
        <v>1941</v>
      </c>
      <c r="U1431">
        <v>6</v>
      </c>
      <c r="V1431">
        <v>533</v>
      </c>
      <c r="W1431">
        <v>1584</v>
      </c>
    </row>
    <row r="1432" spans="1:23" x14ac:dyDescent="0.35">
      <c r="A1432" t="s">
        <v>165</v>
      </c>
      <c r="B1432" t="s">
        <v>166</v>
      </c>
      <c r="C1432" s="2">
        <v>44713</v>
      </c>
      <c r="D1432">
        <v>1098</v>
      </c>
      <c r="E1432">
        <v>473</v>
      </c>
      <c r="F1432">
        <v>11</v>
      </c>
      <c r="G1432">
        <v>7</v>
      </c>
      <c r="H1432">
        <v>3</v>
      </c>
      <c r="I1432">
        <v>1592</v>
      </c>
      <c r="J1432">
        <v>10</v>
      </c>
      <c r="K1432">
        <v>11</v>
      </c>
      <c r="L1432">
        <v>13</v>
      </c>
      <c r="M1432">
        <v>15</v>
      </c>
      <c r="N1432">
        <v>22</v>
      </c>
      <c r="O1432">
        <v>7</v>
      </c>
      <c r="P1432">
        <v>2</v>
      </c>
      <c r="Q1432">
        <v>2</v>
      </c>
      <c r="R1432">
        <v>11</v>
      </c>
      <c r="S1432">
        <v>1</v>
      </c>
      <c r="T1432" t="s">
        <v>1942</v>
      </c>
      <c r="U1432">
        <v>10</v>
      </c>
      <c r="V1432">
        <v>494</v>
      </c>
      <c r="W1432">
        <v>1582</v>
      </c>
    </row>
    <row r="1433" spans="1:23" x14ac:dyDescent="0.35">
      <c r="A1433" t="s">
        <v>165</v>
      </c>
      <c r="B1433" t="s">
        <v>166</v>
      </c>
      <c r="C1433" s="2">
        <v>44743</v>
      </c>
      <c r="D1433">
        <v>1439</v>
      </c>
      <c r="E1433">
        <v>607</v>
      </c>
      <c r="F1433">
        <v>18</v>
      </c>
      <c r="G1433">
        <v>7</v>
      </c>
      <c r="H1433">
        <v>4</v>
      </c>
      <c r="I1433">
        <v>2075</v>
      </c>
      <c r="J1433">
        <v>9</v>
      </c>
      <c r="K1433">
        <v>10</v>
      </c>
      <c r="L1433">
        <v>12</v>
      </c>
      <c r="M1433">
        <v>14</v>
      </c>
      <c r="N1433">
        <v>21</v>
      </c>
      <c r="O1433">
        <v>7</v>
      </c>
      <c r="P1433">
        <v>2</v>
      </c>
      <c r="Q1433">
        <v>2</v>
      </c>
      <c r="R1433">
        <v>10</v>
      </c>
      <c r="S1433">
        <v>1</v>
      </c>
      <c r="T1433" t="s">
        <v>1943</v>
      </c>
      <c r="U1433">
        <v>11</v>
      </c>
      <c r="V1433">
        <v>636</v>
      </c>
      <c r="W1433">
        <v>2064</v>
      </c>
    </row>
    <row r="1434" spans="1:23" x14ac:dyDescent="0.35">
      <c r="A1434" t="s">
        <v>165</v>
      </c>
      <c r="B1434" t="s">
        <v>166</v>
      </c>
      <c r="C1434" s="2">
        <v>44774</v>
      </c>
      <c r="D1434">
        <v>1216</v>
      </c>
      <c r="E1434">
        <v>477</v>
      </c>
      <c r="F1434">
        <v>16</v>
      </c>
      <c r="G1434">
        <v>4</v>
      </c>
      <c r="H1434">
        <v>4</v>
      </c>
      <c r="I1434">
        <v>1717</v>
      </c>
      <c r="J1434">
        <v>10</v>
      </c>
      <c r="K1434">
        <v>11</v>
      </c>
      <c r="L1434">
        <v>13</v>
      </c>
      <c r="M1434">
        <v>16</v>
      </c>
      <c r="N1434">
        <v>34</v>
      </c>
      <c r="O1434">
        <v>18</v>
      </c>
      <c r="P1434">
        <v>3</v>
      </c>
      <c r="Q1434">
        <v>2</v>
      </c>
      <c r="R1434">
        <v>11</v>
      </c>
      <c r="S1434">
        <v>1</v>
      </c>
      <c r="T1434" t="s">
        <v>1944</v>
      </c>
      <c r="U1434">
        <v>8</v>
      </c>
      <c r="V1434">
        <v>501</v>
      </c>
      <c r="W1434">
        <v>1709</v>
      </c>
    </row>
    <row r="1435" spans="1:23" x14ac:dyDescent="0.35">
      <c r="A1435" t="s">
        <v>165</v>
      </c>
      <c r="B1435" t="s">
        <v>166</v>
      </c>
      <c r="C1435" s="2">
        <v>44805</v>
      </c>
      <c r="D1435">
        <v>1137</v>
      </c>
      <c r="E1435">
        <v>475</v>
      </c>
      <c r="F1435">
        <v>13</v>
      </c>
      <c r="G1435">
        <v>1</v>
      </c>
      <c r="H1435">
        <v>5</v>
      </c>
      <c r="I1435">
        <v>1631</v>
      </c>
      <c r="J1435">
        <v>10</v>
      </c>
      <c r="K1435">
        <v>11</v>
      </c>
      <c r="L1435">
        <v>13</v>
      </c>
      <c r="M1435">
        <v>15</v>
      </c>
      <c r="N1435">
        <v>40</v>
      </c>
      <c r="O1435">
        <v>25</v>
      </c>
      <c r="P1435">
        <v>2</v>
      </c>
      <c r="Q1435">
        <v>2</v>
      </c>
      <c r="R1435">
        <v>11</v>
      </c>
      <c r="S1435">
        <v>1</v>
      </c>
      <c r="T1435" t="s">
        <v>1945</v>
      </c>
      <c r="U1435">
        <v>6</v>
      </c>
      <c r="V1435">
        <v>494</v>
      </c>
      <c r="W1435">
        <v>1625</v>
      </c>
    </row>
    <row r="1436" spans="1:23" x14ac:dyDescent="0.35">
      <c r="A1436" t="s">
        <v>165</v>
      </c>
      <c r="B1436" t="s">
        <v>166</v>
      </c>
      <c r="C1436" s="2">
        <v>44835</v>
      </c>
      <c r="D1436">
        <v>1039</v>
      </c>
      <c r="E1436">
        <v>508</v>
      </c>
      <c r="F1436">
        <v>18</v>
      </c>
      <c r="G1436">
        <v>8</v>
      </c>
      <c r="H1436">
        <v>5</v>
      </c>
      <c r="I1436">
        <v>1578</v>
      </c>
      <c r="J1436">
        <v>10</v>
      </c>
      <c r="K1436">
        <v>11</v>
      </c>
      <c r="L1436">
        <v>13</v>
      </c>
      <c r="M1436">
        <v>15</v>
      </c>
      <c r="N1436">
        <v>57</v>
      </c>
      <c r="O1436">
        <v>42</v>
      </c>
      <c r="P1436">
        <v>2</v>
      </c>
      <c r="Q1436">
        <v>2</v>
      </c>
      <c r="R1436">
        <v>11</v>
      </c>
      <c r="S1436">
        <v>1</v>
      </c>
      <c r="T1436" t="s">
        <v>1946</v>
      </c>
      <c r="U1436">
        <v>13</v>
      </c>
      <c r="V1436">
        <v>539</v>
      </c>
      <c r="W1436">
        <v>1565</v>
      </c>
    </row>
    <row r="1437" spans="1:23" x14ac:dyDescent="0.35">
      <c r="A1437" t="s">
        <v>165</v>
      </c>
      <c r="B1437" t="s">
        <v>166</v>
      </c>
      <c r="C1437" s="2">
        <v>44866</v>
      </c>
      <c r="D1437">
        <v>1007</v>
      </c>
      <c r="E1437">
        <v>428</v>
      </c>
      <c r="F1437">
        <v>18</v>
      </c>
      <c r="G1437">
        <v>5</v>
      </c>
      <c r="H1437">
        <v>6</v>
      </c>
      <c r="I1437">
        <v>1464</v>
      </c>
      <c r="J1437">
        <v>6</v>
      </c>
      <c r="K1437">
        <v>10</v>
      </c>
      <c r="L1437">
        <v>11</v>
      </c>
      <c r="M1437">
        <v>14</v>
      </c>
      <c r="N1437">
        <v>67</v>
      </c>
      <c r="O1437">
        <v>53</v>
      </c>
      <c r="P1437">
        <v>3</v>
      </c>
      <c r="Q1437">
        <v>1</v>
      </c>
      <c r="R1437">
        <v>10</v>
      </c>
      <c r="S1437">
        <v>4</v>
      </c>
      <c r="T1437" t="s">
        <v>1947</v>
      </c>
      <c r="U1437">
        <v>11</v>
      </c>
      <c r="V1437">
        <v>457</v>
      </c>
      <c r="W1437">
        <v>1453</v>
      </c>
    </row>
    <row r="1438" spans="1:23" x14ac:dyDescent="0.35">
      <c r="A1438" t="s">
        <v>165</v>
      </c>
      <c r="B1438" t="s">
        <v>166</v>
      </c>
      <c r="C1438" s="2">
        <v>44896</v>
      </c>
      <c r="D1438">
        <v>1448</v>
      </c>
      <c r="E1438">
        <v>648</v>
      </c>
      <c r="F1438">
        <v>26</v>
      </c>
      <c r="G1438">
        <v>8</v>
      </c>
      <c r="H1438">
        <v>5</v>
      </c>
      <c r="I1438">
        <v>2135</v>
      </c>
      <c r="J1438">
        <v>10</v>
      </c>
      <c r="K1438">
        <v>12</v>
      </c>
      <c r="L1438">
        <v>14</v>
      </c>
      <c r="M1438">
        <v>17</v>
      </c>
      <c r="N1438">
        <v>82</v>
      </c>
      <c r="O1438">
        <v>65</v>
      </c>
      <c r="P1438">
        <v>3</v>
      </c>
      <c r="Q1438">
        <v>2</v>
      </c>
      <c r="R1438">
        <v>12</v>
      </c>
      <c r="S1438">
        <v>2</v>
      </c>
      <c r="T1438" t="s">
        <v>1948</v>
      </c>
      <c r="U1438">
        <v>13</v>
      </c>
      <c r="V1438">
        <v>687</v>
      </c>
      <c r="W1438">
        <v>2122</v>
      </c>
    </row>
    <row r="1439" spans="1:23" x14ac:dyDescent="0.35">
      <c r="A1439" t="s">
        <v>165</v>
      </c>
      <c r="B1439" t="s">
        <v>166</v>
      </c>
      <c r="C1439" s="2">
        <v>44927</v>
      </c>
      <c r="D1439">
        <v>917</v>
      </c>
      <c r="E1439">
        <v>553</v>
      </c>
      <c r="F1439">
        <v>13</v>
      </c>
      <c r="G1439">
        <v>7</v>
      </c>
      <c r="H1439">
        <v>7</v>
      </c>
      <c r="I1439">
        <v>1497</v>
      </c>
      <c r="J1439">
        <v>10</v>
      </c>
      <c r="K1439">
        <v>10</v>
      </c>
      <c r="L1439">
        <v>12</v>
      </c>
      <c r="M1439">
        <v>14</v>
      </c>
      <c r="N1439">
        <v>20</v>
      </c>
      <c r="O1439">
        <v>6</v>
      </c>
      <c r="P1439">
        <v>2</v>
      </c>
      <c r="Q1439">
        <v>2</v>
      </c>
      <c r="R1439">
        <v>10</v>
      </c>
      <c r="S1439">
        <v>0</v>
      </c>
      <c r="T1439" t="s">
        <v>1949</v>
      </c>
      <c r="U1439">
        <v>14</v>
      </c>
      <c r="V1439">
        <v>580</v>
      </c>
      <c r="W1439">
        <v>1483</v>
      </c>
    </row>
    <row r="1440" spans="1:23" x14ac:dyDescent="0.35">
      <c r="A1440" t="s">
        <v>165</v>
      </c>
      <c r="B1440" t="s">
        <v>166</v>
      </c>
      <c r="C1440" s="2">
        <v>44958</v>
      </c>
      <c r="D1440">
        <v>1053</v>
      </c>
      <c r="E1440">
        <v>553</v>
      </c>
      <c r="F1440">
        <v>22</v>
      </c>
      <c r="G1440">
        <v>9</v>
      </c>
      <c r="H1440">
        <v>2</v>
      </c>
      <c r="I1440">
        <v>1639</v>
      </c>
      <c r="J1440">
        <v>10</v>
      </c>
      <c r="K1440">
        <v>10</v>
      </c>
      <c r="L1440">
        <v>12</v>
      </c>
      <c r="M1440">
        <v>14</v>
      </c>
      <c r="N1440">
        <v>22</v>
      </c>
      <c r="O1440">
        <v>8</v>
      </c>
      <c r="P1440">
        <v>2</v>
      </c>
      <c r="Q1440">
        <v>2</v>
      </c>
      <c r="R1440">
        <v>10</v>
      </c>
      <c r="S1440">
        <v>0</v>
      </c>
      <c r="T1440" t="s">
        <v>1950</v>
      </c>
      <c r="U1440">
        <v>11</v>
      </c>
      <c r="V1440">
        <v>586</v>
      </c>
      <c r="W1440">
        <v>1628</v>
      </c>
    </row>
    <row r="1441" spans="1:23" x14ac:dyDescent="0.35">
      <c r="A1441" t="s">
        <v>165</v>
      </c>
      <c r="B1441" t="s">
        <v>166</v>
      </c>
      <c r="C1441" s="2">
        <v>44986</v>
      </c>
      <c r="D1441">
        <v>1349</v>
      </c>
      <c r="E1441">
        <v>687</v>
      </c>
      <c r="F1441">
        <v>25</v>
      </c>
      <c r="G1441">
        <v>5</v>
      </c>
      <c r="H1441">
        <v>13</v>
      </c>
      <c r="I1441">
        <v>2079</v>
      </c>
      <c r="J1441">
        <v>10</v>
      </c>
      <c r="K1441">
        <v>11</v>
      </c>
      <c r="L1441">
        <v>13</v>
      </c>
      <c r="M1441">
        <v>15</v>
      </c>
      <c r="N1441">
        <v>19</v>
      </c>
      <c r="O1441">
        <v>4</v>
      </c>
      <c r="P1441">
        <v>2</v>
      </c>
      <c r="Q1441">
        <v>2</v>
      </c>
      <c r="R1441">
        <v>11</v>
      </c>
      <c r="S1441">
        <v>1</v>
      </c>
      <c r="T1441" t="s">
        <v>1951</v>
      </c>
      <c r="U1441">
        <v>18</v>
      </c>
      <c r="V1441">
        <v>730</v>
      </c>
      <c r="W1441">
        <v>2061</v>
      </c>
    </row>
    <row r="1442" spans="1:23" x14ac:dyDescent="0.35">
      <c r="A1442" t="s">
        <v>239</v>
      </c>
      <c r="B1442" t="s">
        <v>240</v>
      </c>
      <c r="C1442" s="2">
        <v>44652</v>
      </c>
      <c r="D1442">
        <v>984</v>
      </c>
      <c r="E1442">
        <v>371</v>
      </c>
      <c r="F1442">
        <v>52</v>
      </c>
      <c r="G1442">
        <v>14</v>
      </c>
      <c r="H1442">
        <v>8</v>
      </c>
      <c r="I1442">
        <v>1429</v>
      </c>
      <c r="J1442">
        <v>1</v>
      </c>
      <c r="K1442">
        <v>3</v>
      </c>
      <c r="L1442">
        <v>12</v>
      </c>
      <c r="M1442">
        <v>33</v>
      </c>
      <c r="N1442">
        <v>93</v>
      </c>
      <c r="O1442">
        <v>60</v>
      </c>
      <c r="P1442">
        <v>21</v>
      </c>
      <c r="Q1442">
        <v>9</v>
      </c>
      <c r="R1442">
        <v>3</v>
      </c>
      <c r="S1442">
        <v>2</v>
      </c>
      <c r="T1442" t="s">
        <v>1952</v>
      </c>
      <c r="U1442">
        <v>22</v>
      </c>
      <c r="V1442">
        <v>445</v>
      </c>
      <c r="W1442">
        <v>1407</v>
      </c>
    </row>
    <row r="1443" spans="1:23" x14ac:dyDescent="0.35">
      <c r="A1443" t="s">
        <v>239</v>
      </c>
      <c r="B1443" t="s">
        <v>240</v>
      </c>
      <c r="C1443" s="2">
        <v>44682</v>
      </c>
      <c r="D1443">
        <v>568</v>
      </c>
      <c r="E1443">
        <v>221</v>
      </c>
      <c r="F1443">
        <v>41</v>
      </c>
      <c r="G1443">
        <v>4</v>
      </c>
      <c r="H1443">
        <v>1</v>
      </c>
      <c r="I1443">
        <v>835</v>
      </c>
      <c r="J1443">
        <v>1</v>
      </c>
      <c r="K1443">
        <v>2</v>
      </c>
      <c r="L1443">
        <v>3</v>
      </c>
      <c r="M1443">
        <v>5</v>
      </c>
      <c r="N1443">
        <v>11</v>
      </c>
      <c r="O1443">
        <v>6</v>
      </c>
      <c r="P1443">
        <v>2</v>
      </c>
      <c r="Q1443">
        <v>1</v>
      </c>
      <c r="R1443">
        <v>2</v>
      </c>
      <c r="S1443">
        <v>1</v>
      </c>
      <c r="T1443" t="s">
        <v>1953</v>
      </c>
      <c r="U1443">
        <v>5</v>
      </c>
      <c r="V1443">
        <v>267</v>
      </c>
      <c r="W1443">
        <v>830</v>
      </c>
    </row>
    <row r="1444" spans="1:23" x14ac:dyDescent="0.35">
      <c r="A1444" t="s">
        <v>239</v>
      </c>
      <c r="B1444" t="s">
        <v>240</v>
      </c>
      <c r="C1444" s="2">
        <v>44713</v>
      </c>
      <c r="D1444">
        <v>503</v>
      </c>
      <c r="E1444">
        <v>221</v>
      </c>
      <c r="F1444">
        <v>33</v>
      </c>
      <c r="G1444">
        <v>3</v>
      </c>
      <c r="H1444">
        <v>0</v>
      </c>
      <c r="I1444">
        <v>760</v>
      </c>
      <c r="J1444">
        <v>1</v>
      </c>
      <c r="K1444">
        <v>2</v>
      </c>
      <c r="L1444">
        <v>4</v>
      </c>
      <c r="M1444">
        <v>6</v>
      </c>
      <c r="N1444">
        <v>11.5</v>
      </c>
      <c r="O1444">
        <v>5.5</v>
      </c>
      <c r="P1444">
        <v>2</v>
      </c>
      <c r="Q1444">
        <v>2</v>
      </c>
      <c r="R1444">
        <v>2</v>
      </c>
      <c r="S1444">
        <v>1</v>
      </c>
      <c r="T1444" t="s">
        <v>1954</v>
      </c>
      <c r="U1444">
        <v>3</v>
      </c>
      <c r="V1444">
        <v>257</v>
      </c>
      <c r="W1444">
        <v>757</v>
      </c>
    </row>
    <row r="1445" spans="1:23" x14ac:dyDescent="0.35">
      <c r="A1445" t="s">
        <v>239</v>
      </c>
      <c r="B1445" t="s">
        <v>240</v>
      </c>
      <c r="C1445" s="2">
        <v>44743</v>
      </c>
      <c r="D1445">
        <v>670</v>
      </c>
      <c r="E1445">
        <v>272</v>
      </c>
      <c r="F1445">
        <v>38</v>
      </c>
      <c r="G1445">
        <v>2</v>
      </c>
      <c r="H1445">
        <v>3</v>
      </c>
      <c r="I1445">
        <v>985</v>
      </c>
      <c r="J1445">
        <v>1</v>
      </c>
      <c r="K1445">
        <v>2</v>
      </c>
      <c r="L1445">
        <v>4</v>
      </c>
      <c r="M1445">
        <v>7</v>
      </c>
      <c r="N1445">
        <v>13</v>
      </c>
      <c r="O1445">
        <v>6</v>
      </c>
      <c r="P1445">
        <v>3</v>
      </c>
      <c r="Q1445">
        <v>2</v>
      </c>
      <c r="R1445">
        <v>2</v>
      </c>
      <c r="S1445">
        <v>1</v>
      </c>
      <c r="T1445" t="s">
        <v>1955</v>
      </c>
      <c r="U1445">
        <v>5</v>
      </c>
      <c r="V1445">
        <v>315</v>
      </c>
      <c r="W1445">
        <v>980</v>
      </c>
    </row>
    <row r="1446" spans="1:23" x14ac:dyDescent="0.35">
      <c r="A1446" t="s">
        <v>239</v>
      </c>
      <c r="B1446" t="s">
        <v>240</v>
      </c>
      <c r="C1446" s="2">
        <v>44774</v>
      </c>
      <c r="D1446">
        <v>511</v>
      </c>
      <c r="E1446">
        <v>273</v>
      </c>
      <c r="F1446">
        <v>36</v>
      </c>
      <c r="G1446">
        <v>7</v>
      </c>
      <c r="H1446">
        <v>4</v>
      </c>
      <c r="I1446">
        <v>831</v>
      </c>
      <c r="J1446">
        <v>1</v>
      </c>
      <c r="K1446">
        <v>4</v>
      </c>
      <c r="L1446">
        <v>7</v>
      </c>
      <c r="M1446">
        <v>11</v>
      </c>
      <c r="N1446">
        <v>15</v>
      </c>
      <c r="O1446">
        <v>4</v>
      </c>
      <c r="P1446">
        <v>4</v>
      </c>
      <c r="Q1446">
        <v>3</v>
      </c>
      <c r="R1446">
        <v>4</v>
      </c>
      <c r="S1446">
        <v>3</v>
      </c>
      <c r="T1446" t="s">
        <v>1956</v>
      </c>
      <c r="U1446">
        <v>11</v>
      </c>
      <c r="V1446">
        <v>320</v>
      </c>
      <c r="W1446">
        <v>820</v>
      </c>
    </row>
    <row r="1447" spans="1:23" x14ac:dyDescent="0.35">
      <c r="A1447" t="s">
        <v>239</v>
      </c>
      <c r="B1447" t="s">
        <v>240</v>
      </c>
      <c r="C1447" s="2">
        <v>44805</v>
      </c>
      <c r="D1447">
        <v>604</v>
      </c>
      <c r="E1447">
        <v>270</v>
      </c>
      <c r="F1447">
        <v>26</v>
      </c>
      <c r="G1447">
        <v>6</v>
      </c>
      <c r="H1447">
        <v>4</v>
      </c>
      <c r="I1447">
        <v>910</v>
      </c>
      <c r="J1447">
        <v>1</v>
      </c>
      <c r="K1447">
        <v>4</v>
      </c>
      <c r="L1447">
        <v>7</v>
      </c>
      <c r="M1447">
        <v>14</v>
      </c>
      <c r="N1447">
        <v>44</v>
      </c>
      <c r="O1447">
        <v>30</v>
      </c>
      <c r="P1447">
        <v>7</v>
      </c>
      <c r="Q1447">
        <v>3</v>
      </c>
      <c r="R1447">
        <v>4</v>
      </c>
      <c r="S1447">
        <v>3</v>
      </c>
      <c r="T1447" t="s">
        <v>1957</v>
      </c>
      <c r="U1447">
        <v>10</v>
      </c>
      <c r="V1447">
        <v>306</v>
      </c>
      <c r="W1447">
        <v>900</v>
      </c>
    </row>
    <row r="1448" spans="1:23" x14ac:dyDescent="0.35">
      <c r="A1448" t="s">
        <v>239</v>
      </c>
      <c r="B1448" t="s">
        <v>240</v>
      </c>
      <c r="C1448" s="2">
        <v>44835</v>
      </c>
      <c r="D1448">
        <v>590</v>
      </c>
      <c r="E1448">
        <v>257</v>
      </c>
      <c r="F1448">
        <v>26</v>
      </c>
      <c r="G1448">
        <v>9</v>
      </c>
      <c r="H1448">
        <v>3</v>
      </c>
      <c r="I1448">
        <v>885</v>
      </c>
      <c r="J1448">
        <v>1</v>
      </c>
      <c r="K1448">
        <v>3</v>
      </c>
      <c r="L1448">
        <v>5</v>
      </c>
      <c r="M1448">
        <v>7</v>
      </c>
      <c r="N1448">
        <v>18</v>
      </c>
      <c r="O1448">
        <v>11</v>
      </c>
      <c r="P1448">
        <v>2</v>
      </c>
      <c r="Q1448">
        <v>2</v>
      </c>
      <c r="R1448">
        <v>3</v>
      </c>
      <c r="S1448">
        <v>2</v>
      </c>
      <c r="T1448" t="s">
        <v>1958</v>
      </c>
      <c r="U1448">
        <v>12</v>
      </c>
      <c r="V1448">
        <v>295</v>
      </c>
      <c r="W1448">
        <v>873</v>
      </c>
    </row>
    <row r="1449" spans="1:23" x14ac:dyDescent="0.35">
      <c r="A1449" t="s">
        <v>239</v>
      </c>
      <c r="B1449" t="s">
        <v>240</v>
      </c>
      <c r="C1449" s="2">
        <v>44866</v>
      </c>
      <c r="D1449">
        <v>55</v>
      </c>
      <c r="E1449">
        <v>38</v>
      </c>
      <c r="F1449">
        <v>3</v>
      </c>
      <c r="G1449">
        <v>0</v>
      </c>
      <c r="H1449">
        <v>0</v>
      </c>
      <c r="I1449">
        <v>96</v>
      </c>
      <c r="J1449">
        <v>1</v>
      </c>
      <c r="K1449">
        <v>3</v>
      </c>
      <c r="L1449">
        <v>5</v>
      </c>
      <c r="M1449">
        <v>8</v>
      </c>
      <c r="N1449">
        <v>12</v>
      </c>
      <c r="O1449">
        <v>4</v>
      </c>
      <c r="P1449">
        <v>3</v>
      </c>
      <c r="Q1449">
        <v>2</v>
      </c>
      <c r="R1449">
        <v>3</v>
      </c>
      <c r="S1449">
        <v>2</v>
      </c>
      <c r="T1449" t="s">
        <v>1959</v>
      </c>
      <c r="U1449">
        <v>0</v>
      </c>
      <c r="V1449">
        <v>41</v>
      </c>
      <c r="W1449">
        <v>96</v>
      </c>
    </row>
    <row r="1450" spans="1:23" x14ac:dyDescent="0.35">
      <c r="A1450" t="s">
        <v>239</v>
      </c>
      <c r="B1450" t="s">
        <v>240</v>
      </c>
      <c r="C1450" s="2">
        <v>44896</v>
      </c>
      <c r="D1450">
        <v>1098</v>
      </c>
      <c r="E1450">
        <v>337</v>
      </c>
      <c r="F1450">
        <v>58</v>
      </c>
      <c r="G1450">
        <v>12</v>
      </c>
      <c r="H1450">
        <v>7</v>
      </c>
      <c r="I1450">
        <v>1512</v>
      </c>
      <c r="J1450">
        <v>1</v>
      </c>
      <c r="K1450">
        <v>2</v>
      </c>
      <c r="L1450">
        <v>7</v>
      </c>
      <c r="M1450">
        <v>16</v>
      </c>
      <c r="N1450">
        <v>27</v>
      </c>
      <c r="O1450">
        <v>11</v>
      </c>
      <c r="P1450">
        <v>9</v>
      </c>
      <c r="Q1450">
        <v>5</v>
      </c>
      <c r="R1450">
        <v>2</v>
      </c>
      <c r="S1450">
        <v>1</v>
      </c>
      <c r="T1450" t="s">
        <v>1960</v>
      </c>
      <c r="U1450">
        <v>19</v>
      </c>
      <c r="V1450">
        <v>414</v>
      </c>
      <c r="W1450">
        <v>1493</v>
      </c>
    </row>
    <row r="1451" spans="1:23" x14ac:dyDescent="0.35">
      <c r="A1451" t="s">
        <v>239</v>
      </c>
      <c r="B1451" t="s">
        <v>240</v>
      </c>
      <c r="C1451" s="2">
        <v>44927</v>
      </c>
      <c r="D1451">
        <v>562</v>
      </c>
      <c r="E1451">
        <v>301</v>
      </c>
      <c r="F1451">
        <v>37</v>
      </c>
      <c r="G1451">
        <v>9</v>
      </c>
      <c r="H1451">
        <v>6</v>
      </c>
      <c r="I1451">
        <v>915</v>
      </c>
      <c r="J1451">
        <v>1</v>
      </c>
      <c r="K1451">
        <v>3</v>
      </c>
      <c r="L1451">
        <v>5</v>
      </c>
      <c r="M1451">
        <v>7</v>
      </c>
      <c r="N1451">
        <v>16</v>
      </c>
      <c r="O1451">
        <v>9</v>
      </c>
      <c r="P1451">
        <v>2</v>
      </c>
      <c r="Q1451">
        <v>2</v>
      </c>
      <c r="R1451">
        <v>3</v>
      </c>
      <c r="S1451">
        <v>2</v>
      </c>
      <c r="T1451" t="s">
        <v>1961</v>
      </c>
      <c r="U1451">
        <v>15</v>
      </c>
      <c r="V1451">
        <v>353</v>
      </c>
      <c r="W1451">
        <v>900</v>
      </c>
    </row>
    <row r="1452" spans="1:23" x14ac:dyDescent="0.35">
      <c r="A1452" t="s">
        <v>239</v>
      </c>
      <c r="B1452" t="s">
        <v>240</v>
      </c>
      <c r="C1452" s="2">
        <v>44958</v>
      </c>
      <c r="D1452">
        <v>663</v>
      </c>
      <c r="E1452">
        <v>235</v>
      </c>
      <c r="F1452">
        <v>36</v>
      </c>
      <c r="G1452">
        <v>4</v>
      </c>
      <c r="H1452">
        <v>2</v>
      </c>
      <c r="I1452">
        <v>940</v>
      </c>
      <c r="J1452">
        <v>1</v>
      </c>
      <c r="K1452">
        <v>2</v>
      </c>
      <c r="L1452">
        <v>6</v>
      </c>
      <c r="M1452">
        <v>9</v>
      </c>
      <c r="N1452">
        <v>18</v>
      </c>
      <c r="O1452">
        <v>9</v>
      </c>
      <c r="P1452">
        <v>3</v>
      </c>
      <c r="Q1452">
        <v>4</v>
      </c>
      <c r="R1452">
        <v>2</v>
      </c>
      <c r="S1452">
        <v>1</v>
      </c>
      <c r="T1452" t="s">
        <v>1962</v>
      </c>
      <c r="U1452">
        <v>6</v>
      </c>
      <c r="V1452">
        <v>277</v>
      </c>
      <c r="W1452">
        <v>934</v>
      </c>
    </row>
    <row r="1453" spans="1:23" x14ac:dyDescent="0.35">
      <c r="A1453" t="s">
        <v>239</v>
      </c>
      <c r="B1453" t="s">
        <v>240</v>
      </c>
      <c r="C1453" s="2">
        <v>44986</v>
      </c>
      <c r="D1453">
        <v>518</v>
      </c>
      <c r="E1453">
        <v>219</v>
      </c>
      <c r="F1453">
        <v>26</v>
      </c>
      <c r="G1453">
        <v>14</v>
      </c>
      <c r="H1453">
        <v>1</v>
      </c>
      <c r="I1453">
        <v>778</v>
      </c>
      <c r="J1453">
        <v>1</v>
      </c>
      <c r="K1453">
        <v>3</v>
      </c>
      <c r="L1453">
        <v>6</v>
      </c>
      <c r="M1453">
        <v>9</v>
      </c>
      <c r="N1453">
        <v>19</v>
      </c>
      <c r="O1453">
        <v>10</v>
      </c>
      <c r="P1453">
        <v>3</v>
      </c>
      <c r="Q1453">
        <v>3</v>
      </c>
      <c r="R1453">
        <v>3</v>
      </c>
      <c r="S1453">
        <v>2</v>
      </c>
      <c r="T1453" t="s">
        <v>1963</v>
      </c>
      <c r="U1453">
        <v>15</v>
      </c>
      <c r="V1453">
        <v>260</v>
      </c>
      <c r="W1453">
        <v>763</v>
      </c>
    </row>
    <row r="1454" spans="1:23" x14ac:dyDescent="0.35">
      <c r="A1454" t="s">
        <v>245</v>
      </c>
      <c r="B1454" t="s">
        <v>246</v>
      </c>
      <c r="C1454" s="2">
        <v>44652</v>
      </c>
      <c r="D1454">
        <v>760</v>
      </c>
      <c r="E1454">
        <v>142</v>
      </c>
      <c r="F1454">
        <v>16</v>
      </c>
      <c r="G1454">
        <v>1</v>
      </c>
      <c r="H1454">
        <v>2</v>
      </c>
      <c r="I1454">
        <v>921</v>
      </c>
      <c r="J1454">
        <v>4</v>
      </c>
      <c r="K1454">
        <v>11</v>
      </c>
      <c r="L1454">
        <v>18</v>
      </c>
      <c r="M1454">
        <v>28</v>
      </c>
      <c r="N1454">
        <v>47</v>
      </c>
      <c r="O1454">
        <v>19</v>
      </c>
      <c r="P1454">
        <v>10</v>
      </c>
      <c r="Q1454">
        <v>7</v>
      </c>
      <c r="R1454">
        <v>11</v>
      </c>
      <c r="S1454">
        <v>7</v>
      </c>
      <c r="T1454" t="s">
        <v>1964</v>
      </c>
      <c r="U1454">
        <v>3</v>
      </c>
      <c r="V1454">
        <v>161</v>
      </c>
      <c r="W1454">
        <v>918</v>
      </c>
    </row>
    <row r="1455" spans="1:23" x14ac:dyDescent="0.35">
      <c r="A1455" t="s">
        <v>245</v>
      </c>
      <c r="B1455" t="s">
        <v>246</v>
      </c>
      <c r="C1455" s="2">
        <v>44682</v>
      </c>
      <c r="D1455">
        <v>594</v>
      </c>
      <c r="E1455">
        <v>120</v>
      </c>
      <c r="F1455">
        <v>20</v>
      </c>
      <c r="G1455">
        <v>2</v>
      </c>
      <c r="H1455">
        <v>0</v>
      </c>
      <c r="I1455">
        <v>736</v>
      </c>
      <c r="J1455">
        <v>3</v>
      </c>
      <c r="K1455">
        <v>7</v>
      </c>
      <c r="L1455">
        <v>12</v>
      </c>
      <c r="M1455">
        <v>19</v>
      </c>
      <c r="N1455">
        <v>38</v>
      </c>
      <c r="O1455">
        <v>19</v>
      </c>
      <c r="P1455">
        <v>7</v>
      </c>
      <c r="Q1455">
        <v>5</v>
      </c>
      <c r="R1455">
        <v>7</v>
      </c>
      <c r="S1455">
        <v>4</v>
      </c>
      <c r="T1455" t="s">
        <v>1965</v>
      </c>
      <c r="U1455">
        <v>2</v>
      </c>
      <c r="V1455">
        <v>142</v>
      </c>
      <c r="W1455">
        <v>734</v>
      </c>
    </row>
    <row r="1456" spans="1:23" x14ac:dyDescent="0.35">
      <c r="A1456" t="s">
        <v>245</v>
      </c>
      <c r="B1456" t="s">
        <v>246</v>
      </c>
      <c r="C1456" s="2">
        <v>44713</v>
      </c>
      <c r="D1456">
        <v>601</v>
      </c>
      <c r="E1456">
        <v>139</v>
      </c>
      <c r="F1456">
        <v>15</v>
      </c>
      <c r="G1456">
        <v>2</v>
      </c>
      <c r="H1456">
        <v>2</v>
      </c>
      <c r="I1456">
        <v>759</v>
      </c>
      <c r="J1456">
        <v>4</v>
      </c>
      <c r="K1456">
        <v>11</v>
      </c>
      <c r="L1456">
        <v>19</v>
      </c>
      <c r="M1456">
        <v>32</v>
      </c>
      <c r="N1456">
        <v>59</v>
      </c>
      <c r="O1456">
        <v>27</v>
      </c>
      <c r="P1456">
        <v>13</v>
      </c>
      <c r="Q1456">
        <v>8</v>
      </c>
      <c r="R1456">
        <v>11</v>
      </c>
      <c r="S1456">
        <v>7</v>
      </c>
      <c r="T1456" t="s">
        <v>1966</v>
      </c>
      <c r="U1456">
        <v>4</v>
      </c>
      <c r="V1456">
        <v>158</v>
      </c>
      <c r="W1456">
        <v>755</v>
      </c>
    </row>
    <row r="1457" spans="1:23" x14ac:dyDescent="0.35">
      <c r="A1457" t="s">
        <v>245</v>
      </c>
      <c r="B1457" t="s">
        <v>246</v>
      </c>
      <c r="C1457" s="2">
        <v>44743</v>
      </c>
      <c r="D1457">
        <v>372</v>
      </c>
      <c r="E1457">
        <v>76</v>
      </c>
      <c r="F1457">
        <v>14</v>
      </c>
      <c r="G1457">
        <v>2</v>
      </c>
      <c r="H1457">
        <v>3</v>
      </c>
      <c r="I1457">
        <v>467</v>
      </c>
      <c r="J1457">
        <v>3</v>
      </c>
      <c r="K1457">
        <v>8</v>
      </c>
      <c r="L1457">
        <v>15</v>
      </c>
      <c r="M1457">
        <v>30</v>
      </c>
      <c r="N1457">
        <v>54</v>
      </c>
      <c r="O1457">
        <v>24</v>
      </c>
      <c r="P1457">
        <v>15</v>
      </c>
      <c r="Q1457">
        <v>7</v>
      </c>
      <c r="R1457">
        <v>8</v>
      </c>
      <c r="S1457">
        <v>5</v>
      </c>
      <c r="T1457" t="s">
        <v>1967</v>
      </c>
      <c r="U1457">
        <v>5</v>
      </c>
      <c r="V1457">
        <v>95</v>
      </c>
      <c r="W1457">
        <v>462</v>
      </c>
    </row>
    <row r="1458" spans="1:23" x14ac:dyDescent="0.35">
      <c r="A1458" t="s">
        <v>245</v>
      </c>
      <c r="B1458" t="s">
        <v>246</v>
      </c>
      <c r="C1458" s="2">
        <v>44774</v>
      </c>
      <c r="D1458">
        <v>617</v>
      </c>
      <c r="E1458">
        <v>197</v>
      </c>
      <c r="F1458">
        <v>17</v>
      </c>
      <c r="G1458">
        <v>5</v>
      </c>
      <c r="H1458">
        <v>3</v>
      </c>
      <c r="I1458">
        <v>839</v>
      </c>
      <c r="J1458">
        <v>4</v>
      </c>
      <c r="K1458">
        <v>8</v>
      </c>
      <c r="L1458">
        <v>21</v>
      </c>
      <c r="M1458">
        <v>42</v>
      </c>
      <c r="N1458">
        <v>59</v>
      </c>
      <c r="O1458">
        <v>17</v>
      </c>
      <c r="P1458">
        <v>21</v>
      </c>
      <c r="Q1458">
        <v>13</v>
      </c>
      <c r="R1458">
        <v>8</v>
      </c>
      <c r="S1458">
        <v>4</v>
      </c>
      <c r="T1458" t="s">
        <v>1968</v>
      </c>
      <c r="U1458">
        <v>8</v>
      </c>
      <c r="V1458">
        <v>222</v>
      </c>
      <c r="W1458">
        <v>831</v>
      </c>
    </row>
    <row r="1459" spans="1:23" x14ac:dyDescent="0.35">
      <c r="A1459" t="s">
        <v>245</v>
      </c>
      <c r="B1459" t="s">
        <v>246</v>
      </c>
      <c r="C1459" s="2">
        <v>44805</v>
      </c>
      <c r="D1459">
        <v>351</v>
      </c>
      <c r="E1459">
        <v>104</v>
      </c>
      <c r="F1459">
        <v>9</v>
      </c>
      <c r="G1459">
        <v>0</v>
      </c>
      <c r="H1459">
        <v>0</v>
      </c>
      <c r="I1459">
        <v>464</v>
      </c>
      <c r="J1459">
        <v>6</v>
      </c>
      <c r="K1459">
        <v>15</v>
      </c>
      <c r="L1459">
        <v>24</v>
      </c>
      <c r="M1459">
        <v>36</v>
      </c>
      <c r="N1459">
        <v>51</v>
      </c>
      <c r="O1459">
        <v>15</v>
      </c>
      <c r="P1459">
        <v>12</v>
      </c>
      <c r="Q1459">
        <v>9</v>
      </c>
      <c r="R1459">
        <v>15</v>
      </c>
      <c r="S1459">
        <v>9</v>
      </c>
      <c r="T1459" t="s">
        <v>1969</v>
      </c>
      <c r="U1459">
        <v>0</v>
      </c>
      <c r="V1459">
        <v>113</v>
      </c>
      <c r="W1459">
        <v>464</v>
      </c>
    </row>
    <row r="1460" spans="1:23" x14ac:dyDescent="0.35">
      <c r="A1460" t="s">
        <v>245</v>
      </c>
      <c r="B1460" t="s">
        <v>246</v>
      </c>
      <c r="C1460" s="2">
        <v>44835</v>
      </c>
      <c r="D1460">
        <v>616</v>
      </c>
      <c r="E1460">
        <v>155</v>
      </c>
      <c r="F1460">
        <v>20</v>
      </c>
      <c r="G1460">
        <v>1</v>
      </c>
      <c r="H1460">
        <v>2</v>
      </c>
      <c r="I1460">
        <v>794</v>
      </c>
      <c r="J1460">
        <v>5</v>
      </c>
      <c r="K1460">
        <v>11</v>
      </c>
      <c r="L1460">
        <v>18</v>
      </c>
      <c r="M1460">
        <v>31</v>
      </c>
      <c r="N1460">
        <v>61</v>
      </c>
      <c r="O1460">
        <v>30</v>
      </c>
      <c r="P1460">
        <v>13</v>
      </c>
      <c r="Q1460">
        <v>7</v>
      </c>
      <c r="R1460">
        <v>11</v>
      </c>
      <c r="S1460">
        <v>6</v>
      </c>
      <c r="T1460" t="s">
        <v>1970</v>
      </c>
      <c r="U1460">
        <v>3</v>
      </c>
      <c r="V1460">
        <v>178</v>
      </c>
      <c r="W1460">
        <v>791</v>
      </c>
    </row>
    <row r="1461" spans="1:23" x14ac:dyDescent="0.35">
      <c r="A1461" t="s">
        <v>245</v>
      </c>
      <c r="B1461" t="s">
        <v>246</v>
      </c>
      <c r="C1461" s="2">
        <v>44866</v>
      </c>
      <c r="D1461">
        <v>526</v>
      </c>
      <c r="E1461">
        <v>139</v>
      </c>
      <c r="F1461">
        <v>20</v>
      </c>
      <c r="G1461">
        <v>1</v>
      </c>
      <c r="H1461">
        <v>1</v>
      </c>
      <c r="I1461">
        <v>687</v>
      </c>
      <c r="J1461">
        <v>4</v>
      </c>
      <c r="K1461">
        <v>10</v>
      </c>
      <c r="L1461">
        <v>18</v>
      </c>
      <c r="M1461">
        <v>42</v>
      </c>
      <c r="N1461">
        <v>79</v>
      </c>
      <c r="O1461">
        <v>37</v>
      </c>
      <c r="P1461">
        <v>24</v>
      </c>
      <c r="Q1461">
        <v>8</v>
      </c>
      <c r="R1461">
        <v>10</v>
      </c>
      <c r="S1461">
        <v>6</v>
      </c>
      <c r="T1461" t="s">
        <v>1971</v>
      </c>
      <c r="U1461">
        <v>2</v>
      </c>
      <c r="V1461">
        <v>161</v>
      </c>
      <c r="W1461">
        <v>685</v>
      </c>
    </row>
    <row r="1462" spans="1:23" x14ac:dyDescent="0.35">
      <c r="A1462" t="s">
        <v>245</v>
      </c>
      <c r="B1462" t="s">
        <v>246</v>
      </c>
      <c r="C1462" s="2">
        <v>44896</v>
      </c>
      <c r="D1462">
        <v>485</v>
      </c>
      <c r="E1462">
        <v>115</v>
      </c>
      <c r="F1462">
        <v>15</v>
      </c>
      <c r="G1462">
        <v>0</v>
      </c>
      <c r="H1462">
        <v>0</v>
      </c>
      <c r="I1462">
        <v>615</v>
      </c>
      <c r="J1462">
        <v>4</v>
      </c>
      <c r="K1462">
        <v>9</v>
      </c>
      <c r="L1462">
        <v>19</v>
      </c>
      <c r="M1462">
        <v>57</v>
      </c>
      <c r="N1462">
        <v>90</v>
      </c>
      <c r="O1462">
        <v>33</v>
      </c>
      <c r="P1462">
        <v>38</v>
      </c>
      <c r="Q1462">
        <v>10</v>
      </c>
      <c r="R1462">
        <v>9</v>
      </c>
      <c r="S1462">
        <v>5</v>
      </c>
      <c r="T1462" t="s">
        <v>1972</v>
      </c>
      <c r="U1462">
        <v>0</v>
      </c>
      <c r="V1462">
        <v>130</v>
      </c>
      <c r="W1462">
        <v>615</v>
      </c>
    </row>
    <row r="1463" spans="1:23" x14ac:dyDescent="0.35">
      <c r="A1463" t="s">
        <v>245</v>
      </c>
      <c r="B1463" t="s">
        <v>246</v>
      </c>
      <c r="C1463" s="2">
        <v>44927</v>
      </c>
      <c r="D1463">
        <v>548</v>
      </c>
      <c r="E1463">
        <v>95</v>
      </c>
      <c r="F1463">
        <v>10</v>
      </c>
      <c r="G1463">
        <v>2</v>
      </c>
      <c r="H1463">
        <v>0</v>
      </c>
      <c r="I1463">
        <v>655</v>
      </c>
      <c r="J1463">
        <v>3</v>
      </c>
      <c r="K1463">
        <v>9</v>
      </c>
      <c r="L1463">
        <v>24</v>
      </c>
      <c r="M1463">
        <v>48</v>
      </c>
      <c r="N1463">
        <v>98</v>
      </c>
      <c r="O1463">
        <v>50</v>
      </c>
      <c r="P1463">
        <v>24</v>
      </c>
      <c r="Q1463">
        <v>15</v>
      </c>
      <c r="R1463">
        <v>9</v>
      </c>
      <c r="S1463">
        <v>6</v>
      </c>
      <c r="T1463" t="s">
        <v>1973</v>
      </c>
      <c r="U1463">
        <v>2</v>
      </c>
      <c r="V1463">
        <v>107</v>
      </c>
      <c r="W1463">
        <v>653</v>
      </c>
    </row>
    <row r="1464" spans="1:23" x14ac:dyDescent="0.35">
      <c r="A1464" t="s">
        <v>245</v>
      </c>
      <c r="B1464" t="s">
        <v>246</v>
      </c>
      <c r="C1464" s="2">
        <v>44958</v>
      </c>
      <c r="D1464">
        <v>459</v>
      </c>
      <c r="E1464">
        <v>105</v>
      </c>
      <c r="F1464">
        <v>15</v>
      </c>
      <c r="G1464">
        <v>2</v>
      </c>
      <c r="H1464">
        <v>3</v>
      </c>
      <c r="I1464">
        <v>584</v>
      </c>
      <c r="J1464">
        <v>3</v>
      </c>
      <c r="K1464">
        <v>7</v>
      </c>
      <c r="L1464">
        <v>14</v>
      </c>
      <c r="M1464">
        <v>36</v>
      </c>
      <c r="N1464">
        <v>97</v>
      </c>
      <c r="O1464">
        <v>61</v>
      </c>
      <c r="P1464">
        <v>22</v>
      </c>
      <c r="Q1464">
        <v>7</v>
      </c>
      <c r="R1464">
        <v>7</v>
      </c>
      <c r="S1464">
        <v>4</v>
      </c>
      <c r="T1464" t="s">
        <v>1974</v>
      </c>
      <c r="U1464">
        <v>5</v>
      </c>
      <c r="V1464">
        <v>125</v>
      </c>
      <c r="W1464">
        <v>579</v>
      </c>
    </row>
    <row r="1465" spans="1:23" x14ac:dyDescent="0.35">
      <c r="A1465" t="s">
        <v>245</v>
      </c>
      <c r="B1465" t="s">
        <v>246</v>
      </c>
      <c r="C1465" s="2">
        <v>44986</v>
      </c>
      <c r="D1465">
        <v>751</v>
      </c>
      <c r="E1465">
        <v>151</v>
      </c>
      <c r="F1465">
        <v>27</v>
      </c>
      <c r="G1465">
        <v>2</v>
      </c>
      <c r="H1465">
        <v>1</v>
      </c>
      <c r="I1465">
        <v>932</v>
      </c>
      <c r="J1465">
        <v>4</v>
      </c>
      <c r="K1465">
        <v>9</v>
      </c>
      <c r="L1465">
        <v>18</v>
      </c>
      <c r="M1465">
        <v>62</v>
      </c>
      <c r="N1465">
        <v>106</v>
      </c>
      <c r="O1465">
        <v>44</v>
      </c>
      <c r="P1465">
        <v>44</v>
      </c>
      <c r="Q1465">
        <v>9</v>
      </c>
      <c r="R1465">
        <v>9</v>
      </c>
      <c r="S1465">
        <v>5</v>
      </c>
      <c r="T1465" t="s">
        <v>1975</v>
      </c>
      <c r="U1465">
        <v>3</v>
      </c>
      <c r="V1465">
        <v>181</v>
      </c>
      <c r="W1465">
        <v>929</v>
      </c>
    </row>
    <row r="1466" spans="1:23" x14ac:dyDescent="0.35">
      <c r="A1466" t="s">
        <v>221</v>
      </c>
      <c r="B1466" t="s">
        <v>483</v>
      </c>
      <c r="C1466" s="2">
        <v>44652</v>
      </c>
      <c r="D1466">
        <v>2878</v>
      </c>
      <c r="E1466">
        <v>592</v>
      </c>
      <c r="F1466">
        <v>38</v>
      </c>
      <c r="G1466">
        <v>12</v>
      </c>
      <c r="H1466">
        <v>4</v>
      </c>
      <c r="I1466">
        <v>3524</v>
      </c>
      <c r="J1466">
        <v>1</v>
      </c>
      <c r="K1466">
        <v>2</v>
      </c>
      <c r="L1466">
        <v>4</v>
      </c>
      <c r="M1466">
        <v>8</v>
      </c>
      <c r="N1466">
        <v>40</v>
      </c>
      <c r="O1466">
        <v>32</v>
      </c>
      <c r="P1466">
        <v>4</v>
      </c>
      <c r="Q1466">
        <v>2</v>
      </c>
      <c r="R1466">
        <v>2</v>
      </c>
      <c r="S1466">
        <v>1</v>
      </c>
      <c r="T1466" t="s">
        <v>1976</v>
      </c>
      <c r="U1466">
        <v>16</v>
      </c>
      <c r="V1466">
        <v>646</v>
      </c>
      <c r="W1466">
        <v>3508</v>
      </c>
    </row>
    <row r="1467" spans="1:23" x14ac:dyDescent="0.35">
      <c r="A1467" t="s">
        <v>221</v>
      </c>
      <c r="B1467" t="s">
        <v>483</v>
      </c>
      <c r="C1467" s="2">
        <v>44682</v>
      </c>
      <c r="D1467">
        <v>2417</v>
      </c>
      <c r="E1467">
        <v>539</v>
      </c>
      <c r="F1467">
        <v>36</v>
      </c>
      <c r="G1467">
        <v>10</v>
      </c>
      <c r="H1467">
        <v>3</v>
      </c>
      <c r="I1467">
        <v>3005</v>
      </c>
      <c r="J1467">
        <v>0</v>
      </c>
      <c r="K1467">
        <v>1</v>
      </c>
      <c r="L1467">
        <v>2</v>
      </c>
      <c r="M1467">
        <v>5</v>
      </c>
      <c r="N1467">
        <v>37</v>
      </c>
      <c r="O1467">
        <v>32</v>
      </c>
      <c r="P1467">
        <v>3</v>
      </c>
      <c r="Q1467">
        <v>1</v>
      </c>
      <c r="R1467">
        <v>1</v>
      </c>
      <c r="S1467">
        <v>1</v>
      </c>
      <c r="T1467" t="s">
        <v>1977</v>
      </c>
      <c r="U1467">
        <v>13</v>
      </c>
      <c r="V1467">
        <v>588</v>
      </c>
      <c r="W1467">
        <v>2992</v>
      </c>
    </row>
    <row r="1468" spans="1:23" x14ac:dyDescent="0.35">
      <c r="A1468" t="s">
        <v>221</v>
      </c>
      <c r="B1468" t="s">
        <v>483</v>
      </c>
      <c r="C1468" s="2">
        <v>44713</v>
      </c>
      <c r="D1468">
        <v>2852</v>
      </c>
      <c r="E1468">
        <v>676</v>
      </c>
      <c r="F1468">
        <v>43</v>
      </c>
      <c r="G1468">
        <v>19</v>
      </c>
      <c r="H1468">
        <v>6</v>
      </c>
      <c r="I1468">
        <v>3596</v>
      </c>
      <c r="J1468">
        <v>1</v>
      </c>
      <c r="K1468">
        <v>1</v>
      </c>
      <c r="L1468">
        <v>3</v>
      </c>
      <c r="M1468">
        <v>7</v>
      </c>
      <c r="N1468">
        <v>30</v>
      </c>
      <c r="O1468">
        <v>23</v>
      </c>
      <c r="P1468">
        <v>4</v>
      </c>
      <c r="Q1468">
        <v>2</v>
      </c>
      <c r="R1468">
        <v>1</v>
      </c>
      <c r="S1468">
        <v>0</v>
      </c>
      <c r="T1468" t="s">
        <v>1978</v>
      </c>
      <c r="U1468">
        <v>25</v>
      </c>
      <c r="V1468">
        <v>744</v>
      </c>
      <c r="W1468">
        <v>3571</v>
      </c>
    </row>
    <row r="1469" spans="1:23" x14ac:dyDescent="0.35">
      <c r="A1469" t="s">
        <v>221</v>
      </c>
      <c r="B1469" t="s">
        <v>483</v>
      </c>
      <c r="C1469" s="2">
        <v>44743</v>
      </c>
      <c r="D1469">
        <v>2489</v>
      </c>
      <c r="E1469">
        <v>642</v>
      </c>
      <c r="F1469">
        <v>40</v>
      </c>
      <c r="G1469">
        <v>8</v>
      </c>
      <c r="H1469">
        <v>6</v>
      </c>
      <c r="I1469">
        <v>3185</v>
      </c>
      <c r="J1469">
        <v>1</v>
      </c>
      <c r="K1469">
        <v>1</v>
      </c>
      <c r="L1469">
        <v>2</v>
      </c>
      <c r="M1469">
        <v>4</v>
      </c>
      <c r="N1469">
        <v>24</v>
      </c>
      <c r="O1469">
        <v>20</v>
      </c>
      <c r="P1469">
        <v>2</v>
      </c>
      <c r="Q1469">
        <v>1</v>
      </c>
      <c r="R1469">
        <v>1</v>
      </c>
      <c r="S1469">
        <v>0</v>
      </c>
      <c r="T1469" t="s">
        <v>1979</v>
      </c>
      <c r="U1469">
        <v>14</v>
      </c>
      <c r="V1469">
        <v>696</v>
      </c>
      <c r="W1469">
        <v>3171</v>
      </c>
    </row>
    <row r="1470" spans="1:23" x14ac:dyDescent="0.35">
      <c r="A1470" t="s">
        <v>221</v>
      </c>
      <c r="B1470" t="s">
        <v>483</v>
      </c>
      <c r="C1470" s="2">
        <v>44774</v>
      </c>
      <c r="D1470">
        <v>2888</v>
      </c>
      <c r="E1470">
        <v>657</v>
      </c>
      <c r="F1470">
        <v>58</v>
      </c>
      <c r="G1470">
        <v>14</v>
      </c>
      <c r="H1470">
        <v>4</v>
      </c>
      <c r="I1470">
        <v>3621</v>
      </c>
      <c r="J1470">
        <v>1</v>
      </c>
      <c r="K1470">
        <v>2</v>
      </c>
      <c r="L1470">
        <v>4</v>
      </c>
      <c r="M1470">
        <v>7</v>
      </c>
      <c r="N1470">
        <v>49</v>
      </c>
      <c r="O1470">
        <v>42</v>
      </c>
      <c r="P1470">
        <v>3</v>
      </c>
      <c r="Q1470">
        <v>2</v>
      </c>
      <c r="R1470">
        <v>2</v>
      </c>
      <c r="S1470">
        <v>1</v>
      </c>
      <c r="T1470" t="s">
        <v>1980</v>
      </c>
      <c r="U1470">
        <v>18</v>
      </c>
      <c r="V1470">
        <v>733</v>
      </c>
      <c r="W1470">
        <v>3603</v>
      </c>
    </row>
    <row r="1471" spans="1:23" x14ac:dyDescent="0.35">
      <c r="A1471" t="s">
        <v>221</v>
      </c>
      <c r="B1471" t="s">
        <v>483</v>
      </c>
      <c r="C1471" s="2">
        <v>44805</v>
      </c>
      <c r="D1471">
        <v>2759</v>
      </c>
      <c r="E1471">
        <v>622</v>
      </c>
      <c r="F1471">
        <v>48</v>
      </c>
      <c r="G1471">
        <v>10</v>
      </c>
      <c r="H1471">
        <v>6</v>
      </c>
      <c r="I1471">
        <v>3445</v>
      </c>
      <c r="J1471">
        <v>1</v>
      </c>
      <c r="K1471">
        <v>1</v>
      </c>
      <c r="L1471">
        <v>3</v>
      </c>
      <c r="M1471">
        <v>5</v>
      </c>
      <c r="N1471">
        <v>34</v>
      </c>
      <c r="O1471">
        <v>29</v>
      </c>
      <c r="P1471">
        <v>2</v>
      </c>
      <c r="Q1471">
        <v>2</v>
      </c>
      <c r="R1471">
        <v>1</v>
      </c>
      <c r="S1471">
        <v>0</v>
      </c>
      <c r="T1471" t="s">
        <v>1981</v>
      </c>
      <c r="U1471">
        <v>16</v>
      </c>
      <c r="V1471">
        <v>686</v>
      </c>
      <c r="W1471">
        <v>3429</v>
      </c>
    </row>
    <row r="1472" spans="1:23" x14ac:dyDescent="0.35">
      <c r="A1472" t="s">
        <v>221</v>
      </c>
      <c r="B1472" t="s">
        <v>483</v>
      </c>
      <c r="C1472" s="2">
        <v>44835</v>
      </c>
      <c r="D1472">
        <v>3021</v>
      </c>
      <c r="E1472">
        <v>643</v>
      </c>
      <c r="F1472">
        <v>30</v>
      </c>
      <c r="G1472">
        <v>9</v>
      </c>
      <c r="H1472">
        <v>6</v>
      </c>
      <c r="I1472">
        <v>3709</v>
      </c>
      <c r="J1472">
        <v>1</v>
      </c>
      <c r="K1472">
        <v>1</v>
      </c>
      <c r="L1472">
        <v>3</v>
      </c>
      <c r="M1472">
        <v>7</v>
      </c>
      <c r="N1472">
        <v>45</v>
      </c>
      <c r="O1472">
        <v>38</v>
      </c>
      <c r="P1472">
        <v>4</v>
      </c>
      <c r="Q1472">
        <v>2</v>
      </c>
      <c r="R1472">
        <v>1</v>
      </c>
      <c r="S1472">
        <v>0</v>
      </c>
      <c r="T1472" t="s">
        <v>1982</v>
      </c>
      <c r="U1472">
        <v>15</v>
      </c>
      <c r="V1472">
        <v>688</v>
      </c>
      <c r="W1472">
        <v>3694</v>
      </c>
    </row>
    <row r="1473" spans="1:23" x14ac:dyDescent="0.35">
      <c r="A1473" t="s">
        <v>221</v>
      </c>
      <c r="B1473" t="s">
        <v>483</v>
      </c>
      <c r="C1473" s="2">
        <v>44866</v>
      </c>
      <c r="D1473">
        <v>86</v>
      </c>
      <c r="E1473">
        <v>51</v>
      </c>
      <c r="F1473">
        <v>5</v>
      </c>
      <c r="G1473">
        <v>0</v>
      </c>
      <c r="H1473">
        <v>0</v>
      </c>
      <c r="I1473">
        <v>142</v>
      </c>
      <c r="J1473">
        <v>38</v>
      </c>
      <c r="K1473">
        <v>46</v>
      </c>
      <c r="L1473">
        <v>49</v>
      </c>
      <c r="M1473">
        <v>233</v>
      </c>
      <c r="N1473">
        <v>259</v>
      </c>
      <c r="O1473">
        <v>26</v>
      </c>
      <c r="P1473">
        <v>184</v>
      </c>
      <c r="Q1473">
        <v>3</v>
      </c>
      <c r="R1473">
        <v>46</v>
      </c>
      <c r="S1473">
        <v>8</v>
      </c>
      <c r="T1473" t="s">
        <v>1983</v>
      </c>
      <c r="U1473">
        <v>0</v>
      </c>
      <c r="V1473">
        <v>56</v>
      </c>
      <c r="W1473">
        <v>142</v>
      </c>
    </row>
    <row r="1474" spans="1:23" x14ac:dyDescent="0.35">
      <c r="A1474" t="s">
        <v>221</v>
      </c>
      <c r="B1474" t="s">
        <v>483</v>
      </c>
      <c r="C1474" s="2">
        <v>44896</v>
      </c>
      <c r="D1474">
        <v>0</v>
      </c>
      <c r="E1474">
        <v>0</v>
      </c>
      <c r="F1474">
        <v>0</v>
      </c>
      <c r="G1474">
        <v>0</v>
      </c>
      <c r="H1474">
        <v>0</v>
      </c>
      <c r="I1474">
        <v>0</v>
      </c>
      <c r="T1474" t="s">
        <v>1984</v>
      </c>
      <c r="U1474">
        <v>0</v>
      </c>
      <c r="V1474">
        <v>0</v>
      </c>
      <c r="W1474">
        <v>0</v>
      </c>
    </row>
    <row r="1475" spans="1:23" x14ac:dyDescent="0.35">
      <c r="A1475" t="s">
        <v>221</v>
      </c>
      <c r="B1475" t="s">
        <v>483</v>
      </c>
      <c r="C1475" s="2">
        <v>44927</v>
      </c>
      <c r="D1475">
        <v>8238</v>
      </c>
      <c r="E1475">
        <v>1700</v>
      </c>
      <c r="F1475">
        <v>105</v>
      </c>
      <c r="G1475">
        <v>21</v>
      </c>
      <c r="H1475">
        <v>14</v>
      </c>
      <c r="I1475">
        <v>10078</v>
      </c>
      <c r="J1475">
        <v>1</v>
      </c>
      <c r="K1475">
        <v>11</v>
      </c>
      <c r="L1475">
        <v>28</v>
      </c>
      <c r="M1475">
        <v>46</v>
      </c>
      <c r="N1475">
        <v>59</v>
      </c>
      <c r="O1475">
        <v>13</v>
      </c>
      <c r="P1475">
        <v>18</v>
      </c>
      <c r="Q1475">
        <v>17</v>
      </c>
      <c r="R1475">
        <v>11</v>
      </c>
      <c r="S1475">
        <v>10</v>
      </c>
      <c r="T1475" t="s">
        <v>1985</v>
      </c>
      <c r="U1475">
        <v>35</v>
      </c>
      <c r="V1475">
        <v>1840</v>
      </c>
      <c r="W1475">
        <v>10043</v>
      </c>
    </row>
    <row r="1476" spans="1:23" x14ac:dyDescent="0.35">
      <c r="A1476" t="s">
        <v>221</v>
      </c>
      <c r="B1476" t="s">
        <v>483</v>
      </c>
      <c r="C1476" s="2">
        <v>44958</v>
      </c>
      <c r="D1476">
        <v>3375</v>
      </c>
      <c r="E1476">
        <v>580</v>
      </c>
      <c r="F1476">
        <v>47</v>
      </c>
      <c r="G1476">
        <v>8</v>
      </c>
      <c r="H1476">
        <v>5</v>
      </c>
      <c r="I1476">
        <v>4015</v>
      </c>
      <c r="J1476">
        <v>1</v>
      </c>
      <c r="K1476">
        <v>2</v>
      </c>
      <c r="L1476">
        <v>5</v>
      </c>
      <c r="M1476">
        <v>10</v>
      </c>
      <c r="N1476">
        <v>18</v>
      </c>
      <c r="O1476">
        <v>8</v>
      </c>
      <c r="P1476">
        <v>5</v>
      </c>
      <c r="Q1476">
        <v>3</v>
      </c>
      <c r="R1476">
        <v>2</v>
      </c>
      <c r="S1476">
        <v>1</v>
      </c>
      <c r="T1476" t="s">
        <v>1986</v>
      </c>
      <c r="U1476">
        <v>13</v>
      </c>
      <c r="V1476">
        <v>640</v>
      </c>
      <c r="W1476">
        <v>4002</v>
      </c>
    </row>
    <row r="1477" spans="1:23" x14ac:dyDescent="0.35">
      <c r="A1477" t="s">
        <v>221</v>
      </c>
      <c r="B1477" t="s">
        <v>483</v>
      </c>
      <c r="C1477" s="2">
        <v>44986</v>
      </c>
      <c r="D1477">
        <v>2523</v>
      </c>
      <c r="E1477">
        <v>315</v>
      </c>
      <c r="F1477">
        <v>21</v>
      </c>
      <c r="G1477">
        <v>4</v>
      </c>
      <c r="H1477">
        <v>5</v>
      </c>
      <c r="I1477">
        <v>2868</v>
      </c>
      <c r="J1477">
        <v>3</v>
      </c>
      <c r="K1477">
        <v>6</v>
      </c>
      <c r="L1477">
        <v>10</v>
      </c>
      <c r="M1477">
        <v>20</v>
      </c>
      <c r="N1477">
        <v>31</v>
      </c>
      <c r="O1477">
        <v>11</v>
      </c>
      <c r="P1477">
        <v>10</v>
      </c>
      <c r="Q1477">
        <v>4</v>
      </c>
      <c r="R1477">
        <v>6</v>
      </c>
      <c r="S1477">
        <v>3</v>
      </c>
      <c r="T1477" t="s">
        <v>1987</v>
      </c>
      <c r="U1477">
        <v>9</v>
      </c>
      <c r="V1477">
        <v>345</v>
      </c>
      <c r="W1477">
        <v>2859</v>
      </c>
    </row>
    <row r="1478" spans="1:23" x14ac:dyDescent="0.35">
      <c r="A1478" t="s">
        <v>195</v>
      </c>
      <c r="B1478" t="s">
        <v>196</v>
      </c>
      <c r="C1478" s="2">
        <v>44652</v>
      </c>
      <c r="D1478">
        <v>931</v>
      </c>
      <c r="E1478">
        <v>413</v>
      </c>
      <c r="F1478">
        <v>12</v>
      </c>
      <c r="G1478">
        <v>2</v>
      </c>
      <c r="H1478">
        <v>0</v>
      </c>
      <c r="I1478">
        <v>1358</v>
      </c>
      <c r="J1478">
        <v>2</v>
      </c>
      <c r="K1478">
        <v>5</v>
      </c>
      <c r="L1478">
        <v>10</v>
      </c>
      <c r="M1478">
        <v>27</v>
      </c>
      <c r="N1478">
        <v>138</v>
      </c>
      <c r="O1478">
        <v>111</v>
      </c>
      <c r="P1478">
        <v>17</v>
      </c>
      <c r="Q1478">
        <v>5</v>
      </c>
      <c r="R1478">
        <v>5</v>
      </c>
      <c r="S1478">
        <v>3</v>
      </c>
      <c r="T1478" t="s">
        <v>1988</v>
      </c>
      <c r="U1478">
        <v>2</v>
      </c>
      <c r="V1478">
        <v>427</v>
      </c>
      <c r="W1478">
        <v>1356</v>
      </c>
    </row>
    <row r="1479" spans="1:23" x14ac:dyDescent="0.35">
      <c r="A1479" t="s">
        <v>195</v>
      </c>
      <c r="B1479" t="s">
        <v>196</v>
      </c>
      <c r="C1479" s="2">
        <v>44682</v>
      </c>
      <c r="D1479">
        <v>795</v>
      </c>
      <c r="E1479">
        <v>1503</v>
      </c>
      <c r="F1479">
        <v>46</v>
      </c>
      <c r="G1479">
        <v>0</v>
      </c>
      <c r="H1479">
        <v>0</v>
      </c>
      <c r="I1479">
        <v>2344</v>
      </c>
      <c r="J1479">
        <v>2</v>
      </c>
      <c r="K1479">
        <v>11</v>
      </c>
      <c r="L1479">
        <v>23</v>
      </c>
      <c r="M1479">
        <v>35</v>
      </c>
      <c r="N1479">
        <v>95</v>
      </c>
      <c r="O1479">
        <v>60</v>
      </c>
      <c r="P1479">
        <v>12</v>
      </c>
      <c r="Q1479">
        <v>12</v>
      </c>
      <c r="R1479">
        <v>11</v>
      </c>
      <c r="S1479">
        <v>9</v>
      </c>
      <c r="T1479" t="s">
        <v>1989</v>
      </c>
      <c r="U1479">
        <v>0</v>
      </c>
      <c r="V1479">
        <v>1549</v>
      </c>
      <c r="W1479">
        <v>2344</v>
      </c>
    </row>
    <row r="1480" spans="1:23" x14ac:dyDescent="0.35">
      <c r="A1480" t="s">
        <v>195</v>
      </c>
      <c r="B1480" t="s">
        <v>196</v>
      </c>
      <c r="C1480" s="2">
        <v>44713</v>
      </c>
      <c r="D1480">
        <v>1533</v>
      </c>
      <c r="E1480">
        <v>324</v>
      </c>
      <c r="F1480">
        <v>33</v>
      </c>
      <c r="G1480">
        <v>0</v>
      </c>
      <c r="H1480">
        <v>0</v>
      </c>
      <c r="I1480">
        <v>1890</v>
      </c>
      <c r="J1480">
        <v>2</v>
      </c>
      <c r="K1480">
        <v>6</v>
      </c>
      <c r="L1480">
        <v>11</v>
      </c>
      <c r="M1480">
        <v>26</v>
      </c>
      <c r="N1480">
        <v>132</v>
      </c>
      <c r="O1480">
        <v>106</v>
      </c>
      <c r="P1480">
        <v>15</v>
      </c>
      <c r="Q1480">
        <v>5</v>
      </c>
      <c r="R1480">
        <v>6</v>
      </c>
      <c r="S1480">
        <v>4</v>
      </c>
      <c r="T1480" t="s">
        <v>1990</v>
      </c>
      <c r="U1480">
        <v>0</v>
      </c>
      <c r="V1480">
        <v>357</v>
      </c>
      <c r="W1480">
        <v>1890</v>
      </c>
    </row>
    <row r="1481" spans="1:23" x14ac:dyDescent="0.35">
      <c r="A1481" t="s">
        <v>195</v>
      </c>
      <c r="B1481" t="s">
        <v>196</v>
      </c>
      <c r="C1481" s="2">
        <v>44743</v>
      </c>
      <c r="D1481">
        <v>1317</v>
      </c>
      <c r="E1481">
        <v>324</v>
      </c>
      <c r="F1481">
        <v>25</v>
      </c>
      <c r="G1481">
        <v>2</v>
      </c>
      <c r="H1481">
        <v>0</v>
      </c>
      <c r="I1481">
        <v>1668</v>
      </c>
      <c r="J1481">
        <v>2</v>
      </c>
      <c r="K1481">
        <v>5</v>
      </c>
      <c r="L1481">
        <v>11</v>
      </c>
      <c r="M1481">
        <v>28.5</v>
      </c>
      <c r="N1481">
        <v>136</v>
      </c>
      <c r="O1481">
        <v>107.5</v>
      </c>
      <c r="P1481">
        <v>17.5</v>
      </c>
      <c r="Q1481">
        <v>6</v>
      </c>
      <c r="R1481">
        <v>5</v>
      </c>
      <c r="S1481">
        <v>3</v>
      </c>
      <c r="T1481" t="s">
        <v>1991</v>
      </c>
      <c r="U1481">
        <v>2</v>
      </c>
      <c r="V1481">
        <v>351</v>
      </c>
      <c r="W1481">
        <v>1666</v>
      </c>
    </row>
    <row r="1482" spans="1:23" x14ac:dyDescent="0.35">
      <c r="A1482" t="s">
        <v>195</v>
      </c>
      <c r="B1482" t="s">
        <v>196</v>
      </c>
      <c r="C1482" s="2">
        <v>44774</v>
      </c>
      <c r="D1482">
        <v>1442</v>
      </c>
      <c r="E1482">
        <v>308</v>
      </c>
      <c r="F1482">
        <v>22</v>
      </c>
      <c r="G1482">
        <v>1</v>
      </c>
      <c r="H1482">
        <v>0</v>
      </c>
      <c r="I1482">
        <v>1773</v>
      </c>
      <c r="J1482">
        <v>2</v>
      </c>
      <c r="K1482">
        <v>7</v>
      </c>
      <c r="L1482">
        <v>11</v>
      </c>
      <c r="M1482">
        <v>18</v>
      </c>
      <c r="N1482">
        <v>124</v>
      </c>
      <c r="O1482">
        <v>106</v>
      </c>
      <c r="P1482">
        <v>7</v>
      </c>
      <c r="Q1482">
        <v>4</v>
      </c>
      <c r="R1482">
        <v>7</v>
      </c>
      <c r="S1482">
        <v>5</v>
      </c>
      <c r="T1482" t="s">
        <v>1992</v>
      </c>
      <c r="U1482">
        <v>1</v>
      </c>
      <c r="V1482">
        <v>331</v>
      </c>
      <c r="W1482">
        <v>1772</v>
      </c>
    </row>
    <row r="1483" spans="1:23" x14ac:dyDescent="0.35">
      <c r="A1483" t="s">
        <v>195</v>
      </c>
      <c r="B1483" t="s">
        <v>196</v>
      </c>
      <c r="C1483" s="2">
        <v>44805</v>
      </c>
      <c r="D1483">
        <v>1875</v>
      </c>
      <c r="E1483">
        <v>433</v>
      </c>
      <c r="F1483">
        <v>38</v>
      </c>
      <c r="G1483">
        <v>1</v>
      </c>
      <c r="H1483">
        <v>0</v>
      </c>
      <c r="I1483">
        <v>2347</v>
      </c>
      <c r="J1483">
        <v>1</v>
      </c>
      <c r="K1483">
        <v>6</v>
      </c>
      <c r="L1483">
        <v>12</v>
      </c>
      <c r="M1483">
        <v>21</v>
      </c>
      <c r="N1483">
        <v>115</v>
      </c>
      <c r="O1483">
        <v>94</v>
      </c>
      <c r="P1483">
        <v>9</v>
      </c>
      <c r="Q1483">
        <v>6</v>
      </c>
      <c r="R1483">
        <v>6</v>
      </c>
      <c r="S1483">
        <v>5</v>
      </c>
      <c r="T1483" t="s">
        <v>1993</v>
      </c>
      <c r="U1483">
        <v>1</v>
      </c>
      <c r="V1483">
        <v>472</v>
      </c>
      <c r="W1483">
        <v>2346</v>
      </c>
    </row>
    <row r="1484" spans="1:23" x14ac:dyDescent="0.35">
      <c r="A1484" t="s">
        <v>195</v>
      </c>
      <c r="B1484" t="s">
        <v>196</v>
      </c>
      <c r="C1484" s="2">
        <v>44835</v>
      </c>
      <c r="D1484">
        <v>1204</v>
      </c>
      <c r="E1484">
        <v>580</v>
      </c>
      <c r="F1484">
        <v>52</v>
      </c>
      <c r="G1484">
        <v>3</v>
      </c>
      <c r="H1484">
        <v>0</v>
      </c>
      <c r="I1484">
        <v>1839</v>
      </c>
      <c r="J1484">
        <v>2</v>
      </c>
      <c r="K1484">
        <v>6</v>
      </c>
      <c r="L1484">
        <v>12</v>
      </c>
      <c r="M1484">
        <v>46</v>
      </c>
      <c r="N1484">
        <v>143</v>
      </c>
      <c r="O1484">
        <v>97</v>
      </c>
      <c r="P1484">
        <v>34</v>
      </c>
      <c r="Q1484">
        <v>6</v>
      </c>
      <c r="R1484">
        <v>6</v>
      </c>
      <c r="S1484">
        <v>4</v>
      </c>
      <c r="T1484" t="s">
        <v>1994</v>
      </c>
      <c r="U1484">
        <v>3</v>
      </c>
      <c r="V1484">
        <v>635</v>
      </c>
      <c r="W1484">
        <v>1836</v>
      </c>
    </row>
    <row r="1485" spans="1:23" x14ac:dyDescent="0.35">
      <c r="A1485" t="s">
        <v>195</v>
      </c>
      <c r="B1485" t="s">
        <v>196</v>
      </c>
      <c r="C1485" s="2">
        <v>44866</v>
      </c>
      <c r="D1485">
        <v>1135</v>
      </c>
      <c r="E1485">
        <v>355</v>
      </c>
      <c r="F1485">
        <v>76</v>
      </c>
      <c r="G1485">
        <v>0</v>
      </c>
      <c r="H1485">
        <v>1</v>
      </c>
      <c r="I1485">
        <v>1567</v>
      </c>
      <c r="J1485">
        <v>3</v>
      </c>
      <c r="K1485">
        <v>7</v>
      </c>
      <c r="L1485">
        <v>11</v>
      </c>
      <c r="M1485">
        <v>30</v>
      </c>
      <c r="N1485">
        <v>137</v>
      </c>
      <c r="O1485">
        <v>107</v>
      </c>
      <c r="P1485">
        <v>19</v>
      </c>
      <c r="Q1485">
        <v>4</v>
      </c>
      <c r="R1485">
        <v>7</v>
      </c>
      <c r="S1485">
        <v>4</v>
      </c>
      <c r="T1485" t="s">
        <v>1995</v>
      </c>
      <c r="U1485">
        <v>1</v>
      </c>
      <c r="V1485">
        <v>432</v>
      </c>
      <c r="W1485">
        <v>1566</v>
      </c>
    </row>
    <row r="1486" spans="1:23" x14ac:dyDescent="0.35">
      <c r="A1486" t="s">
        <v>195</v>
      </c>
      <c r="B1486" t="s">
        <v>196</v>
      </c>
      <c r="C1486" s="2">
        <v>44896</v>
      </c>
      <c r="D1486">
        <v>1157</v>
      </c>
      <c r="E1486">
        <v>355</v>
      </c>
      <c r="F1486">
        <v>41</v>
      </c>
      <c r="G1486">
        <v>0</v>
      </c>
      <c r="H1486">
        <v>0</v>
      </c>
      <c r="I1486">
        <v>1553</v>
      </c>
      <c r="J1486">
        <v>1</v>
      </c>
      <c r="K1486">
        <v>5</v>
      </c>
      <c r="L1486">
        <v>10</v>
      </c>
      <c r="M1486">
        <v>24</v>
      </c>
      <c r="N1486">
        <v>114</v>
      </c>
      <c r="O1486">
        <v>90</v>
      </c>
      <c r="P1486">
        <v>14</v>
      </c>
      <c r="Q1486">
        <v>5</v>
      </c>
      <c r="R1486">
        <v>5</v>
      </c>
      <c r="S1486">
        <v>4</v>
      </c>
      <c r="T1486" t="s">
        <v>1996</v>
      </c>
      <c r="U1486">
        <v>0</v>
      </c>
      <c r="V1486">
        <v>396</v>
      </c>
      <c r="W1486">
        <v>1553</v>
      </c>
    </row>
    <row r="1487" spans="1:23" x14ac:dyDescent="0.35">
      <c r="A1487" t="s">
        <v>195</v>
      </c>
      <c r="B1487" t="s">
        <v>196</v>
      </c>
      <c r="C1487" s="2">
        <v>44927</v>
      </c>
      <c r="D1487">
        <v>1074</v>
      </c>
      <c r="E1487">
        <v>435</v>
      </c>
      <c r="F1487">
        <v>42</v>
      </c>
      <c r="G1487">
        <v>2</v>
      </c>
      <c r="H1487">
        <v>0</v>
      </c>
      <c r="I1487">
        <v>1553</v>
      </c>
      <c r="J1487">
        <v>2</v>
      </c>
      <c r="K1487">
        <v>5</v>
      </c>
      <c r="L1487">
        <v>9</v>
      </c>
      <c r="M1487">
        <v>17</v>
      </c>
      <c r="N1487">
        <v>88</v>
      </c>
      <c r="O1487">
        <v>71</v>
      </c>
      <c r="P1487">
        <v>8</v>
      </c>
      <c r="Q1487">
        <v>4</v>
      </c>
      <c r="R1487">
        <v>5</v>
      </c>
      <c r="S1487">
        <v>3</v>
      </c>
      <c r="T1487" t="s">
        <v>1997</v>
      </c>
      <c r="U1487">
        <v>2</v>
      </c>
      <c r="V1487">
        <v>479</v>
      </c>
      <c r="W1487">
        <v>1551</v>
      </c>
    </row>
    <row r="1488" spans="1:23" x14ac:dyDescent="0.35">
      <c r="A1488" t="s">
        <v>195</v>
      </c>
      <c r="B1488" t="s">
        <v>196</v>
      </c>
      <c r="C1488" s="2">
        <v>44958</v>
      </c>
      <c r="D1488">
        <v>911</v>
      </c>
      <c r="E1488">
        <v>356</v>
      </c>
      <c r="F1488">
        <v>23</v>
      </c>
      <c r="G1488">
        <v>3</v>
      </c>
      <c r="H1488">
        <v>0</v>
      </c>
      <c r="I1488">
        <v>1293</v>
      </c>
      <c r="J1488">
        <v>2</v>
      </c>
      <c r="K1488">
        <v>5</v>
      </c>
      <c r="L1488">
        <v>11</v>
      </c>
      <c r="M1488">
        <v>18</v>
      </c>
      <c r="N1488">
        <v>94</v>
      </c>
      <c r="O1488">
        <v>76</v>
      </c>
      <c r="P1488">
        <v>7</v>
      </c>
      <c r="Q1488">
        <v>6</v>
      </c>
      <c r="R1488">
        <v>5</v>
      </c>
      <c r="S1488">
        <v>3</v>
      </c>
      <c r="T1488" t="s">
        <v>1998</v>
      </c>
      <c r="U1488">
        <v>3</v>
      </c>
      <c r="V1488">
        <v>382</v>
      </c>
      <c r="W1488">
        <v>1290</v>
      </c>
    </row>
    <row r="1489" spans="1:23" x14ac:dyDescent="0.35">
      <c r="A1489" t="s">
        <v>195</v>
      </c>
      <c r="B1489" t="s">
        <v>196</v>
      </c>
      <c r="C1489" s="2">
        <v>44986</v>
      </c>
      <c r="D1489">
        <v>1546</v>
      </c>
      <c r="E1489">
        <v>594</v>
      </c>
      <c r="F1489">
        <v>50</v>
      </c>
      <c r="G1489">
        <v>3</v>
      </c>
      <c r="H1489">
        <v>1</v>
      </c>
      <c r="I1489">
        <v>2194</v>
      </c>
      <c r="J1489">
        <v>1</v>
      </c>
      <c r="K1489">
        <v>5</v>
      </c>
      <c r="L1489">
        <v>11</v>
      </c>
      <c r="M1489">
        <v>41</v>
      </c>
      <c r="N1489">
        <v>188</v>
      </c>
      <c r="O1489">
        <v>147</v>
      </c>
      <c r="P1489">
        <v>30</v>
      </c>
      <c r="Q1489">
        <v>6</v>
      </c>
      <c r="R1489">
        <v>5</v>
      </c>
      <c r="S1489">
        <v>4</v>
      </c>
      <c r="T1489" t="s">
        <v>1999</v>
      </c>
      <c r="U1489">
        <v>4</v>
      </c>
      <c r="V1489">
        <v>648</v>
      </c>
      <c r="W1489">
        <v>2190</v>
      </c>
    </row>
    <row r="1490" spans="1:23" x14ac:dyDescent="0.35">
      <c r="A1490" t="s">
        <v>299</v>
      </c>
      <c r="B1490" t="s">
        <v>300</v>
      </c>
      <c r="C1490" s="2">
        <v>44652</v>
      </c>
      <c r="D1490">
        <v>1225</v>
      </c>
      <c r="E1490">
        <v>370</v>
      </c>
      <c r="F1490">
        <v>92</v>
      </c>
      <c r="G1490">
        <v>9</v>
      </c>
      <c r="H1490">
        <v>1</v>
      </c>
      <c r="I1490">
        <v>1697</v>
      </c>
      <c r="J1490">
        <v>1</v>
      </c>
      <c r="K1490">
        <v>1</v>
      </c>
      <c r="L1490">
        <v>2</v>
      </c>
      <c r="M1490">
        <v>4</v>
      </c>
      <c r="N1490">
        <v>8</v>
      </c>
      <c r="O1490">
        <v>4</v>
      </c>
      <c r="P1490">
        <v>2</v>
      </c>
      <c r="Q1490">
        <v>1</v>
      </c>
      <c r="R1490">
        <v>1</v>
      </c>
      <c r="S1490">
        <v>0</v>
      </c>
      <c r="T1490" t="s">
        <v>2000</v>
      </c>
      <c r="U1490">
        <v>10</v>
      </c>
      <c r="V1490">
        <v>472</v>
      </c>
      <c r="W1490">
        <v>1687</v>
      </c>
    </row>
    <row r="1491" spans="1:23" x14ac:dyDescent="0.35">
      <c r="A1491" t="s">
        <v>299</v>
      </c>
      <c r="B1491" t="s">
        <v>300</v>
      </c>
      <c r="C1491" s="2">
        <v>44682</v>
      </c>
      <c r="D1491">
        <v>771</v>
      </c>
      <c r="E1491">
        <v>210</v>
      </c>
      <c r="F1491">
        <v>22</v>
      </c>
      <c r="G1491">
        <v>4</v>
      </c>
      <c r="H1491">
        <v>0</v>
      </c>
      <c r="I1491">
        <v>1007</v>
      </c>
      <c r="J1491">
        <v>1</v>
      </c>
      <c r="K1491">
        <v>2</v>
      </c>
      <c r="L1491">
        <v>2</v>
      </c>
      <c r="M1491">
        <v>3</v>
      </c>
      <c r="N1491">
        <v>7</v>
      </c>
      <c r="O1491">
        <v>4</v>
      </c>
      <c r="P1491">
        <v>1</v>
      </c>
      <c r="Q1491">
        <v>0</v>
      </c>
      <c r="R1491">
        <v>2</v>
      </c>
      <c r="S1491">
        <v>1</v>
      </c>
      <c r="T1491" t="s">
        <v>2001</v>
      </c>
      <c r="U1491">
        <v>4</v>
      </c>
      <c r="V1491">
        <v>236</v>
      </c>
      <c r="W1491">
        <v>1003</v>
      </c>
    </row>
    <row r="1492" spans="1:23" x14ac:dyDescent="0.35">
      <c r="A1492" t="s">
        <v>299</v>
      </c>
      <c r="B1492" t="s">
        <v>300</v>
      </c>
      <c r="C1492" s="2">
        <v>44713</v>
      </c>
      <c r="D1492">
        <v>1182</v>
      </c>
      <c r="E1492">
        <v>367</v>
      </c>
      <c r="F1492">
        <v>75</v>
      </c>
      <c r="G1492">
        <v>3</v>
      </c>
      <c r="H1492">
        <v>0</v>
      </c>
      <c r="I1492">
        <v>1627</v>
      </c>
      <c r="J1492">
        <v>1</v>
      </c>
      <c r="K1492">
        <v>2</v>
      </c>
      <c r="L1492">
        <v>3</v>
      </c>
      <c r="M1492">
        <v>6</v>
      </c>
      <c r="N1492">
        <v>9</v>
      </c>
      <c r="O1492">
        <v>3</v>
      </c>
      <c r="P1492">
        <v>3</v>
      </c>
      <c r="Q1492">
        <v>1</v>
      </c>
      <c r="R1492">
        <v>2</v>
      </c>
      <c r="S1492">
        <v>1</v>
      </c>
      <c r="T1492" t="s">
        <v>2002</v>
      </c>
      <c r="U1492">
        <v>3</v>
      </c>
      <c r="V1492">
        <v>445</v>
      </c>
      <c r="W1492">
        <v>1624</v>
      </c>
    </row>
    <row r="1493" spans="1:23" x14ac:dyDescent="0.35">
      <c r="A1493" t="s">
        <v>299</v>
      </c>
      <c r="B1493" t="s">
        <v>300</v>
      </c>
      <c r="C1493" s="2">
        <v>44743</v>
      </c>
      <c r="D1493">
        <v>922</v>
      </c>
      <c r="E1493">
        <v>264</v>
      </c>
      <c r="F1493">
        <v>79</v>
      </c>
      <c r="G1493">
        <v>1</v>
      </c>
      <c r="H1493">
        <v>0</v>
      </c>
      <c r="I1493">
        <v>1266</v>
      </c>
      <c r="J1493">
        <v>1</v>
      </c>
      <c r="K1493">
        <v>1</v>
      </c>
      <c r="L1493">
        <v>1</v>
      </c>
      <c r="M1493">
        <v>2</v>
      </c>
      <c r="N1493">
        <v>6</v>
      </c>
      <c r="O1493">
        <v>4</v>
      </c>
      <c r="P1493">
        <v>1</v>
      </c>
      <c r="Q1493">
        <v>0</v>
      </c>
      <c r="R1493">
        <v>1</v>
      </c>
      <c r="S1493">
        <v>0</v>
      </c>
      <c r="T1493" t="s">
        <v>2003</v>
      </c>
      <c r="U1493">
        <v>1</v>
      </c>
      <c r="V1493">
        <v>344</v>
      </c>
      <c r="W1493">
        <v>1265</v>
      </c>
    </row>
    <row r="1494" spans="1:23" x14ac:dyDescent="0.35">
      <c r="A1494" t="s">
        <v>299</v>
      </c>
      <c r="B1494" t="s">
        <v>300</v>
      </c>
      <c r="C1494" s="2">
        <v>44774</v>
      </c>
      <c r="D1494">
        <v>1183</v>
      </c>
      <c r="E1494">
        <v>348</v>
      </c>
      <c r="F1494">
        <v>107</v>
      </c>
      <c r="G1494">
        <v>4</v>
      </c>
      <c r="H1494">
        <v>0</v>
      </c>
      <c r="I1494">
        <v>1642</v>
      </c>
      <c r="J1494">
        <v>1</v>
      </c>
      <c r="K1494">
        <v>1</v>
      </c>
      <c r="L1494">
        <v>1</v>
      </c>
      <c r="M1494">
        <v>2</v>
      </c>
      <c r="N1494">
        <v>7</v>
      </c>
      <c r="O1494">
        <v>5</v>
      </c>
      <c r="P1494">
        <v>1</v>
      </c>
      <c r="Q1494">
        <v>0</v>
      </c>
      <c r="R1494">
        <v>1</v>
      </c>
      <c r="S1494">
        <v>0</v>
      </c>
      <c r="T1494" t="s">
        <v>2004</v>
      </c>
      <c r="U1494">
        <v>4</v>
      </c>
      <c r="V1494">
        <v>459</v>
      </c>
      <c r="W1494">
        <v>1638</v>
      </c>
    </row>
    <row r="1495" spans="1:23" x14ac:dyDescent="0.35">
      <c r="A1495" t="s">
        <v>299</v>
      </c>
      <c r="B1495" t="s">
        <v>300</v>
      </c>
      <c r="C1495" s="2">
        <v>44805</v>
      </c>
      <c r="D1495">
        <v>1044</v>
      </c>
      <c r="E1495">
        <v>376</v>
      </c>
      <c r="F1495">
        <v>79</v>
      </c>
      <c r="G1495">
        <v>7</v>
      </c>
      <c r="H1495">
        <v>1</v>
      </c>
      <c r="I1495">
        <v>1507</v>
      </c>
      <c r="J1495">
        <v>1</v>
      </c>
      <c r="K1495">
        <v>1</v>
      </c>
      <c r="L1495">
        <v>2</v>
      </c>
      <c r="M1495">
        <v>3</v>
      </c>
      <c r="N1495">
        <v>71</v>
      </c>
      <c r="O1495">
        <v>68</v>
      </c>
      <c r="P1495">
        <v>1</v>
      </c>
      <c r="Q1495">
        <v>1</v>
      </c>
      <c r="R1495">
        <v>1</v>
      </c>
      <c r="S1495">
        <v>0</v>
      </c>
      <c r="T1495" t="s">
        <v>2005</v>
      </c>
      <c r="U1495">
        <v>8</v>
      </c>
      <c r="V1495">
        <v>463</v>
      </c>
      <c r="W1495">
        <v>1499</v>
      </c>
    </row>
    <row r="1496" spans="1:23" x14ac:dyDescent="0.35">
      <c r="A1496" t="s">
        <v>299</v>
      </c>
      <c r="B1496" t="s">
        <v>300</v>
      </c>
      <c r="C1496" s="2">
        <v>44835</v>
      </c>
      <c r="D1496">
        <v>1229</v>
      </c>
      <c r="E1496">
        <v>408</v>
      </c>
      <c r="F1496">
        <v>101</v>
      </c>
      <c r="G1496">
        <v>12</v>
      </c>
      <c r="H1496">
        <v>1</v>
      </c>
      <c r="I1496">
        <v>1751</v>
      </c>
      <c r="J1496">
        <v>1</v>
      </c>
      <c r="K1496">
        <v>1</v>
      </c>
      <c r="L1496">
        <v>1</v>
      </c>
      <c r="M1496">
        <v>2</v>
      </c>
      <c r="N1496">
        <v>6</v>
      </c>
      <c r="O1496">
        <v>4</v>
      </c>
      <c r="P1496">
        <v>1</v>
      </c>
      <c r="Q1496">
        <v>0</v>
      </c>
      <c r="R1496">
        <v>1</v>
      </c>
      <c r="S1496">
        <v>0</v>
      </c>
      <c r="T1496" t="s">
        <v>2006</v>
      </c>
      <c r="U1496">
        <v>13</v>
      </c>
      <c r="V1496">
        <v>522</v>
      </c>
      <c r="W1496">
        <v>1738</v>
      </c>
    </row>
    <row r="1497" spans="1:23" x14ac:dyDescent="0.35">
      <c r="A1497" t="s">
        <v>299</v>
      </c>
      <c r="B1497" t="s">
        <v>300</v>
      </c>
      <c r="C1497" s="2">
        <v>44866</v>
      </c>
      <c r="D1497">
        <v>1050</v>
      </c>
      <c r="E1497">
        <v>434</v>
      </c>
      <c r="F1497">
        <v>96</v>
      </c>
      <c r="G1497">
        <v>4</v>
      </c>
      <c r="H1497">
        <v>2</v>
      </c>
      <c r="I1497">
        <v>1586</v>
      </c>
      <c r="J1497">
        <v>1</v>
      </c>
      <c r="K1497">
        <v>1</v>
      </c>
      <c r="L1497">
        <v>1</v>
      </c>
      <c r="M1497">
        <v>2</v>
      </c>
      <c r="N1497">
        <v>8</v>
      </c>
      <c r="O1497">
        <v>6</v>
      </c>
      <c r="P1497">
        <v>1</v>
      </c>
      <c r="Q1497">
        <v>0</v>
      </c>
      <c r="R1497">
        <v>1</v>
      </c>
      <c r="S1497">
        <v>0</v>
      </c>
      <c r="T1497" t="s">
        <v>2007</v>
      </c>
      <c r="U1497">
        <v>6</v>
      </c>
      <c r="V1497">
        <v>536</v>
      </c>
      <c r="W1497">
        <v>1580</v>
      </c>
    </row>
    <row r="1498" spans="1:23" x14ac:dyDescent="0.35">
      <c r="A1498" t="s">
        <v>299</v>
      </c>
      <c r="B1498" t="s">
        <v>300</v>
      </c>
      <c r="C1498" s="2">
        <v>44896</v>
      </c>
      <c r="D1498">
        <v>1068</v>
      </c>
      <c r="E1498">
        <v>391</v>
      </c>
      <c r="F1498">
        <v>101</v>
      </c>
      <c r="G1498">
        <v>7</v>
      </c>
      <c r="H1498">
        <v>2</v>
      </c>
      <c r="I1498">
        <v>1569</v>
      </c>
      <c r="J1498">
        <v>1</v>
      </c>
      <c r="K1498">
        <v>1</v>
      </c>
      <c r="L1498">
        <v>1</v>
      </c>
      <c r="M1498">
        <v>2</v>
      </c>
      <c r="N1498">
        <v>7</v>
      </c>
      <c r="O1498">
        <v>5</v>
      </c>
      <c r="P1498">
        <v>1</v>
      </c>
      <c r="Q1498">
        <v>0</v>
      </c>
      <c r="R1498">
        <v>1</v>
      </c>
      <c r="S1498">
        <v>0</v>
      </c>
      <c r="T1498" t="s">
        <v>2008</v>
      </c>
      <c r="U1498">
        <v>9</v>
      </c>
      <c r="V1498">
        <v>501</v>
      </c>
      <c r="W1498">
        <v>1560</v>
      </c>
    </row>
    <row r="1499" spans="1:23" x14ac:dyDescent="0.35">
      <c r="A1499" t="s">
        <v>299</v>
      </c>
      <c r="B1499" t="s">
        <v>300</v>
      </c>
      <c r="C1499" s="2">
        <v>44927</v>
      </c>
      <c r="D1499">
        <v>1116</v>
      </c>
      <c r="E1499">
        <v>496</v>
      </c>
      <c r="F1499">
        <v>110</v>
      </c>
      <c r="G1499">
        <v>11</v>
      </c>
      <c r="H1499">
        <v>0</v>
      </c>
      <c r="I1499">
        <v>1733</v>
      </c>
      <c r="J1499">
        <v>1</v>
      </c>
      <c r="K1499">
        <v>1</v>
      </c>
      <c r="L1499">
        <v>1</v>
      </c>
      <c r="M1499">
        <v>2</v>
      </c>
      <c r="N1499">
        <v>8</v>
      </c>
      <c r="O1499">
        <v>6</v>
      </c>
      <c r="P1499">
        <v>1</v>
      </c>
      <c r="Q1499">
        <v>0</v>
      </c>
      <c r="R1499">
        <v>1</v>
      </c>
      <c r="S1499">
        <v>0</v>
      </c>
      <c r="T1499" t="s">
        <v>2009</v>
      </c>
      <c r="U1499">
        <v>11</v>
      </c>
      <c r="V1499">
        <v>617</v>
      </c>
      <c r="W1499">
        <v>1722</v>
      </c>
    </row>
    <row r="1500" spans="1:23" x14ac:dyDescent="0.35">
      <c r="A1500" t="s">
        <v>299</v>
      </c>
      <c r="B1500" t="s">
        <v>300</v>
      </c>
      <c r="C1500" s="2">
        <v>44958</v>
      </c>
      <c r="D1500">
        <v>982</v>
      </c>
      <c r="E1500">
        <v>401</v>
      </c>
      <c r="F1500">
        <v>120</v>
      </c>
      <c r="G1500">
        <v>9</v>
      </c>
      <c r="H1500">
        <v>0</v>
      </c>
      <c r="I1500">
        <v>1512</v>
      </c>
      <c r="J1500">
        <v>1</v>
      </c>
      <c r="K1500">
        <v>1</v>
      </c>
      <c r="L1500">
        <v>1</v>
      </c>
      <c r="M1500">
        <v>2</v>
      </c>
      <c r="N1500">
        <v>6</v>
      </c>
      <c r="O1500">
        <v>4</v>
      </c>
      <c r="P1500">
        <v>1</v>
      </c>
      <c r="Q1500">
        <v>0</v>
      </c>
      <c r="R1500">
        <v>1</v>
      </c>
      <c r="S1500">
        <v>0</v>
      </c>
      <c r="T1500" t="s">
        <v>2010</v>
      </c>
      <c r="U1500">
        <v>9</v>
      </c>
      <c r="V1500">
        <v>530</v>
      </c>
      <c r="W1500">
        <v>1503</v>
      </c>
    </row>
    <row r="1501" spans="1:23" x14ac:dyDescent="0.35">
      <c r="A1501" t="s">
        <v>299</v>
      </c>
      <c r="B1501" t="s">
        <v>300</v>
      </c>
      <c r="C1501" s="2">
        <v>44986</v>
      </c>
      <c r="D1501">
        <v>1155</v>
      </c>
      <c r="E1501">
        <v>502</v>
      </c>
      <c r="F1501">
        <v>133</v>
      </c>
      <c r="G1501">
        <v>7</v>
      </c>
      <c r="H1501">
        <v>0</v>
      </c>
      <c r="I1501">
        <v>1797</v>
      </c>
      <c r="J1501">
        <v>1</v>
      </c>
      <c r="K1501">
        <v>1</v>
      </c>
      <c r="L1501">
        <v>1</v>
      </c>
      <c r="M1501">
        <v>2</v>
      </c>
      <c r="N1501">
        <v>8</v>
      </c>
      <c r="O1501">
        <v>6</v>
      </c>
      <c r="P1501">
        <v>1</v>
      </c>
      <c r="Q1501">
        <v>0</v>
      </c>
      <c r="R1501">
        <v>1</v>
      </c>
      <c r="S1501">
        <v>0</v>
      </c>
      <c r="T1501" t="s">
        <v>2011</v>
      </c>
      <c r="U1501">
        <v>7</v>
      </c>
      <c r="V1501">
        <v>642</v>
      </c>
      <c r="W1501">
        <v>1790</v>
      </c>
    </row>
    <row r="1502" spans="1:23" x14ac:dyDescent="0.35">
      <c r="A1502" t="s">
        <v>359</v>
      </c>
      <c r="B1502" t="s">
        <v>360</v>
      </c>
      <c r="C1502" s="2">
        <v>44652</v>
      </c>
      <c r="D1502">
        <v>2596</v>
      </c>
      <c r="E1502">
        <v>608</v>
      </c>
      <c r="F1502">
        <v>76</v>
      </c>
      <c r="G1502">
        <v>13</v>
      </c>
      <c r="H1502">
        <v>6</v>
      </c>
      <c r="I1502">
        <v>3299</v>
      </c>
      <c r="J1502">
        <v>1</v>
      </c>
      <c r="K1502">
        <v>2</v>
      </c>
      <c r="L1502">
        <v>4</v>
      </c>
      <c r="M1502">
        <v>7</v>
      </c>
      <c r="N1502">
        <v>14</v>
      </c>
      <c r="O1502">
        <v>7</v>
      </c>
      <c r="P1502">
        <v>3</v>
      </c>
      <c r="Q1502">
        <v>2</v>
      </c>
      <c r="R1502">
        <v>2</v>
      </c>
      <c r="S1502">
        <v>1</v>
      </c>
      <c r="T1502" t="s">
        <v>2012</v>
      </c>
      <c r="U1502">
        <v>19</v>
      </c>
      <c r="V1502">
        <v>703</v>
      </c>
      <c r="W1502">
        <v>3280</v>
      </c>
    </row>
    <row r="1503" spans="1:23" x14ac:dyDescent="0.35">
      <c r="A1503" t="s">
        <v>359</v>
      </c>
      <c r="B1503" t="s">
        <v>360</v>
      </c>
      <c r="C1503" s="2">
        <v>44682</v>
      </c>
      <c r="D1503">
        <v>2849</v>
      </c>
      <c r="E1503">
        <v>654</v>
      </c>
      <c r="F1503">
        <v>52</v>
      </c>
      <c r="G1503">
        <v>8</v>
      </c>
      <c r="H1503">
        <v>9</v>
      </c>
      <c r="I1503">
        <v>3572</v>
      </c>
      <c r="J1503">
        <v>1</v>
      </c>
      <c r="K1503">
        <v>2</v>
      </c>
      <c r="L1503">
        <v>4</v>
      </c>
      <c r="M1503">
        <v>7</v>
      </c>
      <c r="N1503">
        <v>49</v>
      </c>
      <c r="O1503">
        <v>42</v>
      </c>
      <c r="P1503">
        <v>3</v>
      </c>
      <c r="Q1503">
        <v>2</v>
      </c>
      <c r="R1503">
        <v>2</v>
      </c>
      <c r="S1503">
        <v>1</v>
      </c>
      <c r="T1503" t="s">
        <v>2013</v>
      </c>
      <c r="U1503">
        <v>17</v>
      </c>
      <c r="V1503">
        <v>723</v>
      </c>
      <c r="W1503">
        <v>3555</v>
      </c>
    </row>
    <row r="1504" spans="1:23" x14ac:dyDescent="0.35">
      <c r="A1504" t="s">
        <v>359</v>
      </c>
      <c r="B1504" t="s">
        <v>360</v>
      </c>
      <c r="C1504" s="2">
        <v>44713</v>
      </c>
      <c r="D1504">
        <v>2076</v>
      </c>
      <c r="E1504">
        <v>494</v>
      </c>
      <c r="F1504">
        <v>55</v>
      </c>
      <c r="G1504">
        <v>6</v>
      </c>
      <c r="H1504">
        <v>1</v>
      </c>
      <c r="I1504">
        <v>2632</v>
      </c>
      <c r="J1504">
        <v>1</v>
      </c>
      <c r="K1504">
        <v>2</v>
      </c>
      <c r="L1504">
        <v>3</v>
      </c>
      <c r="M1504">
        <v>5</v>
      </c>
      <c r="N1504">
        <v>10</v>
      </c>
      <c r="O1504">
        <v>5</v>
      </c>
      <c r="P1504">
        <v>2</v>
      </c>
      <c r="Q1504">
        <v>1</v>
      </c>
      <c r="R1504">
        <v>2</v>
      </c>
      <c r="S1504">
        <v>1</v>
      </c>
      <c r="T1504" t="s">
        <v>2014</v>
      </c>
      <c r="U1504">
        <v>7</v>
      </c>
      <c r="V1504">
        <v>556</v>
      </c>
      <c r="W1504">
        <v>2625</v>
      </c>
    </row>
    <row r="1505" spans="1:23" x14ac:dyDescent="0.35">
      <c r="A1505" t="s">
        <v>359</v>
      </c>
      <c r="B1505" t="s">
        <v>360</v>
      </c>
      <c r="C1505" s="2">
        <v>44743</v>
      </c>
      <c r="D1505">
        <v>2325</v>
      </c>
      <c r="E1505">
        <v>526</v>
      </c>
      <c r="F1505">
        <v>57</v>
      </c>
      <c r="G1505">
        <v>4</v>
      </c>
      <c r="H1505">
        <v>5</v>
      </c>
      <c r="I1505">
        <v>2917</v>
      </c>
      <c r="J1505">
        <v>1</v>
      </c>
      <c r="K1505">
        <v>1</v>
      </c>
      <c r="L1505">
        <v>3</v>
      </c>
      <c r="M1505">
        <v>5</v>
      </c>
      <c r="N1505">
        <v>23</v>
      </c>
      <c r="O1505">
        <v>18</v>
      </c>
      <c r="P1505">
        <v>2</v>
      </c>
      <c r="Q1505">
        <v>2</v>
      </c>
      <c r="R1505">
        <v>1</v>
      </c>
      <c r="S1505">
        <v>0</v>
      </c>
      <c r="T1505" t="s">
        <v>2015</v>
      </c>
      <c r="U1505">
        <v>9</v>
      </c>
      <c r="V1505">
        <v>592</v>
      </c>
      <c r="W1505">
        <v>2908</v>
      </c>
    </row>
    <row r="1506" spans="1:23" x14ac:dyDescent="0.35">
      <c r="A1506" t="s">
        <v>359</v>
      </c>
      <c r="B1506" t="s">
        <v>360</v>
      </c>
      <c r="C1506" s="2">
        <v>44774</v>
      </c>
      <c r="D1506">
        <v>2770</v>
      </c>
      <c r="E1506">
        <v>625</v>
      </c>
      <c r="F1506">
        <v>55</v>
      </c>
      <c r="G1506">
        <v>7</v>
      </c>
      <c r="H1506">
        <v>10</v>
      </c>
      <c r="I1506">
        <v>3467</v>
      </c>
      <c r="J1506">
        <v>1</v>
      </c>
      <c r="K1506">
        <v>2</v>
      </c>
      <c r="L1506">
        <v>3</v>
      </c>
      <c r="M1506">
        <v>5</v>
      </c>
      <c r="N1506">
        <v>15</v>
      </c>
      <c r="O1506">
        <v>10</v>
      </c>
      <c r="P1506">
        <v>2</v>
      </c>
      <c r="Q1506">
        <v>1</v>
      </c>
      <c r="R1506">
        <v>2</v>
      </c>
      <c r="S1506">
        <v>1</v>
      </c>
      <c r="T1506" t="s">
        <v>2016</v>
      </c>
      <c r="U1506">
        <v>17</v>
      </c>
      <c r="V1506">
        <v>697</v>
      </c>
      <c r="W1506">
        <v>3450</v>
      </c>
    </row>
    <row r="1507" spans="1:23" x14ac:dyDescent="0.35">
      <c r="A1507" t="s">
        <v>359</v>
      </c>
      <c r="B1507" t="s">
        <v>360</v>
      </c>
      <c r="C1507" s="2">
        <v>44805</v>
      </c>
      <c r="D1507">
        <v>1645</v>
      </c>
      <c r="E1507">
        <v>349</v>
      </c>
      <c r="F1507">
        <v>53</v>
      </c>
      <c r="G1507">
        <v>1</v>
      </c>
      <c r="H1507">
        <v>7</v>
      </c>
      <c r="I1507">
        <v>2055</v>
      </c>
      <c r="J1507">
        <v>1</v>
      </c>
      <c r="K1507">
        <v>2</v>
      </c>
      <c r="L1507">
        <v>4</v>
      </c>
      <c r="M1507">
        <v>5</v>
      </c>
      <c r="N1507">
        <v>14</v>
      </c>
      <c r="O1507">
        <v>9</v>
      </c>
      <c r="P1507">
        <v>1</v>
      </c>
      <c r="Q1507">
        <v>2</v>
      </c>
      <c r="R1507">
        <v>2</v>
      </c>
      <c r="S1507">
        <v>1</v>
      </c>
      <c r="T1507" t="s">
        <v>2017</v>
      </c>
      <c r="U1507">
        <v>8</v>
      </c>
      <c r="V1507">
        <v>410</v>
      </c>
      <c r="W1507">
        <v>2047</v>
      </c>
    </row>
    <row r="1508" spans="1:23" x14ac:dyDescent="0.35">
      <c r="A1508" t="s">
        <v>359</v>
      </c>
      <c r="B1508" t="s">
        <v>360</v>
      </c>
      <c r="C1508" s="2">
        <v>44835</v>
      </c>
      <c r="D1508">
        <v>3351</v>
      </c>
      <c r="E1508">
        <v>797</v>
      </c>
      <c r="F1508">
        <v>66</v>
      </c>
      <c r="G1508">
        <v>16</v>
      </c>
      <c r="H1508">
        <v>4</v>
      </c>
      <c r="I1508">
        <v>4234</v>
      </c>
      <c r="J1508">
        <v>1</v>
      </c>
      <c r="K1508">
        <v>2</v>
      </c>
      <c r="L1508">
        <v>5</v>
      </c>
      <c r="M1508">
        <v>7</v>
      </c>
      <c r="N1508">
        <v>14</v>
      </c>
      <c r="O1508">
        <v>7</v>
      </c>
      <c r="P1508">
        <v>2</v>
      </c>
      <c r="Q1508">
        <v>3</v>
      </c>
      <c r="R1508">
        <v>2</v>
      </c>
      <c r="S1508">
        <v>1</v>
      </c>
      <c r="T1508" t="s">
        <v>2018</v>
      </c>
      <c r="U1508">
        <v>20</v>
      </c>
      <c r="V1508">
        <v>883</v>
      </c>
      <c r="W1508">
        <v>4214</v>
      </c>
    </row>
    <row r="1509" spans="1:23" x14ac:dyDescent="0.35">
      <c r="A1509" t="s">
        <v>359</v>
      </c>
      <c r="B1509" t="s">
        <v>360</v>
      </c>
      <c r="C1509" s="2">
        <v>44866</v>
      </c>
      <c r="D1509">
        <v>2319</v>
      </c>
      <c r="E1509">
        <v>543</v>
      </c>
      <c r="F1509">
        <v>46</v>
      </c>
      <c r="G1509">
        <v>6</v>
      </c>
      <c r="H1509">
        <v>6</v>
      </c>
      <c r="I1509">
        <v>2920</v>
      </c>
      <c r="J1509">
        <v>1</v>
      </c>
      <c r="K1509">
        <v>1</v>
      </c>
      <c r="L1509">
        <v>3</v>
      </c>
      <c r="M1509">
        <v>5</v>
      </c>
      <c r="N1509">
        <v>19</v>
      </c>
      <c r="O1509">
        <v>14</v>
      </c>
      <c r="P1509">
        <v>2</v>
      </c>
      <c r="Q1509">
        <v>2</v>
      </c>
      <c r="R1509">
        <v>1</v>
      </c>
      <c r="S1509">
        <v>0</v>
      </c>
      <c r="T1509" t="s">
        <v>2019</v>
      </c>
      <c r="U1509">
        <v>12</v>
      </c>
      <c r="V1509">
        <v>601</v>
      </c>
      <c r="W1509">
        <v>2908</v>
      </c>
    </row>
    <row r="1510" spans="1:23" x14ac:dyDescent="0.35">
      <c r="A1510" t="s">
        <v>359</v>
      </c>
      <c r="B1510" t="s">
        <v>360</v>
      </c>
      <c r="C1510" s="2">
        <v>44896</v>
      </c>
      <c r="D1510">
        <v>1656</v>
      </c>
      <c r="E1510">
        <v>345</v>
      </c>
      <c r="F1510">
        <v>28</v>
      </c>
      <c r="G1510">
        <v>4</v>
      </c>
      <c r="H1510">
        <v>4</v>
      </c>
      <c r="I1510">
        <v>2037</v>
      </c>
      <c r="J1510">
        <v>1</v>
      </c>
      <c r="K1510">
        <v>2</v>
      </c>
      <c r="L1510">
        <v>4</v>
      </c>
      <c r="M1510">
        <v>5</v>
      </c>
      <c r="N1510">
        <v>13</v>
      </c>
      <c r="O1510">
        <v>8</v>
      </c>
      <c r="P1510">
        <v>1</v>
      </c>
      <c r="Q1510">
        <v>2</v>
      </c>
      <c r="R1510">
        <v>2</v>
      </c>
      <c r="S1510">
        <v>1</v>
      </c>
      <c r="T1510" t="s">
        <v>2020</v>
      </c>
      <c r="U1510">
        <v>8</v>
      </c>
      <c r="V1510">
        <v>381</v>
      </c>
      <c r="W1510">
        <v>2029</v>
      </c>
    </row>
    <row r="1511" spans="1:23" x14ac:dyDescent="0.35">
      <c r="A1511" t="s">
        <v>359</v>
      </c>
      <c r="B1511" t="s">
        <v>360</v>
      </c>
      <c r="C1511" s="2">
        <v>44927</v>
      </c>
      <c r="D1511">
        <v>3099</v>
      </c>
      <c r="E1511">
        <v>800</v>
      </c>
      <c r="F1511">
        <v>57</v>
      </c>
      <c r="G1511">
        <v>11</v>
      </c>
      <c r="H1511">
        <v>8</v>
      </c>
      <c r="I1511">
        <v>3975</v>
      </c>
      <c r="J1511">
        <v>1</v>
      </c>
      <c r="K1511">
        <v>2</v>
      </c>
      <c r="L1511">
        <v>4</v>
      </c>
      <c r="M1511">
        <v>7</v>
      </c>
      <c r="N1511">
        <v>12</v>
      </c>
      <c r="O1511">
        <v>5</v>
      </c>
      <c r="P1511">
        <v>3</v>
      </c>
      <c r="Q1511">
        <v>2</v>
      </c>
      <c r="R1511">
        <v>2</v>
      </c>
      <c r="S1511">
        <v>1</v>
      </c>
      <c r="T1511" t="s">
        <v>2021</v>
      </c>
      <c r="U1511">
        <v>19</v>
      </c>
      <c r="V1511">
        <v>876</v>
      </c>
      <c r="W1511">
        <v>3956</v>
      </c>
    </row>
    <row r="1512" spans="1:23" x14ac:dyDescent="0.35">
      <c r="A1512" t="s">
        <v>359</v>
      </c>
      <c r="B1512" t="s">
        <v>360</v>
      </c>
      <c r="C1512" s="2">
        <v>44958</v>
      </c>
      <c r="D1512">
        <v>2037</v>
      </c>
      <c r="E1512">
        <v>520</v>
      </c>
      <c r="F1512">
        <v>51</v>
      </c>
      <c r="G1512">
        <v>3</v>
      </c>
      <c r="H1512">
        <v>7</v>
      </c>
      <c r="I1512">
        <v>2618</v>
      </c>
      <c r="J1512">
        <v>1</v>
      </c>
      <c r="K1512">
        <v>2</v>
      </c>
      <c r="L1512">
        <v>4</v>
      </c>
      <c r="M1512">
        <v>6</v>
      </c>
      <c r="N1512">
        <v>13</v>
      </c>
      <c r="O1512">
        <v>7</v>
      </c>
      <c r="P1512">
        <v>2</v>
      </c>
      <c r="Q1512">
        <v>2</v>
      </c>
      <c r="R1512">
        <v>2</v>
      </c>
      <c r="S1512">
        <v>1</v>
      </c>
      <c r="T1512" t="s">
        <v>2022</v>
      </c>
      <c r="U1512">
        <v>10</v>
      </c>
      <c r="V1512">
        <v>581</v>
      </c>
      <c r="W1512">
        <v>2608</v>
      </c>
    </row>
    <row r="1513" spans="1:23" x14ac:dyDescent="0.35">
      <c r="A1513" t="s">
        <v>359</v>
      </c>
      <c r="B1513" t="s">
        <v>360</v>
      </c>
      <c r="C1513" s="2">
        <v>44986</v>
      </c>
      <c r="D1513">
        <v>1523</v>
      </c>
      <c r="E1513">
        <v>360</v>
      </c>
      <c r="F1513">
        <v>39</v>
      </c>
      <c r="G1513">
        <v>5</v>
      </c>
      <c r="H1513">
        <v>11</v>
      </c>
      <c r="I1513">
        <v>1938</v>
      </c>
      <c r="J1513">
        <v>1</v>
      </c>
      <c r="K1513">
        <v>2</v>
      </c>
      <c r="L1513">
        <v>5</v>
      </c>
      <c r="M1513">
        <v>8</v>
      </c>
      <c r="N1513">
        <v>36</v>
      </c>
      <c r="O1513">
        <v>28</v>
      </c>
      <c r="P1513">
        <v>3</v>
      </c>
      <c r="Q1513">
        <v>3</v>
      </c>
      <c r="R1513">
        <v>2</v>
      </c>
      <c r="S1513">
        <v>1</v>
      </c>
      <c r="T1513" t="s">
        <v>2023</v>
      </c>
      <c r="U1513">
        <v>16</v>
      </c>
      <c r="V1513">
        <v>415</v>
      </c>
      <c r="W1513">
        <v>1922</v>
      </c>
    </row>
    <row r="1514" spans="1:23" x14ac:dyDescent="0.35">
      <c r="A1514" t="s">
        <v>176</v>
      </c>
      <c r="B1514" t="s">
        <v>177</v>
      </c>
      <c r="C1514" s="2">
        <v>44652</v>
      </c>
      <c r="D1514">
        <v>841</v>
      </c>
      <c r="E1514">
        <v>879</v>
      </c>
      <c r="F1514">
        <v>55</v>
      </c>
      <c r="G1514">
        <v>1</v>
      </c>
      <c r="H1514">
        <v>11</v>
      </c>
      <c r="I1514">
        <v>1787</v>
      </c>
      <c r="J1514">
        <v>2</v>
      </c>
      <c r="K1514">
        <v>7</v>
      </c>
      <c r="L1514">
        <v>20</v>
      </c>
      <c r="M1514">
        <v>27</v>
      </c>
      <c r="N1514">
        <v>66</v>
      </c>
      <c r="O1514">
        <v>39</v>
      </c>
      <c r="P1514">
        <v>7</v>
      </c>
      <c r="Q1514">
        <v>13</v>
      </c>
      <c r="R1514">
        <v>7</v>
      </c>
      <c r="S1514">
        <v>5</v>
      </c>
      <c r="T1514" t="s">
        <v>2024</v>
      </c>
      <c r="U1514">
        <v>12</v>
      </c>
      <c r="V1514">
        <v>946</v>
      </c>
      <c r="W1514">
        <v>1775</v>
      </c>
    </row>
    <row r="1515" spans="1:23" x14ac:dyDescent="0.35">
      <c r="A1515" t="s">
        <v>176</v>
      </c>
      <c r="B1515" t="s">
        <v>177</v>
      </c>
      <c r="C1515" s="2">
        <v>44682</v>
      </c>
      <c r="D1515">
        <v>624</v>
      </c>
      <c r="E1515">
        <v>747</v>
      </c>
      <c r="F1515">
        <v>55</v>
      </c>
      <c r="G1515">
        <v>0</v>
      </c>
      <c r="H1515">
        <v>8</v>
      </c>
      <c r="I1515">
        <v>1434</v>
      </c>
      <c r="J1515">
        <v>2</v>
      </c>
      <c r="K1515">
        <v>5</v>
      </c>
      <c r="L1515">
        <v>20</v>
      </c>
      <c r="M1515">
        <v>25</v>
      </c>
      <c r="N1515">
        <v>68</v>
      </c>
      <c r="O1515">
        <v>43</v>
      </c>
      <c r="P1515">
        <v>5</v>
      </c>
      <c r="Q1515">
        <v>15</v>
      </c>
      <c r="R1515">
        <v>5</v>
      </c>
      <c r="S1515">
        <v>3</v>
      </c>
      <c r="T1515" t="s">
        <v>2025</v>
      </c>
      <c r="U1515">
        <v>8</v>
      </c>
      <c r="V1515">
        <v>810</v>
      </c>
      <c r="W1515">
        <v>1426</v>
      </c>
    </row>
    <row r="1516" spans="1:23" x14ac:dyDescent="0.35">
      <c r="A1516" t="s">
        <v>176</v>
      </c>
      <c r="B1516" t="s">
        <v>177</v>
      </c>
      <c r="C1516" s="2">
        <v>44713</v>
      </c>
      <c r="D1516">
        <v>955</v>
      </c>
      <c r="E1516">
        <v>923</v>
      </c>
      <c r="F1516">
        <v>67</v>
      </c>
      <c r="G1516">
        <v>1</v>
      </c>
      <c r="H1516">
        <v>7</v>
      </c>
      <c r="I1516">
        <v>1953</v>
      </c>
      <c r="J1516">
        <v>2</v>
      </c>
      <c r="K1516">
        <v>5</v>
      </c>
      <c r="L1516">
        <v>11</v>
      </c>
      <c r="M1516">
        <v>20</v>
      </c>
      <c r="N1516">
        <v>75</v>
      </c>
      <c r="O1516">
        <v>55</v>
      </c>
      <c r="P1516">
        <v>9</v>
      </c>
      <c r="Q1516">
        <v>6</v>
      </c>
      <c r="R1516">
        <v>5</v>
      </c>
      <c r="S1516">
        <v>3</v>
      </c>
      <c r="T1516" t="s">
        <v>2026</v>
      </c>
      <c r="U1516">
        <v>8</v>
      </c>
      <c r="V1516">
        <v>998</v>
      </c>
      <c r="W1516">
        <v>1945</v>
      </c>
    </row>
    <row r="1517" spans="1:23" x14ac:dyDescent="0.35">
      <c r="A1517" t="s">
        <v>176</v>
      </c>
      <c r="B1517" t="s">
        <v>177</v>
      </c>
      <c r="C1517" s="2">
        <v>44743</v>
      </c>
      <c r="D1517">
        <v>553</v>
      </c>
      <c r="E1517">
        <v>615</v>
      </c>
      <c r="F1517">
        <v>58</v>
      </c>
      <c r="G1517">
        <v>1</v>
      </c>
      <c r="H1517">
        <v>2</v>
      </c>
      <c r="I1517">
        <v>1229</v>
      </c>
      <c r="J1517">
        <v>2</v>
      </c>
      <c r="K1517">
        <v>4</v>
      </c>
      <c r="L1517">
        <v>11</v>
      </c>
      <c r="M1517">
        <v>21</v>
      </c>
      <c r="N1517">
        <v>78</v>
      </c>
      <c r="O1517">
        <v>57</v>
      </c>
      <c r="P1517">
        <v>10</v>
      </c>
      <c r="Q1517">
        <v>7</v>
      </c>
      <c r="R1517">
        <v>4</v>
      </c>
      <c r="S1517">
        <v>2</v>
      </c>
      <c r="T1517" t="s">
        <v>2027</v>
      </c>
      <c r="U1517">
        <v>3</v>
      </c>
      <c r="V1517">
        <v>676</v>
      </c>
      <c r="W1517">
        <v>1226</v>
      </c>
    </row>
    <row r="1518" spans="1:23" x14ac:dyDescent="0.35">
      <c r="A1518" t="s">
        <v>176</v>
      </c>
      <c r="B1518" t="s">
        <v>177</v>
      </c>
      <c r="C1518" s="2">
        <v>44774</v>
      </c>
      <c r="D1518">
        <v>648</v>
      </c>
      <c r="E1518">
        <v>774</v>
      </c>
      <c r="F1518">
        <v>87</v>
      </c>
      <c r="G1518">
        <v>0</v>
      </c>
      <c r="H1518">
        <v>4</v>
      </c>
      <c r="I1518">
        <v>1513</v>
      </c>
      <c r="J1518">
        <v>2</v>
      </c>
      <c r="K1518">
        <v>6</v>
      </c>
      <c r="L1518">
        <v>13</v>
      </c>
      <c r="M1518">
        <v>21</v>
      </c>
      <c r="N1518">
        <v>69</v>
      </c>
      <c r="O1518">
        <v>48</v>
      </c>
      <c r="P1518">
        <v>8</v>
      </c>
      <c r="Q1518">
        <v>7</v>
      </c>
      <c r="R1518">
        <v>6</v>
      </c>
      <c r="S1518">
        <v>4</v>
      </c>
      <c r="T1518" t="s">
        <v>2028</v>
      </c>
      <c r="U1518">
        <v>4</v>
      </c>
      <c r="V1518">
        <v>865</v>
      </c>
      <c r="W1518">
        <v>1509</v>
      </c>
    </row>
    <row r="1519" spans="1:23" x14ac:dyDescent="0.35">
      <c r="A1519" t="s">
        <v>176</v>
      </c>
      <c r="B1519" t="s">
        <v>177</v>
      </c>
      <c r="C1519" s="2">
        <v>44805</v>
      </c>
      <c r="D1519">
        <v>775</v>
      </c>
      <c r="E1519">
        <v>1190</v>
      </c>
      <c r="F1519">
        <v>60</v>
      </c>
      <c r="G1519">
        <v>0</v>
      </c>
      <c r="H1519">
        <v>5</v>
      </c>
      <c r="I1519">
        <v>2030</v>
      </c>
      <c r="J1519">
        <v>2</v>
      </c>
      <c r="K1519">
        <v>10</v>
      </c>
      <c r="L1519">
        <v>20</v>
      </c>
      <c r="M1519">
        <v>59</v>
      </c>
      <c r="N1519">
        <v>124</v>
      </c>
      <c r="O1519">
        <v>65</v>
      </c>
      <c r="P1519">
        <v>39</v>
      </c>
      <c r="Q1519">
        <v>10</v>
      </c>
      <c r="R1519">
        <v>10</v>
      </c>
      <c r="S1519">
        <v>8</v>
      </c>
      <c r="T1519" t="s">
        <v>2029</v>
      </c>
      <c r="U1519">
        <v>5</v>
      </c>
      <c r="V1519">
        <v>1255</v>
      </c>
      <c r="W1519">
        <v>2025</v>
      </c>
    </row>
    <row r="1520" spans="1:23" x14ac:dyDescent="0.35">
      <c r="A1520" t="s">
        <v>176</v>
      </c>
      <c r="B1520" t="s">
        <v>177</v>
      </c>
      <c r="C1520" s="2">
        <v>44835</v>
      </c>
      <c r="D1520">
        <v>764</v>
      </c>
      <c r="E1520">
        <v>922</v>
      </c>
      <c r="F1520">
        <v>44</v>
      </c>
      <c r="G1520">
        <v>0</v>
      </c>
      <c r="H1520">
        <v>10</v>
      </c>
      <c r="I1520">
        <v>1740</v>
      </c>
      <c r="J1520">
        <v>2</v>
      </c>
      <c r="K1520">
        <v>5</v>
      </c>
      <c r="L1520">
        <v>19</v>
      </c>
      <c r="M1520">
        <v>26.5</v>
      </c>
      <c r="N1520">
        <v>69.5</v>
      </c>
      <c r="O1520">
        <v>43</v>
      </c>
      <c r="P1520">
        <v>7.5</v>
      </c>
      <c r="Q1520">
        <v>14</v>
      </c>
      <c r="R1520">
        <v>5</v>
      </c>
      <c r="S1520">
        <v>3</v>
      </c>
      <c r="T1520" t="s">
        <v>2030</v>
      </c>
      <c r="U1520">
        <v>10</v>
      </c>
      <c r="V1520">
        <v>976</v>
      </c>
      <c r="W1520">
        <v>1730</v>
      </c>
    </row>
    <row r="1521" spans="1:23" x14ac:dyDescent="0.35">
      <c r="A1521" t="s">
        <v>176</v>
      </c>
      <c r="B1521" t="s">
        <v>177</v>
      </c>
      <c r="C1521" s="2">
        <v>44866</v>
      </c>
      <c r="D1521">
        <v>568</v>
      </c>
      <c r="E1521">
        <v>668</v>
      </c>
      <c r="F1521">
        <v>58</v>
      </c>
      <c r="G1521">
        <v>2</v>
      </c>
      <c r="H1521">
        <v>3</v>
      </c>
      <c r="I1521">
        <v>1299</v>
      </c>
      <c r="J1521">
        <v>2</v>
      </c>
      <c r="K1521">
        <v>6</v>
      </c>
      <c r="L1521">
        <v>19</v>
      </c>
      <c r="M1521">
        <v>27</v>
      </c>
      <c r="N1521">
        <v>78</v>
      </c>
      <c r="O1521">
        <v>51</v>
      </c>
      <c r="P1521">
        <v>8</v>
      </c>
      <c r="Q1521">
        <v>13</v>
      </c>
      <c r="R1521">
        <v>6</v>
      </c>
      <c r="S1521">
        <v>4</v>
      </c>
      <c r="T1521" t="s">
        <v>2031</v>
      </c>
      <c r="U1521">
        <v>5</v>
      </c>
      <c r="V1521">
        <v>731</v>
      </c>
      <c r="W1521">
        <v>1294</v>
      </c>
    </row>
    <row r="1522" spans="1:23" x14ac:dyDescent="0.35">
      <c r="A1522" t="s">
        <v>176</v>
      </c>
      <c r="B1522" t="s">
        <v>177</v>
      </c>
      <c r="C1522" s="2">
        <v>44896</v>
      </c>
      <c r="D1522">
        <v>640</v>
      </c>
      <c r="E1522">
        <v>819</v>
      </c>
      <c r="F1522">
        <v>53</v>
      </c>
      <c r="G1522">
        <v>0</v>
      </c>
      <c r="H1522">
        <v>5</v>
      </c>
      <c r="I1522">
        <v>1517</v>
      </c>
      <c r="J1522">
        <v>2</v>
      </c>
      <c r="K1522">
        <v>5</v>
      </c>
      <c r="L1522">
        <v>16</v>
      </c>
      <c r="M1522">
        <v>24</v>
      </c>
      <c r="N1522">
        <v>84</v>
      </c>
      <c r="O1522">
        <v>60</v>
      </c>
      <c r="P1522">
        <v>8</v>
      </c>
      <c r="Q1522">
        <v>11</v>
      </c>
      <c r="R1522">
        <v>5</v>
      </c>
      <c r="S1522">
        <v>3</v>
      </c>
      <c r="T1522" t="s">
        <v>2032</v>
      </c>
      <c r="U1522">
        <v>5</v>
      </c>
      <c r="V1522">
        <v>877</v>
      </c>
      <c r="W1522">
        <v>1512</v>
      </c>
    </row>
    <row r="1523" spans="1:23" x14ac:dyDescent="0.35">
      <c r="A1523" t="s">
        <v>176</v>
      </c>
      <c r="B1523" t="s">
        <v>177</v>
      </c>
      <c r="C1523" s="2">
        <v>44927</v>
      </c>
      <c r="D1523">
        <v>761</v>
      </c>
      <c r="E1523">
        <v>812</v>
      </c>
      <c r="F1523">
        <v>55</v>
      </c>
      <c r="G1523">
        <v>1</v>
      </c>
      <c r="H1523">
        <v>6</v>
      </c>
      <c r="I1523">
        <v>1635</v>
      </c>
      <c r="J1523">
        <v>2</v>
      </c>
      <c r="K1523">
        <v>6</v>
      </c>
      <c r="L1523">
        <v>13</v>
      </c>
      <c r="M1523">
        <v>22</v>
      </c>
      <c r="N1523">
        <v>67</v>
      </c>
      <c r="O1523">
        <v>45</v>
      </c>
      <c r="P1523">
        <v>9</v>
      </c>
      <c r="Q1523">
        <v>7</v>
      </c>
      <c r="R1523">
        <v>6</v>
      </c>
      <c r="S1523">
        <v>4</v>
      </c>
      <c r="T1523" t="s">
        <v>2033</v>
      </c>
      <c r="U1523">
        <v>7</v>
      </c>
      <c r="V1523">
        <v>874</v>
      </c>
      <c r="W1523">
        <v>1628</v>
      </c>
    </row>
    <row r="1524" spans="1:23" x14ac:dyDescent="0.35">
      <c r="A1524" t="s">
        <v>176</v>
      </c>
      <c r="B1524" t="s">
        <v>177</v>
      </c>
      <c r="C1524" s="2">
        <v>44958</v>
      </c>
      <c r="D1524">
        <v>772</v>
      </c>
      <c r="E1524">
        <v>830</v>
      </c>
      <c r="F1524">
        <v>64</v>
      </c>
      <c r="G1524">
        <v>0</v>
      </c>
      <c r="H1524">
        <v>8</v>
      </c>
      <c r="I1524">
        <v>1674</v>
      </c>
      <c r="J1524">
        <v>2</v>
      </c>
      <c r="K1524">
        <v>6</v>
      </c>
      <c r="L1524">
        <v>13</v>
      </c>
      <c r="M1524">
        <v>21</v>
      </c>
      <c r="N1524">
        <v>57</v>
      </c>
      <c r="O1524">
        <v>36</v>
      </c>
      <c r="P1524">
        <v>8</v>
      </c>
      <c r="Q1524">
        <v>7</v>
      </c>
      <c r="R1524">
        <v>6</v>
      </c>
      <c r="S1524">
        <v>4</v>
      </c>
      <c r="T1524" t="s">
        <v>2034</v>
      </c>
      <c r="U1524">
        <v>8</v>
      </c>
      <c r="V1524">
        <v>902</v>
      </c>
      <c r="W1524">
        <v>1666</v>
      </c>
    </row>
    <row r="1525" spans="1:23" x14ac:dyDescent="0.35">
      <c r="A1525" t="s">
        <v>176</v>
      </c>
      <c r="B1525" t="s">
        <v>177</v>
      </c>
      <c r="C1525" s="2">
        <v>44986</v>
      </c>
      <c r="D1525">
        <v>857</v>
      </c>
      <c r="E1525">
        <v>863</v>
      </c>
      <c r="F1525">
        <v>64</v>
      </c>
      <c r="G1525">
        <v>0</v>
      </c>
      <c r="H1525">
        <v>5</v>
      </c>
      <c r="I1525">
        <v>1789</v>
      </c>
      <c r="J1525">
        <v>2</v>
      </c>
      <c r="K1525">
        <v>5</v>
      </c>
      <c r="L1525">
        <v>14</v>
      </c>
      <c r="M1525">
        <v>23</v>
      </c>
      <c r="N1525">
        <v>67</v>
      </c>
      <c r="O1525">
        <v>44</v>
      </c>
      <c r="P1525">
        <v>9</v>
      </c>
      <c r="Q1525">
        <v>9</v>
      </c>
      <c r="R1525">
        <v>5</v>
      </c>
      <c r="S1525">
        <v>3</v>
      </c>
      <c r="T1525" t="s">
        <v>2035</v>
      </c>
      <c r="U1525">
        <v>5</v>
      </c>
      <c r="V1525">
        <v>932</v>
      </c>
      <c r="W1525">
        <v>1784</v>
      </c>
    </row>
    <row r="1526" spans="1:23" x14ac:dyDescent="0.35">
      <c r="A1526" t="s">
        <v>241</v>
      </c>
      <c r="B1526" t="s">
        <v>242</v>
      </c>
      <c r="C1526" s="2">
        <v>44652</v>
      </c>
      <c r="D1526">
        <v>381</v>
      </c>
      <c r="E1526">
        <v>250</v>
      </c>
      <c r="F1526">
        <v>21</v>
      </c>
      <c r="G1526">
        <v>18</v>
      </c>
      <c r="H1526">
        <v>8</v>
      </c>
      <c r="I1526">
        <v>678</v>
      </c>
      <c r="J1526">
        <v>3</v>
      </c>
      <c r="K1526">
        <v>10</v>
      </c>
      <c r="L1526">
        <v>14</v>
      </c>
      <c r="M1526">
        <v>24</v>
      </c>
      <c r="N1526">
        <v>93</v>
      </c>
      <c r="O1526">
        <v>69</v>
      </c>
      <c r="P1526">
        <v>10</v>
      </c>
      <c r="Q1526">
        <v>4</v>
      </c>
      <c r="R1526">
        <v>10</v>
      </c>
      <c r="S1526">
        <v>7</v>
      </c>
      <c r="T1526" t="s">
        <v>2036</v>
      </c>
      <c r="U1526">
        <v>26</v>
      </c>
      <c r="V1526">
        <v>297</v>
      </c>
      <c r="W1526">
        <v>652</v>
      </c>
    </row>
    <row r="1527" spans="1:23" x14ac:dyDescent="0.35">
      <c r="A1527" t="s">
        <v>241</v>
      </c>
      <c r="B1527" t="s">
        <v>242</v>
      </c>
      <c r="C1527" s="2">
        <v>44682</v>
      </c>
      <c r="D1527">
        <v>601</v>
      </c>
      <c r="E1527">
        <v>347</v>
      </c>
      <c r="F1527">
        <v>21</v>
      </c>
      <c r="G1527">
        <v>12</v>
      </c>
      <c r="H1527">
        <v>1</v>
      </c>
      <c r="I1527">
        <v>982</v>
      </c>
      <c r="J1527">
        <v>2</v>
      </c>
      <c r="K1527">
        <v>12</v>
      </c>
      <c r="L1527">
        <v>17</v>
      </c>
      <c r="M1527">
        <v>46</v>
      </c>
      <c r="N1527">
        <v>154</v>
      </c>
      <c r="O1527">
        <v>108</v>
      </c>
      <c r="P1527">
        <v>29</v>
      </c>
      <c r="Q1527">
        <v>5</v>
      </c>
      <c r="R1527">
        <v>12</v>
      </c>
      <c r="S1527">
        <v>10</v>
      </c>
      <c r="T1527" t="s">
        <v>2037</v>
      </c>
      <c r="U1527">
        <v>13</v>
      </c>
      <c r="V1527">
        <v>381</v>
      </c>
      <c r="W1527">
        <v>969</v>
      </c>
    </row>
    <row r="1528" spans="1:23" x14ac:dyDescent="0.35">
      <c r="A1528" t="s">
        <v>241</v>
      </c>
      <c r="B1528" t="s">
        <v>242</v>
      </c>
      <c r="C1528" s="2">
        <v>44713</v>
      </c>
      <c r="D1528">
        <v>622</v>
      </c>
      <c r="E1528">
        <v>382</v>
      </c>
      <c r="F1528">
        <v>41</v>
      </c>
      <c r="G1528">
        <v>14</v>
      </c>
      <c r="H1528">
        <v>1</v>
      </c>
      <c r="I1528">
        <v>1060</v>
      </c>
      <c r="J1528">
        <v>3</v>
      </c>
      <c r="K1528">
        <v>13</v>
      </c>
      <c r="L1528">
        <v>15</v>
      </c>
      <c r="M1528">
        <v>24</v>
      </c>
      <c r="N1528">
        <v>95.5</v>
      </c>
      <c r="O1528">
        <v>71.5</v>
      </c>
      <c r="P1528">
        <v>9</v>
      </c>
      <c r="Q1528">
        <v>2</v>
      </c>
      <c r="R1528">
        <v>13</v>
      </c>
      <c r="S1528">
        <v>10</v>
      </c>
      <c r="T1528" t="s">
        <v>2038</v>
      </c>
      <c r="U1528">
        <v>15</v>
      </c>
      <c r="V1528">
        <v>438</v>
      </c>
      <c r="W1528">
        <v>1045</v>
      </c>
    </row>
    <row r="1529" spans="1:23" x14ac:dyDescent="0.35">
      <c r="A1529" t="s">
        <v>241</v>
      </c>
      <c r="B1529" t="s">
        <v>242</v>
      </c>
      <c r="C1529" s="2">
        <v>44743</v>
      </c>
      <c r="D1529">
        <v>451</v>
      </c>
      <c r="E1529">
        <v>263</v>
      </c>
      <c r="F1529">
        <v>10</v>
      </c>
      <c r="G1529">
        <v>6</v>
      </c>
      <c r="H1529">
        <v>2</v>
      </c>
      <c r="I1529">
        <v>732</v>
      </c>
      <c r="J1529">
        <v>4</v>
      </c>
      <c r="K1529">
        <v>11</v>
      </c>
      <c r="L1529">
        <v>14</v>
      </c>
      <c r="M1529">
        <v>26</v>
      </c>
      <c r="N1529">
        <v>162</v>
      </c>
      <c r="O1529">
        <v>136</v>
      </c>
      <c r="P1529">
        <v>12</v>
      </c>
      <c r="Q1529">
        <v>3</v>
      </c>
      <c r="R1529">
        <v>11</v>
      </c>
      <c r="S1529">
        <v>7</v>
      </c>
      <c r="T1529" t="s">
        <v>2039</v>
      </c>
      <c r="U1529">
        <v>8</v>
      </c>
      <c r="V1529">
        <v>281</v>
      </c>
      <c r="W1529">
        <v>724</v>
      </c>
    </row>
    <row r="1530" spans="1:23" x14ac:dyDescent="0.35">
      <c r="A1530" t="s">
        <v>241</v>
      </c>
      <c r="B1530" t="s">
        <v>242</v>
      </c>
      <c r="C1530" s="2">
        <v>44774</v>
      </c>
      <c r="D1530">
        <v>484</v>
      </c>
      <c r="E1530">
        <v>264</v>
      </c>
      <c r="F1530">
        <v>24</v>
      </c>
      <c r="G1530">
        <v>10</v>
      </c>
      <c r="H1530">
        <v>5</v>
      </c>
      <c r="I1530">
        <v>787</v>
      </c>
      <c r="J1530">
        <v>8</v>
      </c>
      <c r="K1530">
        <v>12</v>
      </c>
      <c r="L1530">
        <v>15</v>
      </c>
      <c r="M1530">
        <v>24</v>
      </c>
      <c r="N1530">
        <v>55</v>
      </c>
      <c r="O1530">
        <v>31</v>
      </c>
      <c r="P1530">
        <v>9</v>
      </c>
      <c r="Q1530">
        <v>3</v>
      </c>
      <c r="R1530">
        <v>12</v>
      </c>
      <c r="S1530">
        <v>4</v>
      </c>
      <c r="T1530" t="s">
        <v>2040</v>
      </c>
      <c r="U1530">
        <v>15</v>
      </c>
      <c r="V1530">
        <v>303</v>
      </c>
      <c r="W1530">
        <v>772</v>
      </c>
    </row>
    <row r="1531" spans="1:23" x14ac:dyDescent="0.35">
      <c r="A1531" t="s">
        <v>241</v>
      </c>
      <c r="B1531" t="s">
        <v>242</v>
      </c>
      <c r="C1531" s="2">
        <v>44805</v>
      </c>
      <c r="D1531">
        <v>321</v>
      </c>
      <c r="E1531">
        <v>251</v>
      </c>
      <c r="F1531">
        <v>17</v>
      </c>
      <c r="G1531">
        <v>7</v>
      </c>
      <c r="H1531">
        <v>1</v>
      </c>
      <c r="I1531">
        <v>597</v>
      </c>
      <c r="J1531">
        <v>2</v>
      </c>
      <c r="K1531">
        <v>15</v>
      </c>
      <c r="L1531">
        <v>19</v>
      </c>
      <c r="M1531">
        <v>29</v>
      </c>
      <c r="N1531">
        <v>63</v>
      </c>
      <c r="O1531">
        <v>34</v>
      </c>
      <c r="P1531">
        <v>10</v>
      </c>
      <c r="Q1531">
        <v>4</v>
      </c>
      <c r="R1531">
        <v>15</v>
      </c>
      <c r="S1531">
        <v>13</v>
      </c>
      <c r="T1531" t="s">
        <v>2041</v>
      </c>
      <c r="U1531">
        <v>8</v>
      </c>
      <c r="V1531">
        <v>276</v>
      </c>
      <c r="W1531">
        <v>589</v>
      </c>
    </row>
    <row r="1532" spans="1:23" x14ac:dyDescent="0.35">
      <c r="A1532" t="s">
        <v>241</v>
      </c>
      <c r="B1532" t="s">
        <v>242</v>
      </c>
      <c r="C1532" s="2">
        <v>44835</v>
      </c>
      <c r="D1532">
        <v>377</v>
      </c>
      <c r="E1532">
        <v>215</v>
      </c>
      <c r="F1532">
        <v>32</v>
      </c>
      <c r="G1532">
        <v>10</v>
      </c>
      <c r="H1532">
        <v>6</v>
      </c>
      <c r="I1532">
        <v>640</v>
      </c>
      <c r="J1532">
        <v>8</v>
      </c>
      <c r="K1532">
        <v>18</v>
      </c>
      <c r="L1532">
        <v>21</v>
      </c>
      <c r="M1532">
        <v>26</v>
      </c>
      <c r="N1532">
        <v>56</v>
      </c>
      <c r="O1532">
        <v>30</v>
      </c>
      <c r="P1532">
        <v>5</v>
      </c>
      <c r="Q1532">
        <v>3</v>
      </c>
      <c r="R1532">
        <v>18</v>
      </c>
      <c r="S1532">
        <v>10</v>
      </c>
      <c r="T1532" t="s">
        <v>2042</v>
      </c>
      <c r="U1532">
        <v>16</v>
      </c>
      <c r="V1532">
        <v>263</v>
      </c>
      <c r="W1532">
        <v>624</v>
      </c>
    </row>
    <row r="1533" spans="1:23" x14ac:dyDescent="0.35">
      <c r="A1533" t="s">
        <v>241</v>
      </c>
      <c r="B1533" t="s">
        <v>242</v>
      </c>
      <c r="C1533" s="2">
        <v>44866</v>
      </c>
      <c r="D1533">
        <v>482</v>
      </c>
      <c r="E1533">
        <v>262</v>
      </c>
      <c r="F1533">
        <v>24</v>
      </c>
      <c r="G1533">
        <v>14</v>
      </c>
      <c r="H1533">
        <v>5</v>
      </c>
      <c r="I1533">
        <v>787</v>
      </c>
      <c r="J1533">
        <v>2</v>
      </c>
      <c r="K1533">
        <v>12</v>
      </c>
      <c r="L1533">
        <v>14</v>
      </c>
      <c r="M1533">
        <v>21</v>
      </c>
      <c r="N1533">
        <v>53</v>
      </c>
      <c r="O1533">
        <v>32</v>
      </c>
      <c r="P1533">
        <v>7</v>
      </c>
      <c r="Q1533">
        <v>2</v>
      </c>
      <c r="R1533">
        <v>12</v>
      </c>
      <c r="S1533">
        <v>10</v>
      </c>
      <c r="T1533" t="s">
        <v>2043</v>
      </c>
      <c r="U1533">
        <v>19</v>
      </c>
      <c r="V1533">
        <v>305</v>
      </c>
      <c r="W1533">
        <v>768</v>
      </c>
    </row>
    <row r="1534" spans="1:23" x14ac:dyDescent="0.35">
      <c r="A1534" t="s">
        <v>241</v>
      </c>
      <c r="B1534" t="s">
        <v>242</v>
      </c>
      <c r="C1534" s="2">
        <v>44896</v>
      </c>
      <c r="D1534">
        <v>461</v>
      </c>
      <c r="E1534">
        <v>288</v>
      </c>
      <c r="F1534">
        <v>20</v>
      </c>
      <c r="G1534">
        <v>12</v>
      </c>
      <c r="H1534">
        <v>7</v>
      </c>
      <c r="I1534">
        <v>788</v>
      </c>
      <c r="J1534">
        <v>4</v>
      </c>
      <c r="K1534">
        <v>14</v>
      </c>
      <c r="L1534">
        <v>16</v>
      </c>
      <c r="M1534">
        <v>21</v>
      </c>
      <c r="N1534">
        <v>77</v>
      </c>
      <c r="O1534">
        <v>56</v>
      </c>
      <c r="P1534">
        <v>5</v>
      </c>
      <c r="Q1534">
        <v>2</v>
      </c>
      <c r="R1534">
        <v>14</v>
      </c>
      <c r="S1534">
        <v>10</v>
      </c>
      <c r="T1534" t="s">
        <v>2044</v>
      </c>
      <c r="U1534">
        <v>19</v>
      </c>
      <c r="V1534">
        <v>327</v>
      </c>
      <c r="W1534">
        <v>769</v>
      </c>
    </row>
    <row r="1535" spans="1:23" x14ac:dyDescent="0.35">
      <c r="A1535" t="s">
        <v>241</v>
      </c>
      <c r="B1535" t="s">
        <v>242</v>
      </c>
      <c r="C1535" s="2">
        <v>44927</v>
      </c>
      <c r="D1535">
        <v>559</v>
      </c>
      <c r="E1535">
        <v>323</v>
      </c>
      <c r="F1535">
        <v>14</v>
      </c>
      <c r="G1535">
        <v>9</v>
      </c>
      <c r="H1535">
        <v>8</v>
      </c>
      <c r="I1535">
        <v>913</v>
      </c>
      <c r="J1535">
        <v>4</v>
      </c>
      <c r="K1535">
        <v>17</v>
      </c>
      <c r="L1535">
        <v>20</v>
      </c>
      <c r="M1535">
        <v>28</v>
      </c>
      <c r="N1535">
        <v>88</v>
      </c>
      <c r="O1535">
        <v>60</v>
      </c>
      <c r="P1535">
        <v>8</v>
      </c>
      <c r="Q1535">
        <v>3</v>
      </c>
      <c r="R1535">
        <v>17</v>
      </c>
      <c r="S1535">
        <v>13</v>
      </c>
      <c r="T1535" t="s">
        <v>2045</v>
      </c>
      <c r="U1535">
        <v>17</v>
      </c>
      <c r="V1535">
        <v>354</v>
      </c>
      <c r="W1535">
        <v>896</v>
      </c>
    </row>
    <row r="1536" spans="1:23" x14ac:dyDescent="0.35">
      <c r="A1536" t="s">
        <v>241</v>
      </c>
      <c r="B1536" t="s">
        <v>242</v>
      </c>
      <c r="C1536" s="2">
        <v>44958</v>
      </c>
      <c r="D1536">
        <v>409</v>
      </c>
      <c r="E1536">
        <v>260</v>
      </c>
      <c r="F1536">
        <v>20</v>
      </c>
      <c r="G1536">
        <v>12</v>
      </c>
      <c r="H1536">
        <v>6</v>
      </c>
      <c r="I1536">
        <v>707</v>
      </c>
      <c r="J1536">
        <v>4</v>
      </c>
      <c r="K1536">
        <v>15</v>
      </c>
      <c r="L1536">
        <v>20</v>
      </c>
      <c r="M1536">
        <v>24</v>
      </c>
      <c r="N1536">
        <v>111</v>
      </c>
      <c r="O1536">
        <v>87</v>
      </c>
      <c r="P1536">
        <v>4</v>
      </c>
      <c r="Q1536">
        <v>5</v>
      </c>
      <c r="R1536">
        <v>15</v>
      </c>
      <c r="S1536">
        <v>11</v>
      </c>
      <c r="T1536" t="s">
        <v>2046</v>
      </c>
      <c r="U1536">
        <v>18</v>
      </c>
      <c r="V1536">
        <v>298</v>
      </c>
      <c r="W1536">
        <v>689</v>
      </c>
    </row>
    <row r="1537" spans="1:23" x14ac:dyDescent="0.35">
      <c r="A1537" t="s">
        <v>241</v>
      </c>
      <c r="B1537" t="s">
        <v>242</v>
      </c>
      <c r="C1537" s="2">
        <v>44986</v>
      </c>
      <c r="D1537">
        <v>551</v>
      </c>
      <c r="E1537">
        <v>283</v>
      </c>
      <c r="F1537">
        <v>28</v>
      </c>
      <c r="G1537">
        <v>20</v>
      </c>
      <c r="H1537">
        <v>8</v>
      </c>
      <c r="I1537">
        <v>890</v>
      </c>
      <c r="J1537">
        <v>9</v>
      </c>
      <c r="K1537">
        <v>14</v>
      </c>
      <c r="L1537">
        <v>19</v>
      </c>
      <c r="M1537">
        <v>30</v>
      </c>
      <c r="N1537">
        <v>149</v>
      </c>
      <c r="O1537">
        <v>119</v>
      </c>
      <c r="P1537">
        <v>11</v>
      </c>
      <c r="Q1537">
        <v>5</v>
      </c>
      <c r="R1537">
        <v>14</v>
      </c>
      <c r="S1537">
        <v>5</v>
      </c>
      <c r="T1537" t="s">
        <v>2047</v>
      </c>
      <c r="U1537">
        <v>28</v>
      </c>
      <c r="V1537">
        <v>339</v>
      </c>
      <c r="W1537">
        <v>862</v>
      </c>
    </row>
    <row r="1538" spans="1:23" x14ac:dyDescent="0.35">
      <c r="A1538" t="s">
        <v>302</v>
      </c>
      <c r="B1538" t="s">
        <v>303</v>
      </c>
      <c r="C1538" s="2">
        <v>44652</v>
      </c>
      <c r="D1538">
        <v>1155</v>
      </c>
      <c r="E1538">
        <v>495</v>
      </c>
      <c r="F1538">
        <v>87</v>
      </c>
      <c r="G1538">
        <v>7</v>
      </c>
      <c r="H1538">
        <v>3</v>
      </c>
      <c r="I1538">
        <v>1747</v>
      </c>
      <c r="J1538">
        <v>10</v>
      </c>
      <c r="K1538">
        <v>29</v>
      </c>
      <c r="L1538">
        <v>41</v>
      </c>
      <c r="M1538">
        <v>79</v>
      </c>
      <c r="N1538">
        <v>313</v>
      </c>
      <c r="O1538">
        <v>234</v>
      </c>
      <c r="P1538">
        <v>38</v>
      </c>
      <c r="Q1538">
        <v>12</v>
      </c>
      <c r="R1538">
        <v>29</v>
      </c>
      <c r="S1538">
        <v>19</v>
      </c>
      <c r="T1538" t="s">
        <v>2048</v>
      </c>
      <c r="U1538">
        <v>10</v>
      </c>
      <c r="V1538">
        <v>592</v>
      </c>
      <c r="W1538">
        <v>1737</v>
      </c>
    </row>
    <row r="1539" spans="1:23" x14ac:dyDescent="0.35">
      <c r="A1539" t="s">
        <v>302</v>
      </c>
      <c r="B1539" t="s">
        <v>303</v>
      </c>
      <c r="C1539" s="2">
        <v>44682</v>
      </c>
      <c r="D1539">
        <v>760</v>
      </c>
      <c r="E1539">
        <v>337</v>
      </c>
      <c r="F1539">
        <v>46</v>
      </c>
      <c r="G1539">
        <v>7</v>
      </c>
      <c r="H1539">
        <v>7</v>
      </c>
      <c r="I1539">
        <v>1157</v>
      </c>
      <c r="J1539">
        <v>11</v>
      </c>
      <c r="K1539">
        <v>28</v>
      </c>
      <c r="L1539">
        <v>38</v>
      </c>
      <c r="M1539">
        <v>60</v>
      </c>
      <c r="N1539">
        <v>272</v>
      </c>
      <c r="O1539">
        <v>212</v>
      </c>
      <c r="P1539">
        <v>22</v>
      </c>
      <c r="Q1539">
        <v>10</v>
      </c>
      <c r="R1539">
        <v>28</v>
      </c>
      <c r="S1539">
        <v>17</v>
      </c>
      <c r="T1539" t="s">
        <v>2049</v>
      </c>
      <c r="U1539">
        <v>14</v>
      </c>
      <c r="V1539">
        <v>397</v>
      </c>
      <c r="W1539">
        <v>1143</v>
      </c>
    </row>
    <row r="1540" spans="1:23" x14ac:dyDescent="0.35">
      <c r="A1540" t="s">
        <v>302</v>
      </c>
      <c r="B1540" t="s">
        <v>303</v>
      </c>
      <c r="C1540" s="2">
        <v>44713</v>
      </c>
      <c r="D1540">
        <v>1125</v>
      </c>
      <c r="E1540">
        <v>615</v>
      </c>
      <c r="F1540">
        <v>134</v>
      </c>
      <c r="G1540">
        <v>0</v>
      </c>
      <c r="H1540">
        <v>1</v>
      </c>
      <c r="I1540">
        <v>1875</v>
      </c>
      <c r="J1540">
        <v>10</v>
      </c>
      <c r="K1540">
        <v>38</v>
      </c>
      <c r="L1540">
        <v>53</v>
      </c>
      <c r="M1540">
        <v>79</v>
      </c>
      <c r="N1540">
        <v>265</v>
      </c>
      <c r="O1540">
        <v>186</v>
      </c>
      <c r="P1540">
        <v>26</v>
      </c>
      <c r="Q1540">
        <v>15</v>
      </c>
      <c r="R1540">
        <v>38</v>
      </c>
      <c r="S1540">
        <v>28</v>
      </c>
      <c r="T1540" t="s">
        <v>2050</v>
      </c>
      <c r="U1540">
        <v>1</v>
      </c>
      <c r="V1540">
        <v>750</v>
      </c>
      <c r="W1540">
        <v>1874</v>
      </c>
    </row>
    <row r="1541" spans="1:23" x14ac:dyDescent="0.35">
      <c r="A1541" t="s">
        <v>302</v>
      </c>
      <c r="B1541" t="s">
        <v>303</v>
      </c>
      <c r="C1541" s="2">
        <v>44743</v>
      </c>
      <c r="D1541">
        <v>1878</v>
      </c>
      <c r="E1541">
        <v>730</v>
      </c>
      <c r="F1541">
        <v>149</v>
      </c>
      <c r="G1541">
        <v>8</v>
      </c>
      <c r="H1541">
        <v>3</v>
      </c>
      <c r="I1541">
        <v>2768</v>
      </c>
      <c r="J1541">
        <v>23</v>
      </c>
      <c r="K1541">
        <v>38</v>
      </c>
      <c r="L1541">
        <v>51</v>
      </c>
      <c r="M1541">
        <v>112</v>
      </c>
      <c r="N1541">
        <v>350</v>
      </c>
      <c r="O1541">
        <v>238</v>
      </c>
      <c r="P1541">
        <v>61</v>
      </c>
      <c r="Q1541">
        <v>13</v>
      </c>
      <c r="R1541">
        <v>38</v>
      </c>
      <c r="S1541">
        <v>15</v>
      </c>
      <c r="T1541" t="s">
        <v>2051</v>
      </c>
      <c r="U1541">
        <v>11</v>
      </c>
      <c r="V1541">
        <v>890</v>
      </c>
      <c r="W1541">
        <v>2757</v>
      </c>
    </row>
    <row r="1542" spans="1:23" x14ac:dyDescent="0.35">
      <c r="A1542" t="s">
        <v>302</v>
      </c>
      <c r="B1542" t="s">
        <v>303</v>
      </c>
      <c r="C1542" s="2">
        <v>44774</v>
      </c>
      <c r="D1542">
        <v>1441</v>
      </c>
      <c r="E1542">
        <v>586</v>
      </c>
      <c r="F1542">
        <v>82</v>
      </c>
      <c r="G1542">
        <v>5</v>
      </c>
      <c r="H1542">
        <v>8</v>
      </c>
      <c r="I1542">
        <v>2122</v>
      </c>
      <c r="J1542">
        <v>6</v>
      </c>
      <c r="K1542">
        <v>21</v>
      </c>
      <c r="L1542">
        <v>45</v>
      </c>
      <c r="M1542">
        <v>56</v>
      </c>
      <c r="N1542">
        <v>200</v>
      </c>
      <c r="O1542">
        <v>144</v>
      </c>
      <c r="P1542">
        <v>11</v>
      </c>
      <c r="Q1542">
        <v>24</v>
      </c>
      <c r="R1542">
        <v>21</v>
      </c>
      <c r="S1542">
        <v>15</v>
      </c>
      <c r="T1542" t="s">
        <v>2052</v>
      </c>
      <c r="U1542">
        <v>13</v>
      </c>
      <c r="V1542">
        <v>681</v>
      </c>
      <c r="W1542">
        <v>2109</v>
      </c>
    </row>
    <row r="1543" spans="1:23" x14ac:dyDescent="0.35">
      <c r="A1543" t="s">
        <v>302</v>
      </c>
      <c r="B1543" t="s">
        <v>303</v>
      </c>
      <c r="C1543" s="2">
        <v>44805</v>
      </c>
      <c r="D1543">
        <v>2049</v>
      </c>
      <c r="E1543">
        <v>895</v>
      </c>
      <c r="F1543">
        <v>121</v>
      </c>
      <c r="G1543">
        <v>1</v>
      </c>
      <c r="H1543">
        <v>4</v>
      </c>
      <c r="I1543">
        <v>3070</v>
      </c>
      <c r="J1543">
        <v>8</v>
      </c>
      <c r="K1543">
        <v>19</v>
      </c>
      <c r="L1543">
        <v>38</v>
      </c>
      <c r="M1543">
        <v>53</v>
      </c>
      <c r="N1543">
        <v>304</v>
      </c>
      <c r="O1543">
        <v>251</v>
      </c>
      <c r="P1543">
        <v>15</v>
      </c>
      <c r="Q1543">
        <v>19</v>
      </c>
      <c r="R1543">
        <v>19</v>
      </c>
      <c r="S1543">
        <v>11</v>
      </c>
      <c r="T1543" t="s">
        <v>2053</v>
      </c>
      <c r="U1543">
        <v>5</v>
      </c>
      <c r="V1543">
        <v>1021</v>
      </c>
      <c r="W1543">
        <v>3065</v>
      </c>
    </row>
    <row r="1544" spans="1:23" x14ac:dyDescent="0.35">
      <c r="A1544" t="s">
        <v>302</v>
      </c>
      <c r="B1544" t="s">
        <v>303</v>
      </c>
      <c r="C1544" s="2">
        <v>44835</v>
      </c>
      <c r="D1544">
        <v>1119</v>
      </c>
      <c r="E1544">
        <v>538</v>
      </c>
      <c r="F1544">
        <v>87</v>
      </c>
      <c r="G1544">
        <v>7</v>
      </c>
      <c r="H1544">
        <v>13</v>
      </c>
      <c r="I1544">
        <v>1764</v>
      </c>
      <c r="J1544">
        <v>6</v>
      </c>
      <c r="K1544">
        <v>14</v>
      </c>
      <c r="L1544">
        <v>23</v>
      </c>
      <c r="M1544">
        <v>52</v>
      </c>
      <c r="N1544">
        <v>190</v>
      </c>
      <c r="O1544">
        <v>138</v>
      </c>
      <c r="P1544">
        <v>29</v>
      </c>
      <c r="Q1544">
        <v>9</v>
      </c>
      <c r="R1544">
        <v>14</v>
      </c>
      <c r="S1544">
        <v>8</v>
      </c>
      <c r="T1544" t="s">
        <v>2054</v>
      </c>
      <c r="U1544">
        <v>20</v>
      </c>
      <c r="V1544">
        <v>645</v>
      </c>
      <c r="W1544">
        <v>1744</v>
      </c>
    </row>
    <row r="1545" spans="1:23" x14ac:dyDescent="0.35">
      <c r="A1545" t="s">
        <v>302</v>
      </c>
      <c r="B1545" t="s">
        <v>303</v>
      </c>
      <c r="C1545" s="2">
        <v>44866</v>
      </c>
      <c r="D1545">
        <v>1162</v>
      </c>
      <c r="E1545">
        <v>419</v>
      </c>
      <c r="F1545">
        <v>95</v>
      </c>
      <c r="G1545">
        <v>6</v>
      </c>
      <c r="H1545">
        <v>11</v>
      </c>
      <c r="I1545">
        <v>1693</v>
      </c>
      <c r="J1545">
        <v>7</v>
      </c>
      <c r="K1545">
        <v>12</v>
      </c>
      <c r="L1545">
        <v>35</v>
      </c>
      <c r="M1545">
        <v>73</v>
      </c>
      <c r="N1545">
        <v>208</v>
      </c>
      <c r="O1545">
        <v>135</v>
      </c>
      <c r="P1545">
        <v>38</v>
      </c>
      <c r="Q1545">
        <v>23</v>
      </c>
      <c r="R1545">
        <v>12</v>
      </c>
      <c r="S1545">
        <v>5</v>
      </c>
      <c r="T1545" t="s">
        <v>2055</v>
      </c>
      <c r="U1545">
        <v>17</v>
      </c>
      <c r="V1545">
        <v>531</v>
      </c>
      <c r="W1545">
        <v>1676</v>
      </c>
    </row>
    <row r="1546" spans="1:23" x14ac:dyDescent="0.35">
      <c r="A1546" t="s">
        <v>302</v>
      </c>
      <c r="B1546" t="s">
        <v>303</v>
      </c>
      <c r="C1546" s="2">
        <v>44896</v>
      </c>
      <c r="D1546">
        <v>0</v>
      </c>
      <c r="E1546">
        <v>0</v>
      </c>
      <c r="F1546">
        <v>0</v>
      </c>
      <c r="G1546">
        <v>0</v>
      </c>
      <c r="H1546">
        <v>0</v>
      </c>
      <c r="I1546">
        <v>0</v>
      </c>
      <c r="T1546" t="s">
        <v>2056</v>
      </c>
      <c r="U1546">
        <v>0</v>
      </c>
      <c r="V1546">
        <v>0</v>
      </c>
      <c r="W1546">
        <v>0</v>
      </c>
    </row>
    <row r="1547" spans="1:23" x14ac:dyDescent="0.35">
      <c r="A1547" t="s">
        <v>302</v>
      </c>
      <c r="B1547" t="s">
        <v>303</v>
      </c>
      <c r="C1547" s="2">
        <v>44927</v>
      </c>
      <c r="D1547">
        <v>1431</v>
      </c>
      <c r="E1547">
        <v>523</v>
      </c>
      <c r="F1547">
        <v>123</v>
      </c>
      <c r="G1547">
        <v>1</v>
      </c>
      <c r="H1547">
        <v>2</v>
      </c>
      <c r="I1547">
        <v>2080</v>
      </c>
      <c r="J1547">
        <v>34.5</v>
      </c>
      <c r="K1547">
        <v>47</v>
      </c>
      <c r="L1547">
        <v>72</v>
      </c>
      <c r="M1547">
        <v>123</v>
      </c>
      <c r="N1547">
        <v>229.5</v>
      </c>
      <c r="O1547">
        <v>106.5</v>
      </c>
      <c r="P1547">
        <v>51</v>
      </c>
      <c r="Q1547">
        <v>25</v>
      </c>
      <c r="R1547">
        <v>47</v>
      </c>
      <c r="S1547">
        <v>12.5</v>
      </c>
      <c r="T1547" t="s">
        <v>2057</v>
      </c>
      <c r="U1547">
        <v>3</v>
      </c>
      <c r="V1547">
        <v>649</v>
      </c>
      <c r="W1547">
        <v>2077</v>
      </c>
    </row>
    <row r="1548" spans="1:23" x14ac:dyDescent="0.35">
      <c r="A1548" t="s">
        <v>302</v>
      </c>
      <c r="B1548" t="s">
        <v>303</v>
      </c>
      <c r="C1548" s="2">
        <v>44958</v>
      </c>
      <c r="D1548">
        <v>0</v>
      </c>
      <c r="E1548">
        <v>0</v>
      </c>
      <c r="F1548">
        <v>0</v>
      </c>
      <c r="G1548">
        <v>0</v>
      </c>
      <c r="H1548">
        <v>0</v>
      </c>
      <c r="I1548">
        <v>0</v>
      </c>
      <c r="T1548" t="s">
        <v>2058</v>
      </c>
      <c r="U1548">
        <v>0</v>
      </c>
      <c r="V1548">
        <v>0</v>
      </c>
      <c r="W1548">
        <v>0</v>
      </c>
    </row>
    <row r="1549" spans="1:23" x14ac:dyDescent="0.35">
      <c r="A1549" t="s">
        <v>302</v>
      </c>
      <c r="B1549" t="s">
        <v>303</v>
      </c>
      <c r="C1549" s="2">
        <v>44986</v>
      </c>
      <c r="D1549">
        <v>1296</v>
      </c>
      <c r="E1549">
        <v>549</v>
      </c>
      <c r="F1549">
        <v>74</v>
      </c>
      <c r="G1549">
        <v>24</v>
      </c>
      <c r="H1549">
        <v>40</v>
      </c>
      <c r="I1549">
        <v>1983</v>
      </c>
      <c r="J1549">
        <v>34</v>
      </c>
      <c r="K1549">
        <v>50</v>
      </c>
      <c r="L1549">
        <v>70</v>
      </c>
      <c r="M1549">
        <v>125</v>
      </c>
      <c r="N1549">
        <v>194</v>
      </c>
      <c r="O1549">
        <v>69</v>
      </c>
      <c r="P1549">
        <v>55</v>
      </c>
      <c r="Q1549">
        <v>20</v>
      </c>
      <c r="R1549">
        <v>50</v>
      </c>
      <c r="S1549">
        <v>16</v>
      </c>
      <c r="T1549" t="s">
        <v>2059</v>
      </c>
      <c r="U1549">
        <v>64</v>
      </c>
      <c r="V1549">
        <v>687</v>
      </c>
      <c r="W1549">
        <v>1919</v>
      </c>
    </row>
    <row r="1550" spans="1:23" x14ac:dyDescent="0.35">
      <c r="A1550" t="s">
        <v>258</v>
      </c>
      <c r="B1550" t="s">
        <v>259</v>
      </c>
      <c r="C1550" s="2">
        <v>44652</v>
      </c>
      <c r="D1550">
        <v>1</v>
      </c>
      <c r="E1550">
        <v>0</v>
      </c>
      <c r="F1550">
        <v>0</v>
      </c>
      <c r="G1550">
        <v>3</v>
      </c>
      <c r="H1550">
        <v>2</v>
      </c>
      <c r="I1550">
        <v>6</v>
      </c>
      <c r="J1550">
        <v>2</v>
      </c>
      <c r="K1550">
        <v>3</v>
      </c>
      <c r="L1550">
        <v>9.5</v>
      </c>
      <c r="M1550">
        <v>19</v>
      </c>
      <c r="N1550">
        <v>69</v>
      </c>
      <c r="O1550">
        <v>50</v>
      </c>
      <c r="P1550">
        <v>9.5</v>
      </c>
      <c r="Q1550">
        <v>6.5</v>
      </c>
      <c r="R1550">
        <v>3</v>
      </c>
      <c r="S1550">
        <v>1</v>
      </c>
      <c r="T1550" t="s">
        <v>2060</v>
      </c>
      <c r="U1550">
        <v>5</v>
      </c>
      <c r="V1550">
        <v>5</v>
      </c>
      <c r="W1550">
        <v>1</v>
      </c>
    </row>
    <row r="1551" spans="1:23" x14ac:dyDescent="0.35">
      <c r="A1551" t="s">
        <v>258</v>
      </c>
      <c r="B1551" t="s">
        <v>259</v>
      </c>
      <c r="C1551" s="2">
        <v>44682</v>
      </c>
      <c r="D1551">
        <v>164</v>
      </c>
      <c r="E1551">
        <v>31</v>
      </c>
      <c r="F1551">
        <v>35</v>
      </c>
      <c r="G1551">
        <v>0</v>
      </c>
      <c r="H1551">
        <v>4</v>
      </c>
      <c r="I1551">
        <v>234</v>
      </c>
      <c r="J1551">
        <v>4</v>
      </c>
      <c r="K1551">
        <v>10</v>
      </c>
      <c r="L1551">
        <v>18</v>
      </c>
      <c r="M1551">
        <v>22</v>
      </c>
      <c r="N1551">
        <v>23</v>
      </c>
      <c r="O1551">
        <v>1</v>
      </c>
      <c r="P1551">
        <v>4</v>
      </c>
      <c r="Q1551">
        <v>8</v>
      </c>
      <c r="R1551">
        <v>10</v>
      </c>
      <c r="S1551">
        <v>6</v>
      </c>
      <c r="T1551" t="s">
        <v>2061</v>
      </c>
      <c r="U1551">
        <v>4</v>
      </c>
      <c r="V1551">
        <v>70</v>
      </c>
      <c r="W1551">
        <v>230</v>
      </c>
    </row>
    <row r="1552" spans="1:23" x14ac:dyDescent="0.35">
      <c r="A1552" t="s">
        <v>258</v>
      </c>
      <c r="B1552" t="s">
        <v>259</v>
      </c>
      <c r="C1552" s="2">
        <v>44713</v>
      </c>
      <c r="D1552">
        <v>346</v>
      </c>
      <c r="E1552">
        <v>69</v>
      </c>
      <c r="F1552">
        <v>68</v>
      </c>
      <c r="G1552">
        <v>0</v>
      </c>
      <c r="H1552">
        <v>4</v>
      </c>
      <c r="I1552">
        <v>487</v>
      </c>
      <c r="J1552">
        <v>16</v>
      </c>
      <c r="K1552">
        <v>21</v>
      </c>
      <c r="L1552">
        <v>31</v>
      </c>
      <c r="M1552">
        <v>38</v>
      </c>
      <c r="N1552">
        <v>51</v>
      </c>
      <c r="O1552">
        <v>13</v>
      </c>
      <c r="P1552">
        <v>7</v>
      </c>
      <c r="Q1552">
        <v>10</v>
      </c>
      <c r="R1552">
        <v>21</v>
      </c>
      <c r="S1552">
        <v>5</v>
      </c>
      <c r="T1552" t="s">
        <v>2062</v>
      </c>
      <c r="U1552">
        <v>4</v>
      </c>
      <c r="V1552">
        <v>141</v>
      </c>
      <c r="W1552">
        <v>483</v>
      </c>
    </row>
    <row r="1553" spans="1:23" x14ac:dyDescent="0.35">
      <c r="A1553" t="s">
        <v>258</v>
      </c>
      <c r="B1553" t="s">
        <v>259</v>
      </c>
      <c r="C1553" s="2">
        <v>44743</v>
      </c>
      <c r="D1553">
        <v>2</v>
      </c>
      <c r="E1553">
        <v>0</v>
      </c>
      <c r="F1553">
        <v>0</v>
      </c>
      <c r="G1553">
        <v>2</v>
      </c>
      <c r="H1553">
        <v>1</v>
      </c>
      <c r="I1553">
        <v>5</v>
      </c>
      <c r="J1553">
        <v>1</v>
      </c>
      <c r="K1553">
        <v>4</v>
      </c>
      <c r="L1553">
        <v>6</v>
      </c>
      <c r="M1553">
        <v>19</v>
      </c>
      <c r="N1553">
        <v>86</v>
      </c>
      <c r="O1553">
        <v>67</v>
      </c>
      <c r="P1553">
        <v>13</v>
      </c>
      <c r="Q1553">
        <v>2</v>
      </c>
      <c r="R1553">
        <v>4</v>
      </c>
      <c r="S1553">
        <v>3</v>
      </c>
      <c r="T1553" t="s">
        <v>2063</v>
      </c>
      <c r="U1553">
        <v>3</v>
      </c>
      <c r="V1553">
        <v>3</v>
      </c>
      <c r="W1553">
        <v>2</v>
      </c>
    </row>
    <row r="1554" spans="1:23" x14ac:dyDescent="0.35">
      <c r="A1554" t="s">
        <v>258</v>
      </c>
      <c r="B1554" t="s">
        <v>259</v>
      </c>
      <c r="C1554" s="2">
        <v>44774</v>
      </c>
      <c r="D1554">
        <v>1</v>
      </c>
      <c r="E1554">
        <v>0</v>
      </c>
      <c r="F1554">
        <v>0</v>
      </c>
      <c r="G1554">
        <v>1</v>
      </c>
      <c r="H1554">
        <v>3</v>
      </c>
      <c r="I1554">
        <v>5</v>
      </c>
      <c r="J1554">
        <v>0</v>
      </c>
      <c r="K1554">
        <v>3</v>
      </c>
      <c r="L1554">
        <v>4</v>
      </c>
      <c r="M1554">
        <v>4</v>
      </c>
      <c r="N1554">
        <v>139</v>
      </c>
      <c r="O1554">
        <v>135</v>
      </c>
      <c r="P1554">
        <v>0</v>
      </c>
      <c r="Q1554">
        <v>1</v>
      </c>
      <c r="R1554">
        <v>3</v>
      </c>
      <c r="S1554">
        <v>3</v>
      </c>
      <c r="T1554" t="s">
        <v>2064</v>
      </c>
      <c r="U1554">
        <v>4</v>
      </c>
      <c r="V1554">
        <v>4</v>
      </c>
      <c r="W1554">
        <v>1</v>
      </c>
    </row>
    <row r="1555" spans="1:23" x14ac:dyDescent="0.35">
      <c r="A1555" t="s">
        <v>258</v>
      </c>
      <c r="B1555" t="s">
        <v>259</v>
      </c>
      <c r="C1555" s="2">
        <v>44805</v>
      </c>
      <c r="D1555">
        <v>1</v>
      </c>
      <c r="E1555">
        <v>0</v>
      </c>
      <c r="F1555">
        <v>0</v>
      </c>
      <c r="G1555">
        <v>0</v>
      </c>
      <c r="H1555">
        <v>1</v>
      </c>
      <c r="I1555">
        <v>2</v>
      </c>
      <c r="J1555">
        <v>6</v>
      </c>
      <c r="K1555">
        <v>6</v>
      </c>
      <c r="L1555">
        <v>23.5</v>
      </c>
      <c r="M1555">
        <v>41</v>
      </c>
      <c r="N1555">
        <v>41</v>
      </c>
      <c r="O1555">
        <v>0</v>
      </c>
      <c r="P1555">
        <v>17.5</v>
      </c>
      <c r="Q1555">
        <v>17.5</v>
      </c>
      <c r="R1555">
        <v>6</v>
      </c>
      <c r="S1555">
        <v>0</v>
      </c>
      <c r="T1555" t="s">
        <v>2065</v>
      </c>
      <c r="U1555">
        <v>1</v>
      </c>
      <c r="V1555">
        <v>1</v>
      </c>
      <c r="W1555">
        <v>1</v>
      </c>
    </row>
    <row r="1556" spans="1:23" x14ac:dyDescent="0.35">
      <c r="A1556" t="s">
        <v>258</v>
      </c>
      <c r="B1556" t="s">
        <v>259</v>
      </c>
      <c r="C1556" s="2">
        <v>44835</v>
      </c>
      <c r="D1556">
        <v>0</v>
      </c>
      <c r="E1556">
        <v>0</v>
      </c>
      <c r="F1556">
        <v>0</v>
      </c>
      <c r="G1556">
        <v>2</v>
      </c>
      <c r="H1556">
        <v>5</v>
      </c>
      <c r="I1556">
        <v>7</v>
      </c>
      <c r="J1556">
        <v>1</v>
      </c>
      <c r="K1556">
        <v>1</v>
      </c>
      <c r="L1556">
        <v>2</v>
      </c>
      <c r="M1556">
        <v>126</v>
      </c>
      <c r="N1556">
        <v>520</v>
      </c>
      <c r="O1556">
        <v>394</v>
      </c>
      <c r="P1556">
        <v>124</v>
      </c>
      <c r="Q1556">
        <v>1</v>
      </c>
      <c r="R1556">
        <v>1</v>
      </c>
      <c r="S1556">
        <v>0</v>
      </c>
      <c r="T1556" t="s">
        <v>2066</v>
      </c>
      <c r="U1556">
        <v>7</v>
      </c>
      <c r="V1556">
        <v>7</v>
      </c>
      <c r="W1556">
        <v>0</v>
      </c>
    </row>
    <row r="1557" spans="1:23" x14ac:dyDescent="0.35">
      <c r="A1557" t="s">
        <v>258</v>
      </c>
      <c r="B1557" t="s">
        <v>259</v>
      </c>
      <c r="C1557" s="2">
        <v>44866</v>
      </c>
      <c r="D1557">
        <v>734</v>
      </c>
      <c r="E1557">
        <v>138</v>
      </c>
      <c r="F1557">
        <v>91</v>
      </c>
      <c r="G1557">
        <v>2</v>
      </c>
      <c r="H1557">
        <v>3</v>
      </c>
      <c r="I1557">
        <v>968</v>
      </c>
      <c r="J1557">
        <v>80</v>
      </c>
      <c r="K1557">
        <v>88</v>
      </c>
      <c r="L1557">
        <v>97</v>
      </c>
      <c r="M1557">
        <v>110</v>
      </c>
      <c r="N1557">
        <v>120</v>
      </c>
      <c r="O1557">
        <v>10</v>
      </c>
      <c r="P1557">
        <v>13</v>
      </c>
      <c r="Q1557">
        <v>9</v>
      </c>
      <c r="R1557">
        <v>88</v>
      </c>
      <c r="S1557">
        <v>8</v>
      </c>
      <c r="T1557" t="s">
        <v>2067</v>
      </c>
      <c r="U1557">
        <v>5</v>
      </c>
      <c r="V1557">
        <v>234</v>
      </c>
      <c r="W1557">
        <v>963</v>
      </c>
    </row>
    <row r="1558" spans="1:23" x14ac:dyDescent="0.35">
      <c r="A1558" t="s">
        <v>258</v>
      </c>
      <c r="B1558" t="s">
        <v>259</v>
      </c>
      <c r="C1558" s="2">
        <v>44896</v>
      </c>
      <c r="D1558">
        <v>0</v>
      </c>
      <c r="E1558">
        <v>1</v>
      </c>
      <c r="F1558">
        <v>0</v>
      </c>
      <c r="G1558">
        <v>1</v>
      </c>
      <c r="H1558">
        <v>0</v>
      </c>
      <c r="I1558">
        <v>2</v>
      </c>
      <c r="J1558">
        <v>3</v>
      </c>
      <c r="K1558">
        <v>3</v>
      </c>
      <c r="L1558">
        <v>27.5</v>
      </c>
      <c r="M1558">
        <v>52</v>
      </c>
      <c r="N1558">
        <v>52</v>
      </c>
      <c r="O1558">
        <v>0</v>
      </c>
      <c r="P1558">
        <v>24.5</v>
      </c>
      <c r="Q1558">
        <v>24.5</v>
      </c>
      <c r="R1558">
        <v>3</v>
      </c>
      <c r="S1558">
        <v>0</v>
      </c>
      <c r="T1558" t="s">
        <v>2068</v>
      </c>
      <c r="U1558">
        <v>1</v>
      </c>
      <c r="V1558">
        <v>2</v>
      </c>
      <c r="W1558">
        <v>1</v>
      </c>
    </row>
    <row r="1559" spans="1:23" x14ac:dyDescent="0.35">
      <c r="A1559" t="s">
        <v>258</v>
      </c>
      <c r="B1559" t="s">
        <v>259</v>
      </c>
      <c r="C1559" s="2">
        <v>44927</v>
      </c>
      <c r="D1559">
        <v>1774</v>
      </c>
      <c r="E1559">
        <v>284</v>
      </c>
      <c r="F1559">
        <v>229</v>
      </c>
      <c r="G1559">
        <v>2</v>
      </c>
      <c r="H1559">
        <v>4</v>
      </c>
      <c r="I1559">
        <v>2293</v>
      </c>
      <c r="J1559">
        <v>45</v>
      </c>
      <c r="K1559">
        <v>62</v>
      </c>
      <c r="L1559">
        <v>80</v>
      </c>
      <c r="M1559">
        <v>100</v>
      </c>
      <c r="N1559">
        <v>112</v>
      </c>
      <c r="O1559">
        <v>12</v>
      </c>
      <c r="P1559">
        <v>20</v>
      </c>
      <c r="Q1559">
        <v>18</v>
      </c>
      <c r="R1559">
        <v>62</v>
      </c>
      <c r="S1559">
        <v>17</v>
      </c>
      <c r="T1559" t="s">
        <v>2069</v>
      </c>
      <c r="U1559">
        <v>6</v>
      </c>
      <c r="V1559">
        <v>519</v>
      </c>
      <c r="W1559">
        <v>2287</v>
      </c>
    </row>
    <row r="1560" spans="1:23" x14ac:dyDescent="0.35">
      <c r="A1560" t="s">
        <v>258</v>
      </c>
      <c r="B1560" t="s">
        <v>259</v>
      </c>
      <c r="C1560" s="2">
        <v>44958</v>
      </c>
      <c r="D1560">
        <v>698</v>
      </c>
      <c r="E1560">
        <v>103</v>
      </c>
      <c r="F1560">
        <v>81</v>
      </c>
      <c r="G1560">
        <v>3</v>
      </c>
      <c r="H1560">
        <v>5</v>
      </c>
      <c r="I1560">
        <v>890</v>
      </c>
      <c r="J1560">
        <v>8</v>
      </c>
      <c r="K1560">
        <v>18</v>
      </c>
      <c r="L1560">
        <v>35</v>
      </c>
      <c r="M1560">
        <v>44</v>
      </c>
      <c r="N1560">
        <v>50</v>
      </c>
      <c r="O1560">
        <v>6</v>
      </c>
      <c r="P1560">
        <v>9</v>
      </c>
      <c r="Q1560">
        <v>17</v>
      </c>
      <c r="R1560">
        <v>18</v>
      </c>
      <c r="S1560">
        <v>10</v>
      </c>
      <c r="T1560" t="s">
        <v>2070</v>
      </c>
      <c r="U1560">
        <v>8</v>
      </c>
      <c r="V1560">
        <v>192</v>
      </c>
      <c r="W1560">
        <v>882</v>
      </c>
    </row>
    <row r="1561" spans="1:23" x14ac:dyDescent="0.35">
      <c r="A1561" t="s">
        <v>258</v>
      </c>
      <c r="B1561" t="s">
        <v>259</v>
      </c>
      <c r="C1561" s="2">
        <v>44986</v>
      </c>
      <c r="D1561">
        <v>339</v>
      </c>
      <c r="E1561">
        <v>63</v>
      </c>
      <c r="F1561">
        <v>32</v>
      </c>
      <c r="G1561">
        <v>0</v>
      </c>
      <c r="H1561">
        <v>6</v>
      </c>
      <c r="I1561">
        <v>440</v>
      </c>
      <c r="J1561">
        <v>17</v>
      </c>
      <c r="K1561">
        <v>21.5</v>
      </c>
      <c r="L1561">
        <v>26</v>
      </c>
      <c r="M1561">
        <v>31</v>
      </c>
      <c r="N1561">
        <v>32</v>
      </c>
      <c r="O1561">
        <v>1</v>
      </c>
      <c r="P1561">
        <v>5</v>
      </c>
      <c r="Q1561">
        <v>4.5</v>
      </c>
      <c r="R1561">
        <v>21.5</v>
      </c>
      <c r="S1561">
        <v>4.5</v>
      </c>
      <c r="T1561" t="s">
        <v>2071</v>
      </c>
      <c r="U1561">
        <v>6</v>
      </c>
      <c r="V1561">
        <v>101</v>
      </c>
      <c r="W1561">
        <v>434</v>
      </c>
    </row>
    <row r="1562" spans="1:23" x14ac:dyDescent="0.35">
      <c r="A1562" t="s">
        <v>291</v>
      </c>
      <c r="B1562" t="s">
        <v>292</v>
      </c>
      <c r="C1562" s="2">
        <v>44652</v>
      </c>
      <c r="D1562">
        <v>313</v>
      </c>
      <c r="E1562">
        <v>181</v>
      </c>
      <c r="F1562">
        <v>41</v>
      </c>
      <c r="G1562">
        <v>0</v>
      </c>
      <c r="H1562">
        <v>4</v>
      </c>
      <c r="I1562">
        <v>539</v>
      </c>
      <c r="J1562">
        <v>2</v>
      </c>
      <c r="K1562">
        <v>4</v>
      </c>
      <c r="L1562">
        <v>7</v>
      </c>
      <c r="M1562">
        <v>11</v>
      </c>
      <c r="N1562">
        <v>21</v>
      </c>
      <c r="O1562">
        <v>10</v>
      </c>
      <c r="P1562">
        <v>4</v>
      </c>
      <c r="Q1562">
        <v>3</v>
      </c>
      <c r="R1562">
        <v>4</v>
      </c>
      <c r="S1562">
        <v>2</v>
      </c>
      <c r="T1562" t="s">
        <v>2072</v>
      </c>
      <c r="U1562">
        <v>4</v>
      </c>
      <c r="V1562">
        <v>226</v>
      </c>
      <c r="W1562">
        <v>535</v>
      </c>
    </row>
    <row r="1563" spans="1:23" x14ac:dyDescent="0.35">
      <c r="A1563" t="s">
        <v>291</v>
      </c>
      <c r="B1563" t="s">
        <v>292</v>
      </c>
      <c r="C1563" s="2">
        <v>44682</v>
      </c>
      <c r="D1563">
        <v>299</v>
      </c>
      <c r="E1563">
        <v>169</v>
      </c>
      <c r="F1563">
        <v>43</v>
      </c>
      <c r="G1563">
        <v>0</v>
      </c>
      <c r="H1563">
        <v>5</v>
      </c>
      <c r="I1563">
        <v>516</v>
      </c>
      <c r="J1563">
        <v>2</v>
      </c>
      <c r="K1563">
        <v>4</v>
      </c>
      <c r="L1563">
        <v>7</v>
      </c>
      <c r="M1563">
        <v>10.5</v>
      </c>
      <c r="N1563">
        <v>19</v>
      </c>
      <c r="O1563">
        <v>8.5</v>
      </c>
      <c r="P1563">
        <v>3.5</v>
      </c>
      <c r="Q1563">
        <v>3</v>
      </c>
      <c r="R1563">
        <v>4</v>
      </c>
      <c r="S1563">
        <v>2</v>
      </c>
      <c r="T1563" t="s">
        <v>2073</v>
      </c>
      <c r="U1563">
        <v>5</v>
      </c>
      <c r="V1563">
        <v>217</v>
      </c>
      <c r="W1563">
        <v>511</v>
      </c>
    </row>
    <row r="1564" spans="1:23" x14ac:dyDescent="0.35">
      <c r="A1564" t="s">
        <v>291</v>
      </c>
      <c r="B1564" t="s">
        <v>292</v>
      </c>
      <c r="C1564" s="2">
        <v>44713</v>
      </c>
      <c r="D1564">
        <v>275</v>
      </c>
      <c r="E1564">
        <v>158</v>
      </c>
      <c r="F1564">
        <v>55</v>
      </c>
      <c r="G1564">
        <v>2</v>
      </c>
      <c r="H1564">
        <v>4</v>
      </c>
      <c r="I1564">
        <v>494</v>
      </c>
      <c r="J1564">
        <v>2</v>
      </c>
      <c r="K1564">
        <v>4</v>
      </c>
      <c r="L1564">
        <v>7</v>
      </c>
      <c r="M1564">
        <v>11</v>
      </c>
      <c r="N1564">
        <v>20</v>
      </c>
      <c r="O1564">
        <v>9</v>
      </c>
      <c r="P1564">
        <v>4</v>
      </c>
      <c r="Q1564">
        <v>3</v>
      </c>
      <c r="R1564">
        <v>4</v>
      </c>
      <c r="S1564">
        <v>2</v>
      </c>
      <c r="T1564" t="s">
        <v>2074</v>
      </c>
      <c r="U1564">
        <v>6</v>
      </c>
      <c r="V1564">
        <v>219</v>
      </c>
      <c r="W1564">
        <v>488</v>
      </c>
    </row>
    <row r="1565" spans="1:23" x14ac:dyDescent="0.35">
      <c r="A1565" t="s">
        <v>291</v>
      </c>
      <c r="B1565" t="s">
        <v>292</v>
      </c>
      <c r="C1565" s="2">
        <v>44743</v>
      </c>
      <c r="D1565">
        <v>288</v>
      </c>
      <c r="E1565">
        <v>155</v>
      </c>
      <c r="F1565">
        <v>59</v>
      </c>
      <c r="G1565">
        <v>1</v>
      </c>
      <c r="H1565">
        <v>0</v>
      </c>
      <c r="I1565">
        <v>503</v>
      </c>
      <c r="J1565">
        <v>2</v>
      </c>
      <c r="K1565">
        <v>4</v>
      </c>
      <c r="L1565">
        <v>7</v>
      </c>
      <c r="M1565">
        <v>12</v>
      </c>
      <c r="N1565">
        <v>22</v>
      </c>
      <c r="O1565">
        <v>10</v>
      </c>
      <c r="P1565">
        <v>5</v>
      </c>
      <c r="Q1565">
        <v>3</v>
      </c>
      <c r="R1565">
        <v>4</v>
      </c>
      <c r="S1565">
        <v>2</v>
      </c>
      <c r="T1565" t="s">
        <v>2075</v>
      </c>
      <c r="U1565">
        <v>1</v>
      </c>
      <c r="V1565">
        <v>215</v>
      </c>
      <c r="W1565">
        <v>502</v>
      </c>
    </row>
    <row r="1566" spans="1:23" x14ac:dyDescent="0.35">
      <c r="A1566" t="s">
        <v>291</v>
      </c>
      <c r="B1566" t="s">
        <v>292</v>
      </c>
      <c r="C1566" s="2">
        <v>44774</v>
      </c>
      <c r="D1566">
        <v>285</v>
      </c>
      <c r="E1566">
        <v>164</v>
      </c>
      <c r="F1566">
        <v>55</v>
      </c>
      <c r="G1566">
        <v>2</v>
      </c>
      <c r="H1566">
        <v>3</v>
      </c>
      <c r="I1566">
        <v>509</v>
      </c>
      <c r="J1566">
        <v>3</v>
      </c>
      <c r="K1566">
        <v>5</v>
      </c>
      <c r="L1566">
        <v>8</v>
      </c>
      <c r="M1566">
        <v>13</v>
      </c>
      <c r="N1566">
        <v>27</v>
      </c>
      <c r="O1566">
        <v>14</v>
      </c>
      <c r="P1566">
        <v>5</v>
      </c>
      <c r="Q1566">
        <v>3</v>
      </c>
      <c r="R1566">
        <v>5</v>
      </c>
      <c r="S1566">
        <v>2</v>
      </c>
      <c r="T1566" t="s">
        <v>2076</v>
      </c>
      <c r="U1566">
        <v>5</v>
      </c>
      <c r="V1566">
        <v>224</v>
      </c>
      <c r="W1566">
        <v>504</v>
      </c>
    </row>
    <row r="1567" spans="1:23" x14ac:dyDescent="0.35">
      <c r="A1567" t="s">
        <v>291</v>
      </c>
      <c r="B1567" t="s">
        <v>292</v>
      </c>
      <c r="C1567" s="2">
        <v>44805</v>
      </c>
      <c r="D1567">
        <v>327</v>
      </c>
      <c r="E1567">
        <v>158</v>
      </c>
      <c r="F1567">
        <v>49</v>
      </c>
      <c r="G1567">
        <v>0</v>
      </c>
      <c r="H1567">
        <v>6</v>
      </c>
      <c r="I1567">
        <v>540</v>
      </c>
      <c r="J1567">
        <v>2</v>
      </c>
      <c r="K1567">
        <v>4</v>
      </c>
      <c r="L1567">
        <v>7</v>
      </c>
      <c r="M1567">
        <v>14</v>
      </c>
      <c r="N1567">
        <v>29</v>
      </c>
      <c r="O1567">
        <v>15</v>
      </c>
      <c r="P1567">
        <v>7</v>
      </c>
      <c r="Q1567">
        <v>3</v>
      </c>
      <c r="R1567">
        <v>4</v>
      </c>
      <c r="S1567">
        <v>2</v>
      </c>
      <c r="T1567" t="s">
        <v>2077</v>
      </c>
      <c r="U1567">
        <v>6</v>
      </c>
      <c r="V1567">
        <v>213</v>
      </c>
      <c r="W1567">
        <v>534</v>
      </c>
    </row>
    <row r="1568" spans="1:23" x14ac:dyDescent="0.35">
      <c r="A1568" t="s">
        <v>291</v>
      </c>
      <c r="B1568" t="s">
        <v>292</v>
      </c>
      <c r="C1568" s="2">
        <v>44835</v>
      </c>
      <c r="D1568">
        <v>268</v>
      </c>
      <c r="E1568">
        <v>102</v>
      </c>
      <c r="F1568">
        <v>47</v>
      </c>
      <c r="G1568">
        <v>0</v>
      </c>
      <c r="H1568">
        <v>3</v>
      </c>
      <c r="I1568">
        <v>420</v>
      </c>
      <c r="J1568">
        <v>2</v>
      </c>
      <c r="K1568">
        <v>4</v>
      </c>
      <c r="L1568">
        <v>8</v>
      </c>
      <c r="M1568">
        <v>13</v>
      </c>
      <c r="N1568">
        <v>27.5</v>
      </c>
      <c r="O1568">
        <v>14.5</v>
      </c>
      <c r="P1568">
        <v>5</v>
      </c>
      <c r="Q1568">
        <v>4</v>
      </c>
      <c r="R1568">
        <v>4</v>
      </c>
      <c r="S1568">
        <v>2</v>
      </c>
      <c r="T1568" t="s">
        <v>2078</v>
      </c>
      <c r="U1568">
        <v>3</v>
      </c>
      <c r="V1568">
        <v>152</v>
      </c>
      <c r="W1568">
        <v>417</v>
      </c>
    </row>
    <row r="1569" spans="1:23" x14ac:dyDescent="0.35">
      <c r="A1569" t="s">
        <v>291</v>
      </c>
      <c r="B1569" t="s">
        <v>292</v>
      </c>
      <c r="C1569" s="2">
        <v>44866</v>
      </c>
      <c r="D1569">
        <v>344</v>
      </c>
      <c r="E1569">
        <v>166</v>
      </c>
      <c r="F1569">
        <v>59</v>
      </c>
      <c r="G1569">
        <v>0</v>
      </c>
      <c r="H1569">
        <v>0</v>
      </c>
      <c r="I1569">
        <v>569</v>
      </c>
      <c r="J1569">
        <v>2</v>
      </c>
      <c r="K1569">
        <v>4</v>
      </c>
      <c r="L1569">
        <v>7</v>
      </c>
      <c r="M1569">
        <v>13</v>
      </c>
      <c r="N1569">
        <v>28</v>
      </c>
      <c r="O1569">
        <v>15</v>
      </c>
      <c r="P1569">
        <v>6</v>
      </c>
      <c r="Q1569">
        <v>3</v>
      </c>
      <c r="R1569">
        <v>4</v>
      </c>
      <c r="S1569">
        <v>2</v>
      </c>
      <c r="T1569" t="s">
        <v>2079</v>
      </c>
      <c r="U1569">
        <v>0</v>
      </c>
      <c r="V1569">
        <v>225</v>
      </c>
      <c r="W1569">
        <v>569</v>
      </c>
    </row>
    <row r="1570" spans="1:23" x14ac:dyDescent="0.35">
      <c r="A1570" t="s">
        <v>291</v>
      </c>
      <c r="B1570" t="s">
        <v>292</v>
      </c>
      <c r="C1570" s="2">
        <v>44896</v>
      </c>
      <c r="D1570">
        <v>240</v>
      </c>
      <c r="E1570">
        <v>128</v>
      </c>
      <c r="F1570">
        <v>35</v>
      </c>
      <c r="G1570">
        <v>2</v>
      </c>
      <c r="H1570">
        <v>6</v>
      </c>
      <c r="I1570">
        <v>411</v>
      </c>
      <c r="J1570">
        <v>2</v>
      </c>
      <c r="K1570">
        <v>5</v>
      </c>
      <c r="L1570">
        <v>8</v>
      </c>
      <c r="M1570">
        <v>13</v>
      </c>
      <c r="N1570">
        <v>30</v>
      </c>
      <c r="O1570">
        <v>17</v>
      </c>
      <c r="P1570">
        <v>5</v>
      </c>
      <c r="Q1570">
        <v>3</v>
      </c>
      <c r="R1570">
        <v>5</v>
      </c>
      <c r="S1570">
        <v>3</v>
      </c>
      <c r="T1570" t="s">
        <v>2080</v>
      </c>
      <c r="U1570">
        <v>8</v>
      </c>
      <c r="V1570">
        <v>171</v>
      </c>
      <c r="W1570">
        <v>403</v>
      </c>
    </row>
    <row r="1571" spans="1:23" x14ac:dyDescent="0.35">
      <c r="A1571" t="s">
        <v>291</v>
      </c>
      <c r="B1571" t="s">
        <v>292</v>
      </c>
      <c r="C1571" s="2">
        <v>44927</v>
      </c>
      <c r="D1571">
        <v>318</v>
      </c>
      <c r="E1571">
        <v>154</v>
      </c>
      <c r="F1571">
        <v>42</v>
      </c>
      <c r="G1571">
        <v>0</v>
      </c>
      <c r="H1571">
        <v>6</v>
      </c>
      <c r="I1571">
        <v>520</v>
      </c>
      <c r="J1571">
        <v>2</v>
      </c>
      <c r="K1571">
        <v>4</v>
      </c>
      <c r="L1571">
        <v>7</v>
      </c>
      <c r="M1571">
        <v>11</v>
      </c>
      <c r="N1571">
        <v>26.5</v>
      </c>
      <c r="O1571">
        <v>15.5</v>
      </c>
      <c r="P1571">
        <v>4</v>
      </c>
      <c r="Q1571">
        <v>3</v>
      </c>
      <c r="R1571">
        <v>4</v>
      </c>
      <c r="S1571">
        <v>2</v>
      </c>
      <c r="T1571" t="s">
        <v>2081</v>
      </c>
      <c r="U1571">
        <v>6</v>
      </c>
      <c r="V1571">
        <v>202</v>
      </c>
      <c r="W1571">
        <v>514</v>
      </c>
    </row>
    <row r="1572" spans="1:23" x14ac:dyDescent="0.35">
      <c r="A1572" t="s">
        <v>291</v>
      </c>
      <c r="B1572" t="s">
        <v>292</v>
      </c>
      <c r="C1572" s="2">
        <v>44958</v>
      </c>
      <c r="D1572">
        <v>251</v>
      </c>
      <c r="E1572">
        <v>115</v>
      </c>
      <c r="F1572">
        <v>30</v>
      </c>
      <c r="G1572">
        <v>0</v>
      </c>
      <c r="H1572">
        <v>2</v>
      </c>
      <c r="I1572">
        <v>398</v>
      </c>
      <c r="J1572">
        <v>2</v>
      </c>
      <c r="K1572">
        <v>4</v>
      </c>
      <c r="L1572">
        <v>6</v>
      </c>
      <c r="M1572">
        <v>10</v>
      </c>
      <c r="N1572">
        <v>23</v>
      </c>
      <c r="O1572">
        <v>13</v>
      </c>
      <c r="P1572">
        <v>4</v>
      </c>
      <c r="Q1572">
        <v>2</v>
      </c>
      <c r="R1572">
        <v>4</v>
      </c>
      <c r="S1572">
        <v>2</v>
      </c>
      <c r="T1572" t="s">
        <v>2082</v>
      </c>
      <c r="U1572">
        <v>2</v>
      </c>
      <c r="V1572">
        <v>147</v>
      </c>
      <c r="W1572">
        <v>396</v>
      </c>
    </row>
    <row r="1573" spans="1:23" x14ac:dyDescent="0.35">
      <c r="A1573" t="s">
        <v>291</v>
      </c>
      <c r="B1573" t="s">
        <v>292</v>
      </c>
      <c r="C1573" s="2">
        <v>44986</v>
      </c>
      <c r="D1573">
        <v>396</v>
      </c>
      <c r="E1573">
        <v>149</v>
      </c>
      <c r="F1573">
        <v>44</v>
      </c>
      <c r="G1573">
        <v>1</v>
      </c>
      <c r="H1573">
        <v>4</v>
      </c>
      <c r="I1573">
        <v>594</v>
      </c>
      <c r="J1573">
        <v>2</v>
      </c>
      <c r="K1573">
        <v>5</v>
      </c>
      <c r="L1573">
        <v>8</v>
      </c>
      <c r="M1573">
        <v>13</v>
      </c>
      <c r="N1573">
        <v>29</v>
      </c>
      <c r="O1573">
        <v>16</v>
      </c>
      <c r="P1573">
        <v>5</v>
      </c>
      <c r="Q1573">
        <v>3</v>
      </c>
      <c r="R1573">
        <v>5</v>
      </c>
      <c r="S1573">
        <v>3</v>
      </c>
      <c r="T1573" t="s">
        <v>2083</v>
      </c>
      <c r="U1573">
        <v>5</v>
      </c>
      <c r="V1573">
        <v>198</v>
      </c>
      <c r="W1573">
        <v>589</v>
      </c>
    </row>
    <row r="1574" spans="1:23" x14ac:dyDescent="0.35">
      <c r="A1574" t="s">
        <v>181</v>
      </c>
      <c r="B1574" t="s">
        <v>484</v>
      </c>
      <c r="C1574" s="2">
        <v>44652</v>
      </c>
      <c r="D1574">
        <v>331</v>
      </c>
      <c r="E1574">
        <v>81</v>
      </c>
      <c r="F1574">
        <v>71</v>
      </c>
      <c r="G1574">
        <v>1</v>
      </c>
      <c r="H1574">
        <v>0</v>
      </c>
      <c r="I1574">
        <v>484</v>
      </c>
      <c r="J1574">
        <v>3</v>
      </c>
      <c r="K1574">
        <v>7.5</v>
      </c>
      <c r="L1574">
        <v>17</v>
      </c>
      <c r="M1574">
        <v>42</v>
      </c>
      <c r="N1574">
        <v>113</v>
      </c>
      <c r="O1574">
        <v>71</v>
      </c>
      <c r="P1574">
        <v>25</v>
      </c>
      <c r="Q1574">
        <v>9.5</v>
      </c>
      <c r="R1574">
        <v>7.5</v>
      </c>
      <c r="S1574">
        <v>4.5</v>
      </c>
      <c r="T1574" t="s">
        <v>2084</v>
      </c>
      <c r="U1574">
        <v>1</v>
      </c>
      <c r="V1574">
        <v>153</v>
      </c>
      <c r="W1574">
        <v>483</v>
      </c>
    </row>
    <row r="1575" spans="1:23" x14ac:dyDescent="0.35">
      <c r="A1575" t="s">
        <v>181</v>
      </c>
      <c r="B1575" t="s">
        <v>484</v>
      </c>
      <c r="C1575" s="2">
        <v>44682</v>
      </c>
      <c r="D1575">
        <v>602</v>
      </c>
      <c r="E1575">
        <v>182</v>
      </c>
      <c r="F1575">
        <v>1</v>
      </c>
      <c r="G1575">
        <v>0</v>
      </c>
      <c r="H1575">
        <v>0</v>
      </c>
      <c r="I1575">
        <v>785</v>
      </c>
      <c r="J1575">
        <v>9</v>
      </c>
      <c r="K1575">
        <v>16</v>
      </c>
      <c r="L1575">
        <v>25</v>
      </c>
      <c r="M1575">
        <v>43</v>
      </c>
      <c r="N1575">
        <v>153</v>
      </c>
      <c r="O1575">
        <v>110</v>
      </c>
      <c r="P1575">
        <v>18</v>
      </c>
      <c r="Q1575">
        <v>9</v>
      </c>
      <c r="R1575">
        <v>16</v>
      </c>
      <c r="S1575">
        <v>7</v>
      </c>
      <c r="T1575" t="s">
        <v>2085</v>
      </c>
      <c r="U1575">
        <v>0</v>
      </c>
      <c r="V1575">
        <v>183</v>
      </c>
      <c r="W1575">
        <v>785</v>
      </c>
    </row>
    <row r="1576" spans="1:23" x14ac:dyDescent="0.35">
      <c r="A1576" t="s">
        <v>181</v>
      </c>
      <c r="B1576" t="s">
        <v>484</v>
      </c>
      <c r="C1576" s="2">
        <v>44713</v>
      </c>
      <c r="D1576">
        <v>0</v>
      </c>
      <c r="E1576">
        <v>0</v>
      </c>
      <c r="F1576">
        <v>0</v>
      </c>
      <c r="G1576">
        <v>0</v>
      </c>
      <c r="H1576">
        <v>0</v>
      </c>
      <c r="I1576">
        <v>0</v>
      </c>
      <c r="T1576" t="s">
        <v>2086</v>
      </c>
      <c r="U1576">
        <v>0</v>
      </c>
      <c r="V1576">
        <v>0</v>
      </c>
      <c r="W1576">
        <v>0</v>
      </c>
    </row>
    <row r="1577" spans="1:23" x14ac:dyDescent="0.35">
      <c r="A1577" t="s">
        <v>181</v>
      </c>
      <c r="B1577" t="s">
        <v>484</v>
      </c>
      <c r="C1577" s="2">
        <v>44743</v>
      </c>
      <c r="D1577">
        <v>21</v>
      </c>
      <c r="E1577">
        <v>4</v>
      </c>
      <c r="F1577">
        <v>0</v>
      </c>
      <c r="G1577">
        <v>0</v>
      </c>
      <c r="H1577">
        <v>0</v>
      </c>
      <c r="I1577">
        <v>25</v>
      </c>
      <c r="J1577">
        <v>5</v>
      </c>
      <c r="K1577">
        <v>7</v>
      </c>
      <c r="L1577">
        <v>8</v>
      </c>
      <c r="M1577">
        <v>14</v>
      </c>
      <c r="N1577">
        <v>35</v>
      </c>
      <c r="O1577">
        <v>21</v>
      </c>
      <c r="P1577">
        <v>6</v>
      </c>
      <c r="Q1577">
        <v>1</v>
      </c>
      <c r="R1577">
        <v>7</v>
      </c>
      <c r="S1577">
        <v>2</v>
      </c>
      <c r="T1577" t="s">
        <v>2087</v>
      </c>
      <c r="U1577">
        <v>0</v>
      </c>
      <c r="V1577">
        <v>4</v>
      </c>
      <c r="W1577">
        <v>25</v>
      </c>
    </row>
    <row r="1578" spans="1:23" x14ac:dyDescent="0.35">
      <c r="A1578" t="s">
        <v>181</v>
      </c>
      <c r="B1578" t="s">
        <v>484</v>
      </c>
      <c r="C1578" s="2">
        <v>44774</v>
      </c>
      <c r="D1578">
        <v>130</v>
      </c>
      <c r="E1578">
        <v>31</v>
      </c>
      <c r="F1578">
        <v>118</v>
      </c>
      <c r="G1578">
        <v>0</v>
      </c>
      <c r="H1578">
        <v>0</v>
      </c>
      <c r="I1578">
        <v>279</v>
      </c>
      <c r="J1578">
        <v>8</v>
      </c>
      <c r="K1578">
        <v>18</v>
      </c>
      <c r="L1578">
        <v>25</v>
      </c>
      <c r="M1578">
        <v>30</v>
      </c>
      <c r="N1578">
        <v>38</v>
      </c>
      <c r="O1578">
        <v>8</v>
      </c>
      <c r="P1578">
        <v>5</v>
      </c>
      <c r="Q1578">
        <v>7</v>
      </c>
      <c r="R1578">
        <v>18</v>
      </c>
      <c r="S1578">
        <v>10</v>
      </c>
      <c r="T1578" t="s">
        <v>2088</v>
      </c>
      <c r="U1578">
        <v>0</v>
      </c>
      <c r="V1578">
        <v>149</v>
      </c>
      <c r="W1578">
        <v>279</v>
      </c>
    </row>
    <row r="1579" spans="1:23" x14ac:dyDescent="0.35">
      <c r="A1579" t="s">
        <v>181</v>
      </c>
      <c r="B1579" t="s">
        <v>484</v>
      </c>
      <c r="C1579" s="2">
        <v>44805</v>
      </c>
      <c r="D1579">
        <v>0</v>
      </c>
      <c r="E1579">
        <v>0</v>
      </c>
      <c r="F1579">
        <v>0</v>
      </c>
      <c r="G1579">
        <v>0</v>
      </c>
      <c r="H1579">
        <v>0</v>
      </c>
      <c r="I1579">
        <v>0</v>
      </c>
      <c r="T1579" t="s">
        <v>2089</v>
      </c>
      <c r="U1579">
        <v>0</v>
      </c>
      <c r="V1579">
        <v>0</v>
      </c>
      <c r="W1579">
        <v>0</v>
      </c>
    </row>
    <row r="1580" spans="1:23" x14ac:dyDescent="0.35">
      <c r="A1580" t="s">
        <v>181</v>
      </c>
      <c r="B1580" t="s">
        <v>484</v>
      </c>
      <c r="C1580" s="2">
        <v>44835</v>
      </c>
      <c r="D1580">
        <v>211</v>
      </c>
      <c r="E1580">
        <v>80</v>
      </c>
      <c r="F1580">
        <v>0</v>
      </c>
      <c r="G1580">
        <v>0</v>
      </c>
      <c r="H1580">
        <v>0</v>
      </c>
      <c r="I1580">
        <v>291</v>
      </c>
      <c r="J1580">
        <v>4</v>
      </c>
      <c r="K1580">
        <v>14</v>
      </c>
      <c r="L1580">
        <v>24</v>
      </c>
      <c r="M1580">
        <v>37</v>
      </c>
      <c r="N1580">
        <v>60</v>
      </c>
      <c r="O1580">
        <v>23</v>
      </c>
      <c r="P1580">
        <v>13</v>
      </c>
      <c r="Q1580">
        <v>10</v>
      </c>
      <c r="R1580">
        <v>14</v>
      </c>
      <c r="S1580">
        <v>10</v>
      </c>
      <c r="T1580" t="s">
        <v>2090</v>
      </c>
      <c r="U1580">
        <v>0</v>
      </c>
      <c r="V1580">
        <v>80</v>
      </c>
      <c r="W1580">
        <v>291</v>
      </c>
    </row>
    <row r="1581" spans="1:23" x14ac:dyDescent="0.35">
      <c r="A1581" t="s">
        <v>181</v>
      </c>
      <c r="B1581" t="s">
        <v>484</v>
      </c>
      <c r="C1581" s="2">
        <v>44866</v>
      </c>
      <c r="D1581">
        <v>1087</v>
      </c>
      <c r="E1581">
        <v>176</v>
      </c>
      <c r="F1581">
        <v>0</v>
      </c>
      <c r="G1581">
        <v>0</v>
      </c>
      <c r="H1581">
        <v>0</v>
      </c>
      <c r="I1581">
        <v>1263</v>
      </c>
      <c r="J1581">
        <v>5</v>
      </c>
      <c r="K1581">
        <v>16</v>
      </c>
      <c r="L1581">
        <v>33</v>
      </c>
      <c r="M1581">
        <v>57</v>
      </c>
      <c r="N1581">
        <v>89</v>
      </c>
      <c r="O1581">
        <v>32</v>
      </c>
      <c r="P1581">
        <v>24</v>
      </c>
      <c r="Q1581">
        <v>17</v>
      </c>
      <c r="R1581">
        <v>16</v>
      </c>
      <c r="S1581">
        <v>11</v>
      </c>
      <c r="T1581" t="s">
        <v>2091</v>
      </c>
      <c r="U1581">
        <v>0</v>
      </c>
      <c r="V1581">
        <v>176</v>
      </c>
      <c r="W1581">
        <v>1263</v>
      </c>
    </row>
    <row r="1582" spans="1:23" x14ac:dyDescent="0.35">
      <c r="A1582" t="s">
        <v>181</v>
      </c>
      <c r="B1582" t="s">
        <v>484</v>
      </c>
      <c r="C1582" s="2">
        <v>44896</v>
      </c>
      <c r="D1582">
        <v>1244</v>
      </c>
      <c r="E1582">
        <v>1102</v>
      </c>
      <c r="F1582">
        <v>18</v>
      </c>
      <c r="G1582">
        <v>8</v>
      </c>
      <c r="H1582">
        <v>0</v>
      </c>
      <c r="I1582">
        <v>2372</v>
      </c>
      <c r="J1582">
        <v>8</v>
      </c>
      <c r="K1582">
        <v>28</v>
      </c>
      <c r="L1582">
        <v>67</v>
      </c>
      <c r="M1582">
        <v>100</v>
      </c>
      <c r="N1582">
        <v>119</v>
      </c>
      <c r="O1582">
        <v>19</v>
      </c>
      <c r="P1582">
        <v>33</v>
      </c>
      <c r="Q1582">
        <v>39</v>
      </c>
      <c r="R1582">
        <v>28</v>
      </c>
      <c r="S1582">
        <v>20</v>
      </c>
      <c r="T1582" t="s">
        <v>2092</v>
      </c>
      <c r="U1582">
        <v>8</v>
      </c>
      <c r="V1582">
        <v>1128</v>
      </c>
      <c r="W1582">
        <v>2364</v>
      </c>
    </row>
    <row r="1583" spans="1:23" x14ac:dyDescent="0.35">
      <c r="A1583" t="s">
        <v>181</v>
      </c>
      <c r="B1583" t="s">
        <v>484</v>
      </c>
      <c r="C1583" s="2">
        <v>44927</v>
      </c>
      <c r="D1583">
        <v>222</v>
      </c>
      <c r="E1583">
        <v>108</v>
      </c>
      <c r="F1583">
        <v>12</v>
      </c>
      <c r="G1583">
        <v>4</v>
      </c>
      <c r="H1583">
        <v>0</v>
      </c>
      <c r="I1583">
        <v>346</v>
      </c>
      <c r="J1583">
        <v>3</v>
      </c>
      <c r="K1583">
        <v>9</v>
      </c>
      <c r="L1583">
        <v>18</v>
      </c>
      <c r="M1583">
        <v>64</v>
      </c>
      <c r="N1583">
        <v>216</v>
      </c>
      <c r="O1583">
        <v>152</v>
      </c>
      <c r="P1583">
        <v>46</v>
      </c>
      <c r="Q1583">
        <v>9</v>
      </c>
      <c r="R1583">
        <v>9</v>
      </c>
      <c r="S1583">
        <v>6</v>
      </c>
      <c r="T1583" t="s">
        <v>2093</v>
      </c>
      <c r="U1583">
        <v>4</v>
      </c>
      <c r="V1583">
        <v>124</v>
      </c>
      <c r="W1583">
        <v>342</v>
      </c>
    </row>
    <row r="1584" spans="1:23" x14ac:dyDescent="0.35">
      <c r="A1584" t="s">
        <v>181</v>
      </c>
      <c r="B1584" t="s">
        <v>484</v>
      </c>
      <c r="C1584" s="2">
        <v>44958</v>
      </c>
      <c r="D1584">
        <v>262</v>
      </c>
      <c r="E1584">
        <v>58</v>
      </c>
      <c r="F1584">
        <v>0</v>
      </c>
      <c r="G1584">
        <v>0</v>
      </c>
      <c r="H1584">
        <v>0</v>
      </c>
      <c r="I1584">
        <v>320</v>
      </c>
      <c r="J1584">
        <v>5</v>
      </c>
      <c r="K1584">
        <v>19</v>
      </c>
      <c r="L1584">
        <v>58</v>
      </c>
      <c r="M1584">
        <v>90</v>
      </c>
      <c r="N1584">
        <v>129</v>
      </c>
      <c r="O1584">
        <v>39</v>
      </c>
      <c r="P1584">
        <v>32</v>
      </c>
      <c r="Q1584">
        <v>39</v>
      </c>
      <c r="R1584">
        <v>19</v>
      </c>
      <c r="S1584">
        <v>14</v>
      </c>
      <c r="T1584" t="s">
        <v>2094</v>
      </c>
      <c r="U1584">
        <v>0</v>
      </c>
      <c r="V1584">
        <v>58</v>
      </c>
      <c r="W1584">
        <v>320</v>
      </c>
    </row>
    <row r="1585" spans="1:23" x14ac:dyDescent="0.35">
      <c r="A1585" t="s">
        <v>181</v>
      </c>
      <c r="B1585" t="s">
        <v>484</v>
      </c>
      <c r="C1585" s="2">
        <v>44986</v>
      </c>
      <c r="D1585">
        <v>0</v>
      </c>
      <c r="E1585">
        <v>0</v>
      </c>
      <c r="F1585">
        <v>0</v>
      </c>
      <c r="G1585">
        <v>0</v>
      </c>
      <c r="H1585">
        <v>0</v>
      </c>
      <c r="I1585">
        <v>0</v>
      </c>
      <c r="T1585" t="s">
        <v>2095</v>
      </c>
      <c r="U1585">
        <v>0</v>
      </c>
      <c r="V1585">
        <v>0</v>
      </c>
      <c r="W1585">
        <v>0</v>
      </c>
    </row>
    <row r="1586" spans="1:23" x14ac:dyDescent="0.35">
      <c r="A1586" t="s">
        <v>75</v>
      </c>
      <c r="B1586" t="s">
        <v>76</v>
      </c>
      <c r="C1586" s="2">
        <v>44652</v>
      </c>
      <c r="D1586">
        <v>9</v>
      </c>
      <c r="E1586">
        <v>136</v>
      </c>
      <c r="F1586">
        <v>6</v>
      </c>
      <c r="G1586">
        <v>0</v>
      </c>
      <c r="H1586">
        <v>0</v>
      </c>
      <c r="I1586">
        <v>151</v>
      </c>
      <c r="J1586">
        <v>31</v>
      </c>
      <c r="K1586">
        <v>40</v>
      </c>
      <c r="L1586">
        <v>46</v>
      </c>
      <c r="M1586">
        <v>51</v>
      </c>
      <c r="N1586">
        <v>56</v>
      </c>
      <c r="O1586">
        <v>5</v>
      </c>
      <c r="P1586">
        <v>5</v>
      </c>
      <c r="Q1586">
        <v>6</v>
      </c>
      <c r="R1586">
        <v>40</v>
      </c>
      <c r="S1586">
        <v>9</v>
      </c>
      <c r="T1586" t="s">
        <v>2096</v>
      </c>
      <c r="U1586">
        <v>0</v>
      </c>
      <c r="V1586">
        <v>142</v>
      </c>
      <c r="W1586">
        <v>151</v>
      </c>
    </row>
    <row r="1587" spans="1:23" x14ac:dyDescent="0.35">
      <c r="A1587" t="s">
        <v>75</v>
      </c>
      <c r="B1587" t="s">
        <v>76</v>
      </c>
      <c r="C1587" s="2">
        <v>44682</v>
      </c>
      <c r="D1587">
        <v>14</v>
      </c>
      <c r="E1587">
        <v>188</v>
      </c>
      <c r="F1587">
        <v>8</v>
      </c>
      <c r="G1587">
        <v>0</v>
      </c>
      <c r="H1587">
        <v>0</v>
      </c>
      <c r="I1587">
        <v>210</v>
      </c>
      <c r="J1587">
        <v>7</v>
      </c>
      <c r="K1587">
        <v>22</v>
      </c>
      <c r="L1587">
        <v>34</v>
      </c>
      <c r="M1587">
        <v>44</v>
      </c>
      <c r="N1587">
        <v>59</v>
      </c>
      <c r="O1587">
        <v>15</v>
      </c>
      <c r="P1587">
        <v>10</v>
      </c>
      <c r="Q1587">
        <v>12</v>
      </c>
      <c r="R1587">
        <v>22</v>
      </c>
      <c r="S1587">
        <v>15</v>
      </c>
      <c r="T1587" t="s">
        <v>2097</v>
      </c>
      <c r="U1587">
        <v>0</v>
      </c>
      <c r="V1587">
        <v>196</v>
      </c>
      <c r="W1587">
        <v>210</v>
      </c>
    </row>
    <row r="1588" spans="1:23" x14ac:dyDescent="0.35">
      <c r="A1588" t="s">
        <v>75</v>
      </c>
      <c r="B1588" t="s">
        <v>76</v>
      </c>
      <c r="C1588" s="2">
        <v>44713</v>
      </c>
      <c r="D1588">
        <v>5</v>
      </c>
      <c r="E1588">
        <v>77</v>
      </c>
      <c r="F1588">
        <v>3</v>
      </c>
      <c r="G1588">
        <v>0</v>
      </c>
      <c r="H1588">
        <v>0</v>
      </c>
      <c r="I1588">
        <v>85</v>
      </c>
      <c r="J1588">
        <v>4</v>
      </c>
      <c r="K1588">
        <v>19</v>
      </c>
      <c r="L1588">
        <v>25</v>
      </c>
      <c r="M1588">
        <v>45</v>
      </c>
      <c r="N1588">
        <v>70</v>
      </c>
      <c r="O1588">
        <v>25</v>
      </c>
      <c r="P1588">
        <v>20</v>
      </c>
      <c r="Q1588">
        <v>6</v>
      </c>
      <c r="R1588">
        <v>19</v>
      </c>
      <c r="S1588">
        <v>15</v>
      </c>
      <c r="T1588" t="s">
        <v>2098</v>
      </c>
      <c r="U1588">
        <v>0</v>
      </c>
      <c r="V1588">
        <v>80</v>
      </c>
      <c r="W1588">
        <v>85</v>
      </c>
    </row>
    <row r="1589" spans="1:23" x14ac:dyDescent="0.35">
      <c r="A1589" t="s">
        <v>75</v>
      </c>
      <c r="B1589" t="s">
        <v>76</v>
      </c>
      <c r="C1589" s="2">
        <v>44743</v>
      </c>
      <c r="D1589">
        <v>0</v>
      </c>
      <c r="E1589">
        <v>0</v>
      </c>
      <c r="F1589">
        <v>0</v>
      </c>
      <c r="G1589">
        <v>0</v>
      </c>
      <c r="H1589">
        <v>0</v>
      </c>
      <c r="I1589">
        <v>0</v>
      </c>
      <c r="T1589" t="s">
        <v>2099</v>
      </c>
      <c r="U1589">
        <v>0</v>
      </c>
      <c r="V1589">
        <v>0</v>
      </c>
      <c r="W1589">
        <v>0</v>
      </c>
    </row>
    <row r="1590" spans="1:23" x14ac:dyDescent="0.35">
      <c r="A1590" t="s">
        <v>75</v>
      </c>
      <c r="B1590" t="s">
        <v>76</v>
      </c>
      <c r="C1590" s="2">
        <v>44774</v>
      </c>
      <c r="D1590">
        <v>7</v>
      </c>
      <c r="E1590">
        <v>154</v>
      </c>
      <c r="F1590">
        <v>10</v>
      </c>
      <c r="G1590">
        <v>0</v>
      </c>
      <c r="H1590">
        <v>0</v>
      </c>
      <c r="I1590">
        <v>171</v>
      </c>
      <c r="J1590">
        <v>29</v>
      </c>
      <c r="K1590">
        <v>38</v>
      </c>
      <c r="L1590">
        <v>50</v>
      </c>
      <c r="M1590">
        <v>60</v>
      </c>
      <c r="N1590">
        <v>82</v>
      </c>
      <c r="O1590">
        <v>22</v>
      </c>
      <c r="P1590">
        <v>10</v>
      </c>
      <c r="Q1590">
        <v>12</v>
      </c>
      <c r="R1590">
        <v>38</v>
      </c>
      <c r="S1590">
        <v>9</v>
      </c>
      <c r="T1590" t="s">
        <v>2100</v>
      </c>
      <c r="U1590">
        <v>0</v>
      </c>
      <c r="V1590">
        <v>164</v>
      </c>
      <c r="W1590">
        <v>171</v>
      </c>
    </row>
    <row r="1591" spans="1:23" x14ac:dyDescent="0.35">
      <c r="A1591" t="s">
        <v>75</v>
      </c>
      <c r="B1591" t="s">
        <v>76</v>
      </c>
      <c r="C1591" s="2">
        <v>44805</v>
      </c>
      <c r="D1591">
        <v>2</v>
      </c>
      <c r="E1591">
        <v>145</v>
      </c>
      <c r="F1591">
        <v>6</v>
      </c>
      <c r="G1591">
        <v>0</v>
      </c>
      <c r="H1591">
        <v>0</v>
      </c>
      <c r="I1591">
        <v>153</v>
      </c>
      <c r="J1591">
        <v>13</v>
      </c>
      <c r="K1591">
        <v>43</v>
      </c>
      <c r="L1591">
        <v>52</v>
      </c>
      <c r="M1591">
        <v>59</v>
      </c>
      <c r="N1591">
        <v>65</v>
      </c>
      <c r="O1591">
        <v>6</v>
      </c>
      <c r="P1591">
        <v>7</v>
      </c>
      <c r="Q1591">
        <v>9</v>
      </c>
      <c r="R1591">
        <v>43</v>
      </c>
      <c r="S1591">
        <v>30</v>
      </c>
      <c r="T1591" t="s">
        <v>2101</v>
      </c>
      <c r="U1591">
        <v>0</v>
      </c>
      <c r="V1591">
        <v>151</v>
      </c>
      <c r="W1591">
        <v>153</v>
      </c>
    </row>
    <row r="1592" spans="1:23" x14ac:dyDescent="0.35">
      <c r="A1592" t="s">
        <v>75</v>
      </c>
      <c r="B1592" t="s">
        <v>76</v>
      </c>
      <c r="C1592" s="2">
        <v>44835</v>
      </c>
      <c r="D1592">
        <v>7</v>
      </c>
      <c r="E1592">
        <v>218</v>
      </c>
      <c r="F1592">
        <v>9</v>
      </c>
      <c r="G1592">
        <v>0</v>
      </c>
      <c r="H1592">
        <v>0</v>
      </c>
      <c r="I1592">
        <v>234</v>
      </c>
      <c r="J1592">
        <v>12</v>
      </c>
      <c r="K1592">
        <v>29</v>
      </c>
      <c r="L1592">
        <v>43</v>
      </c>
      <c r="M1592">
        <v>50</v>
      </c>
      <c r="N1592">
        <v>58</v>
      </c>
      <c r="O1592">
        <v>8</v>
      </c>
      <c r="P1592">
        <v>7</v>
      </c>
      <c r="Q1592">
        <v>14</v>
      </c>
      <c r="R1592">
        <v>29</v>
      </c>
      <c r="S1592">
        <v>17</v>
      </c>
      <c r="T1592" t="s">
        <v>2102</v>
      </c>
      <c r="U1592">
        <v>0</v>
      </c>
      <c r="V1592">
        <v>227</v>
      </c>
      <c r="W1592">
        <v>234</v>
      </c>
    </row>
    <row r="1593" spans="1:23" x14ac:dyDescent="0.35">
      <c r="A1593" t="s">
        <v>75</v>
      </c>
      <c r="B1593" t="s">
        <v>76</v>
      </c>
      <c r="C1593" s="2">
        <v>44866</v>
      </c>
      <c r="D1593">
        <v>5</v>
      </c>
      <c r="E1593">
        <v>117</v>
      </c>
      <c r="F1593">
        <v>4</v>
      </c>
      <c r="G1593">
        <v>0</v>
      </c>
      <c r="H1593">
        <v>0</v>
      </c>
      <c r="I1593">
        <v>126</v>
      </c>
      <c r="J1593">
        <v>12</v>
      </c>
      <c r="K1593">
        <v>19</v>
      </c>
      <c r="L1593">
        <v>24.5</v>
      </c>
      <c r="M1593">
        <v>34</v>
      </c>
      <c r="N1593">
        <v>52</v>
      </c>
      <c r="O1593">
        <v>18</v>
      </c>
      <c r="P1593">
        <v>9.5</v>
      </c>
      <c r="Q1593">
        <v>5.5</v>
      </c>
      <c r="R1593">
        <v>19</v>
      </c>
      <c r="S1593">
        <v>7</v>
      </c>
      <c r="T1593" t="s">
        <v>2103</v>
      </c>
      <c r="U1593">
        <v>0</v>
      </c>
      <c r="V1593">
        <v>121</v>
      </c>
      <c r="W1593">
        <v>126</v>
      </c>
    </row>
    <row r="1594" spans="1:23" x14ac:dyDescent="0.35">
      <c r="A1594" t="s">
        <v>75</v>
      </c>
      <c r="B1594" t="s">
        <v>76</v>
      </c>
      <c r="C1594" s="2">
        <v>44896</v>
      </c>
      <c r="D1594">
        <v>5</v>
      </c>
      <c r="E1594">
        <v>163</v>
      </c>
      <c r="F1594">
        <v>5</v>
      </c>
      <c r="G1594">
        <v>0</v>
      </c>
      <c r="H1594">
        <v>0</v>
      </c>
      <c r="I1594">
        <v>173</v>
      </c>
      <c r="J1594">
        <v>9</v>
      </c>
      <c r="K1594">
        <v>18</v>
      </c>
      <c r="L1594">
        <v>27</v>
      </c>
      <c r="M1594">
        <v>39</v>
      </c>
      <c r="N1594">
        <v>92</v>
      </c>
      <c r="O1594">
        <v>53</v>
      </c>
      <c r="P1594">
        <v>12</v>
      </c>
      <c r="Q1594">
        <v>9</v>
      </c>
      <c r="R1594">
        <v>18</v>
      </c>
      <c r="S1594">
        <v>9</v>
      </c>
      <c r="T1594" t="s">
        <v>2104</v>
      </c>
      <c r="U1594">
        <v>0</v>
      </c>
      <c r="V1594">
        <v>168</v>
      </c>
      <c r="W1594">
        <v>173</v>
      </c>
    </row>
    <row r="1595" spans="1:23" x14ac:dyDescent="0.35">
      <c r="A1595" t="s">
        <v>75</v>
      </c>
      <c r="B1595" t="s">
        <v>76</v>
      </c>
      <c r="C1595" s="2">
        <v>44927</v>
      </c>
      <c r="D1595">
        <v>5</v>
      </c>
      <c r="E1595">
        <v>149</v>
      </c>
      <c r="F1595">
        <v>4</v>
      </c>
      <c r="G1595">
        <v>0</v>
      </c>
      <c r="H1595">
        <v>0</v>
      </c>
      <c r="I1595">
        <v>158</v>
      </c>
      <c r="J1595">
        <v>13</v>
      </c>
      <c r="K1595">
        <v>20</v>
      </c>
      <c r="L1595">
        <v>27</v>
      </c>
      <c r="M1595">
        <v>44</v>
      </c>
      <c r="N1595">
        <v>108</v>
      </c>
      <c r="O1595">
        <v>64</v>
      </c>
      <c r="P1595">
        <v>17</v>
      </c>
      <c r="Q1595">
        <v>7</v>
      </c>
      <c r="R1595">
        <v>20</v>
      </c>
      <c r="S1595">
        <v>7</v>
      </c>
      <c r="T1595" t="s">
        <v>2105</v>
      </c>
      <c r="U1595">
        <v>0</v>
      </c>
      <c r="V1595">
        <v>153</v>
      </c>
      <c r="W1595">
        <v>158</v>
      </c>
    </row>
    <row r="1596" spans="1:23" x14ac:dyDescent="0.35">
      <c r="A1596" t="s">
        <v>75</v>
      </c>
      <c r="B1596" t="s">
        <v>76</v>
      </c>
      <c r="C1596" s="2">
        <v>44958</v>
      </c>
      <c r="D1596">
        <v>7</v>
      </c>
      <c r="E1596">
        <v>144</v>
      </c>
      <c r="F1596">
        <v>9</v>
      </c>
      <c r="G1596">
        <v>0</v>
      </c>
      <c r="H1596">
        <v>0</v>
      </c>
      <c r="I1596">
        <v>160</v>
      </c>
      <c r="J1596">
        <v>12</v>
      </c>
      <c r="K1596">
        <v>21</v>
      </c>
      <c r="L1596">
        <v>29</v>
      </c>
      <c r="M1596">
        <v>34.5</v>
      </c>
      <c r="N1596">
        <v>46</v>
      </c>
      <c r="O1596">
        <v>11.5</v>
      </c>
      <c r="P1596">
        <v>5.5</v>
      </c>
      <c r="Q1596">
        <v>8</v>
      </c>
      <c r="R1596">
        <v>21</v>
      </c>
      <c r="S1596">
        <v>9</v>
      </c>
      <c r="T1596" t="s">
        <v>2106</v>
      </c>
      <c r="U1596">
        <v>0</v>
      </c>
      <c r="V1596">
        <v>153</v>
      </c>
      <c r="W1596">
        <v>160</v>
      </c>
    </row>
    <row r="1597" spans="1:23" x14ac:dyDescent="0.35">
      <c r="A1597" t="s">
        <v>75</v>
      </c>
      <c r="B1597" t="s">
        <v>76</v>
      </c>
      <c r="C1597" s="2">
        <v>44986</v>
      </c>
      <c r="D1597">
        <v>0</v>
      </c>
      <c r="E1597">
        <v>0</v>
      </c>
      <c r="F1597">
        <v>0</v>
      </c>
      <c r="G1597">
        <v>0</v>
      </c>
      <c r="H1597">
        <v>0</v>
      </c>
      <c r="I1597">
        <v>0</v>
      </c>
      <c r="T1597" t="s">
        <v>2107</v>
      </c>
      <c r="U1597">
        <v>0</v>
      </c>
      <c r="V1597">
        <v>0</v>
      </c>
      <c r="W1597">
        <v>0</v>
      </c>
    </row>
    <row r="1598" spans="1:23" x14ac:dyDescent="0.35">
      <c r="A1598" t="s">
        <v>256</v>
      </c>
      <c r="B1598" t="s">
        <v>257</v>
      </c>
      <c r="C1598" s="2">
        <v>44652</v>
      </c>
      <c r="D1598">
        <v>24</v>
      </c>
      <c r="E1598">
        <v>2</v>
      </c>
      <c r="F1598">
        <v>0</v>
      </c>
      <c r="G1598">
        <v>0</v>
      </c>
      <c r="H1598">
        <v>0</v>
      </c>
      <c r="I1598">
        <v>26</v>
      </c>
      <c r="J1598">
        <v>13</v>
      </c>
      <c r="K1598">
        <v>14</v>
      </c>
      <c r="L1598">
        <v>15.5</v>
      </c>
      <c r="M1598">
        <v>20</v>
      </c>
      <c r="N1598">
        <v>26</v>
      </c>
      <c r="O1598">
        <v>6</v>
      </c>
      <c r="P1598">
        <v>4.5</v>
      </c>
      <c r="Q1598">
        <v>1.5</v>
      </c>
      <c r="R1598">
        <v>14</v>
      </c>
      <c r="S1598">
        <v>1</v>
      </c>
      <c r="T1598" t="s">
        <v>2108</v>
      </c>
      <c r="U1598">
        <v>0</v>
      </c>
      <c r="V1598">
        <v>2</v>
      </c>
      <c r="W1598">
        <v>26</v>
      </c>
    </row>
    <row r="1599" spans="1:23" x14ac:dyDescent="0.35">
      <c r="A1599" t="s">
        <v>256</v>
      </c>
      <c r="B1599" t="s">
        <v>257</v>
      </c>
      <c r="C1599" s="2">
        <v>44682</v>
      </c>
      <c r="D1599">
        <v>89</v>
      </c>
      <c r="E1599">
        <v>9</v>
      </c>
      <c r="F1599">
        <v>1</v>
      </c>
      <c r="G1599">
        <v>0</v>
      </c>
      <c r="H1599">
        <v>0</v>
      </c>
      <c r="I1599">
        <v>99</v>
      </c>
      <c r="J1599">
        <v>11</v>
      </c>
      <c r="K1599">
        <v>14</v>
      </c>
      <c r="L1599">
        <v>17</v>
      </c>
      <c r="M1599">
        <v>20</v>
      </c>
      <c r="N1599">
        <v>38</v>
      </c>
      <c r="O1599">
        <v>18</v>
      </c>
      <c r="P1599">
        <v>3</v>
      </c>
      <c r="Q1599">
        <v>3</v>
      </c>
      <c r="R1599">
        <v>14</v>
      </c>
      <c r="S1599">
        <v>3</v>
      </c>
      <c r="T1599" t="s">
        <v>2109</v>
      </c>
      <c r="U1599">
        <v>0</v>
      </c>
      <c r="V1599">
        <v>10</v>
      </c>
      <c r="W1599">
        <v>99</v>
      </c>
    </row>
    <row r="1600" spans="1:23" x14ac:dyDescent="0.35">
      <c r="A1600" t="s">
        <v>256</v>
      </c>
      <c r="B1600" t="s">
        <v>257</v>
      </c>
      <c r="C1600" s="2">
        <v>44713</v>
      </c>
      <c r="D1600">
        <v>59</v>
      </c>
      <c r="E1600">
        <v>9</v>
      </c>
      <c r="F1600">
        <v>0</v>
      </c>
      <c r="G1600">
        <v>0</v>
      </c>
      <c r="H1600">
        <v>0</v>
      </c>
      <c r="I1600">
        <v>68</v>
      </c>
      <c r="J1600">
        <v>8</v>
      </c>
      <c r="K1600">
        <v>10</v>
      </c>
      <c r="L1600">
        <v>13</v>
      </c>
      <c r="M1600">
        <v>17</v>
      </c>
      <c r="N1600">
        <v>20</v>
      </c>
      <c r="O1600">
        <v>3</v>
      </c>
      <c r="P1600">
        <v>4</v>
      </c>
      <c r="Q1600">
        <v>3</v>
      </c>
      <c r="R1600">
        <v>10</v>
      </c>
      <c r="S1600">
        <v>2</v>
      </c>
      <c r="T1600" t="s">
        <v>2110</v>
      </c>
      <c r="U1600">
        <v>0</v>
      </c>
      <c r="V1600">
        <v>9</v>
      </c>
      <c r="W1600">
        <v>68</v>
      </c>
    </row>
    <row r="1601" spans="1:23" x14ac:dyDescent="0.35">
      <c r="A1601" t="s">
        <v>256</v>
      </c>
      <c r="B1601" t="s">
        <v>257</v>
      </c>
      <c r="C1601" s="2">
        <v>44743</v>
      </c>
      <c r="D1601">
        <v>65</v>
      </c>
      <c r="E1601">
        <v>6</v>
      </c>
      <c r="F1601">
        <v>0</v>
      </c>
      <c r="G1601">
        <v>0</v>
      </c>
      <c r="H1601">
        <v>0</v>
      </c>
      <c r="I1601">
        <v>71</v>
      </c>
      <c r="J1601">
        <v>6</v>
      </c>
      <c r="K1601">
        <v>9</v>
      </c>
      <c r="L1601">
        <v>12</v>
      </c>
      <c r="M1601">
        <v>14</v>
      </c>
      <c r="N1601">
        <v>19</v>
      </c>
      <c r="O1601">
        <v>5</v>
      </c>
      <c r="P1601">
        <v>2</v>
      </c>
      <c r="Q1601">
        <v>3</v>
      </c>
      <c r="R1601">
        <v>9</v>
      </c>
      <c r="S1601">
        <v>3</v>
      </c>
      <c r="T1601" t="s">
        <v>2111</v>
      </c>
      <c r="U1601">
        <v>0</v>
      </c>
      <c r="V1601">
        <v>6</v>
      </c>
      <c r="W1601">
        <v>71</v>
      </c>
    </row>
    <row r="1602" spans="1:23" x14ac:dyDescent="0.35">
      <c r="A1602" t="s">
        <v>256</v>
      </c>
      <c r="B1602" t="s">
        <v>257</v>
      </c>
      <c r="C1602" s="2">
        <v>44774</v>
      </c>
      <c r="D1602">
        <v>93</v>
      </c>
      <c r="E1602">
        <v>5</v>
      </c>
      <c r="F1602">
        <v>1</v>
      </c>
      <c r="G1602">
        <v>0</v>
      </c>
      <c r="H1602">
        <v>0</v>
      </c>
      <c r="I1602">
        <v>99</v>
      </c>
      <c r="J1602">
        <v>4</v>
      </c>
      <c r="K1602">
        <v>8</v>
      </c>
      <c r="L1602">
        <v>11</v>
      </c>
      <c r="M1602">
        <v>13</v>
      </c>
      <c r="N1602">
        <v>22</v>
      </c>
      <c r="O1602">
        <v>9</v>
      </c>
      <c r="P1602">
        <v>2</v>
      </c>
      <c r="Q1602">
        <v>3</v>
      </c>
      <c r="R1602">
        <v>8</v>
      </c>
      <c r="S1602">
        <v>4</v>
      </c>
      <c r="T1602" t="s">
        <v>2112</v>
      </c>
      <c r="U1602">
        <v>0</v>
      </c>
      <c r="V1602">
        <v>6</v>
      </c>
      <c r="W1602">
        <v>99</v>
      </c>
    </row>
    <row r="1603" spans="1:23" x14ac:dyDescent="0.35">
      <c r="A1603" t="s">
        <v>256</v>
      </c>
      <c r="B1603" t="s">
        <v>257</v>
      </c>
      <c r="C1603" s="2">
        <v>44805</v>
      </c>
      <c r="D1603">
        <v>67</v>
      </c>
      <c r="E1603">
        <v>7</v>
      </c>
      <c r="F1603">
        <v>1</v>
      </c>
      <c r="G1603">
        <v>0</v>
      </c>
      <c r="H1603">
        <v>0</v>
      </c>
      <c r="I1603">
        <v>75</v>
      </c>
      <c r="J1603">
        <v>7</v>
      </c>
      <c r="K1603">
        <v>10</v>
      </c>
      <c r="L1603">
        <v>14</v>
      </c>
      <c r="M1603">
        <v>16</v>
      </c>
      <c r="N1603">
        <v>25</v>
      </c>
      <c r="O1603">
        <v>9</v>
      </c>
      <c r="P1603">
        <v>2</v>
      </c>
      <c r="Q1603">
        <v>4</v>
      </c>
      <c r="R1603">
        <v>10</v>
      </c>
      <c r="S1603">
        <v>3</v>
      </c>
      <c r="T1603" t="s">
        <v>2113</v>
      </c>
      <c r="U1603">
        <v>0</v>
      </c>
      <c r="V1603">
        <v>8</v>
      </c>
      <c r="W1603">
        <v>75</v>
      </c>
    </row>
    <row r="1604" spans="1:23" x14ac:dyDescent="0.35">
      <c r="A1604" t="s">
        <v>256</v>
      </c>
      <c r="B1604" t="s">
        <v>257</v>
      </c>
      <c r="C1604" s="2">
        <v>44835</v>
      </c>
      <c r="D1604">
        <v>78</v>
      </c>
      <c r="E1604">
        <v>6</v>
      </c>
      <c r="F1604">
        <v>0</v>
      </c>
      <c r="G1604">
        <v>0</v>
      </c>
      <c r="H1604">
        <v>0</v>
      </c>
      <c r="I1604">
        <v>84</v>
      </c>
      <c r="J1604">
        <v>10</v>
      </c>
      <c r="K1604">
        <v>12</v>
      </c>
      <c r="L1604">
        <v>15</v>
      </c>
      <c r="M1604">
        <v>19</v>
      </c>
      <c r="N1604">
        <v>47</v>
      </c>
      <c r="O1604">
        <v>28</v>
      </c>
      <c r="P1604">
        <v>4</v>
      </c>
      <c r="Q1604">
        <v>3</v>
      </c>
      <c r="R1604">
        <v>12</v>
      </c>
      <c r="S1604">
        <v>2</v>
      </c>
      <c r="T1604" t="s">
        <v>2114</v>
      </c>
      <c r="U1604">
        <v>0</v>
      </c>
      <c r="V1604">
        <v>6</v>
      </c>
      <c r="W1604">
        <v>84</v>
      </c>
    </row>
    <row r="1605" spans="1:23" x14ac:dyDescent="0.35">
      <c r="A1605" t="s">
        <v>256</v>
      </c>
      <c r="B1605" t="s">
        <v>257</v>
      </c>
      <c r="C1605" s="2">
        <v>44866</v>
      </c>
      <c r="D1605">
        <v>82</v>
      </c>
      <c r="E1605">
        <v>14</v>
      </c>
      <c r="F1605">
        <v>2</v>
      </c>
      <c r="G1605">
        <v>0</v>
      </c>
      <c r="H1605">
        <v>0</v>
      </c>
      <c r="I1605">
        <v>98</v>
      </c>
      <c r="J1605">
        <v>10</v>
      </c>
      <c r="K1605">
        <v>13</v>
      </c>
      <c r="L1605">
        <v>15.5</v>
      </c>
      <c r="M1605">
        <v>18</v>
      </c>
      <c r="N1605">
        <v>58</v>
      </c>
      <c r="O1605">
        <v>40</v>
      </c>
      <c r="P1605">
        <v>2.5</v>
      </c>
      <c r="Q1605">
        <v>2.5</v>
      </c>
      <c r="R1605">
        <v>13</v>
      </c>
      <c r="S1605">
        <v>3</v>
      </c>
      <c r="T1605" t="s">
        <v>2115</v>
      </c>
      <c r="U1605">
        <v>0</v>
      </c>
      <c r="V1605">
        <v>16</v>
      </c>
      <c r="W1605">
        <v>98</v>
      </c>
    </row>
    <row r="1606" spans="1:23" x14ac:dyDescent="0.35">
      <c r="A1606" t="s">
        <v>256</v>
      </c>
      <c r="B1606" t="s">
        <v>257</v>
      </c>
      <c r="C1606" s="2">
        <v>44896</v>
      </c>
      <c r="D1606">
        <v>77</v>
      </c>
      <c r="E1606">
        <v>3</v>
      </c>
      <c r="F1606">
        <v>0</v>
      </c>
      <c r="G1606">
        <v>0</v>
      </c>
      <c r="H1606">
        <v>0</v>
      </c>
      <c r="I1606">
        <v>80</v>
      </c>
      <c r="J1606">
        <v>6.5</v>
      </c>
      <c r="K1606">
        <v>9</v>
      </c>
      <c r="L1606">
        <v>13</v>
      </c>
      <c r="M1606">
        <v>14.5</v>
      </c>
      <c r="N1606">
        <v>20.5</v>
      </c>
      <c r="O1606">
        <v>6</v>
      </c>
      <c r="P1606">
        <v>1.5</v>
      </c>
      <c r="Q1606">
        <v>4</v>
      </c>
      <c r="R1606">
        <v>9</v>
      </c>
      <c r="S1606">
        <v>2.5</v>
      </c>
      <c r="T1606" t="s">
        <v>2116</v>
      </c>
      <c r="U1606">
        <v>0</v>
      </c>
      <c r="V1606">
        <v>3</v>
      </c>
      <c r="W1606">
        <v>80</v>
      </c>
    </row>
    <row r="1607" spans="1:23" x14ac:dyDescent="0.35">
      <c r="A1607" t="s">
        <v>256</v>
      </c>
      <c r="B1607" t="s">
        <v>257</v>
      </c>
      <c r="C1607" s="2">
        <v>44927</v>
      </c>
      <c r="D1607">
        <v>50</v>
      </c>
      <c r="E1607">
        <v>10</v>
      </c>
      <c r="F1607">
        <v>1</v>
      </c>
      <c r="G1607">
        <v>0</v>
      </c>
      <c r="H1607">
        <v>0</v>
      </c>
      <c r="I1607">
        <v>61</v>
      </c>
      <c r="J1607">
        <v>5</v>
      </c>
      <c r="K1607">
        <v>7</v>
      </c>
      <c r="L1607">
        <v>11</v>
      </c>
      <c r="M1607">
        <v>14</v>
      </c>
      <c r="N1607">
        <v>21</v>
      </c>
      <c r="O1607">
        <v>7</v>
      </c>
      <c r="P1607">
        <v>3</v>
      </c>
      <c r="Q1607">
        <v>4</v>
      </c>
      <c r="R1607">
        <v>7</v>
      </c>
      <c r="S1607">
        <v>2</v>
      </c>
      <c r="T1607" t="s">
        <v>2117</v>
      </c>
      <c r="U1607">
        <v>0</v>
      </c>
      <c r="V1607">
        <v>11</v>
      </c>
      <c r="W1607">
        <v>61</v>
      </c>
    </row>
    <row r="1608" spans="1:23" x14ac:dyDescent="0.35">
      <c r="A1608" t="s">
        <v>256</v>
      </c>
      <c r="B1608" t="s">
        <v>257</v>
      </c>
      <c r="C1608" s="2">
        <v>44958</v>
      </c>
      <c r="D1608">
        <v>62</v>
      </c>
      <c r="E1608">
        <v>7</v>
      </c>
      <c r="F1608">
        <v>0</v>
      </c>
      <c r="G1608">
        <v>0</v>
      </c>
      <c r="H1608">
        <v>0</v>
      </c>
      <c r="I1608">
        <v>69</v>
      </c>
      <c r="J1608">
        <v>4</v>
      </c>
      <c r="K1608">
        <v>8</v>
      </c>
      <c r="L1608">
        <v>10</v>
      </c>
      <c r="M1608">
        <v>12</v>
      </c>
      <c r="N1608">
        <v>36</v>
      </c>
      <c r="O1608">
        <v>24</v>
      </c>
      <c r="P1608">
        <v>2</v>
      </c>
      <c r="Q1608">
        <v>2</v>
      </c>
      <c r="R1608">
        <v>8</v>
      </c>
      <c r="S1608">
        <v>4</v>
      </c>
      <c r="T1608" t="s">
        <v>2118</v>
      </c>
      <c r="U1608">
        <v>0</v>
      </c>
      <c r="V1608">
        <v>7</v>
      </c>
      <c r="W1608">
        <v>69</v>
      </c>
    </row>
    <row r="1609" spans="1:23" x14ac:dyDescent="0.35">
      <c r="A1609" t="s">
        <v>256</v>
      </c>
      <c r="B1609" t="s">
        <v>257</v>
      </c>
      <c r="C1609" s="2">
        <v>44986</v>
      </c>
      <c r="D1609">
        <v>53</v>
      </c>
      <c r="E1609">
        <v>10</v>
      </c>
      <c r="F1609">
        <v>0</v>
      </c>
      <c r="G1609">
        <v>0</v>
      </c>
      <c r="H1609">
        <v>2</v>
      </c>
      <c r="I1609">
        <v>65</v>
      </c>
      <c r="J1609">
        <v>3</v>
      </c>
      <c r="K1609">
        <v>6</v>
      </c>
      <c r="L1609">
        <v>9</v>
      </c>
      <c r="M1609">
        <v>14</v>
      </c>
      <c r="N1609">
        <v>27</v>
      </c>
      <c r="O1609">
        <v>13</v>
      </c>
      <c r="P1609">
        <v>5</v>
      </c>
      <c r="Q1609">
        <v>3</v>
      </c>
      <c r="R1609">
        <v>6</v>
      </c>
      <c r="S1609">
        <v>3</v>
      </c>
      <c r="T1609" t="s">
        <v>2119</v>
      </c>
      <c r="U1609">
        <v>2</v>
      </c>
      <c r="V1609">
        <v>12</v>
      </c>
      <c r="W1609">
        <v>63</v>
      </c>
    </row>
    <row r="1610" spans="1:23" x14ac:dyDescent="0.35">
      <c r="A1610" t="s">
        <v>377</v>
      </c>
      <c r="B1610" t="s">
        <v>485</v>
      </c>
      <c r="C1610" s="2">
        <v>44652</v>
      </c>
      <c r="D1610">
        <v>231</v>
      </c>
      <c r="E1610">
        <v>355</v>
      </c>
      <c r="F1610">
        <v>27</v>
      </c>
      <c r="G1610">
        <v>0</v>
      </c>
      <c r="H1610">
        <v>9</v>
      </c>
      <c r="I1610">
        <v>622</v>
      </c>
      <c r="J1610">
        <v>1</v>
      </c>
      <c r="K1610">
        <v>4</v>
      </c>
      <c r="L1610">
        <v>9</v>
      </c>
      <c r="M1610">
        <v>12</v>
      </c>
      <c r="N1610">
        <v>17</v>
      </c>
      <c r="O1610">
        <v>5</v>
      </c>
      <c r="P1610">
        <v>3</v>
      </c>
      <c r="Q1610">
        <v>5</v>
      </c>
      <c r="R1610">
        <v>4</v>
      </c>
      <c r="S1610">
        <v>3</v>
      </c>
      <c r="T1610" t="s">
        <v>2120</v>
      </c>
      <c r="U1610">
        <v>9</v>
      </c>
      <c r="V1610">
        <v>391</v>
      </c>
      <c r="W1610">
        <v>613</v>
      </c>
    </row>
    <row r="1611" spans="1:23" x14ac:dyDescent="0.35">
      <c r="A1611" t="s">
        <v>377</v>
      </c>
      <c r="B1611" t="s">
        <v>485</v>
      </c>
      <c r="C1611" s="2">
        <v>44682</v>
      </c>
      <c r="D1611">
        <v>207</v>
      </c>
      <c r="E1611">
        <v>255</v>
      </c>
      <c r="F1611">
        <v>34</v>
      </c>
      <c r="G1611">
        <v>0</v>
      </c>
      <c r="H1611">
        <v>8</v>
      </c>
      <c r="I1611">
        <v>504</v>
      </c>
      <c r="J1611">
        <v>1</v>
      </c>
      <c r="K1611">
        <v>3</v>
      </c>
      <c r="L1611">
        <v>6</v>
      </c>
      <c r="M1611">
        <v>10</v>
      </c>
      <c r="N1611">
        <v>105</v>
      </c>
      <c r="O1611">
        <v>95</v>
      </c>
      <c r="P1611">
        <v>4</v>
      </c>
      <c r="Q1611">
        <v>3</v>
      </c>
      <c r="R1611">
        <v>3</v>
      </c>
      <c r="S1611">
        <v>2</v>
      </c>
      <c r="T1611" t="s">
        <v>2121</v>
      </c>
      <c r="U1611">
        <v>8</v>
      </c>
      <c r="V1611">
        <v>297</v>
      </c>
      <c r="W1611">
        <v>496</v>
      </c>
    </row>
    <row r="1612" spans="1:23" x14ac:dyDescent="0.35">
      <c r="A1612" t="s">
        <v>377</v>
      </c>
      <c r="B1612" t="s">
        <v>485</v>
      </c>
      <c r="C1612" s="2">
        <v>44713</v>
      </c>
      <c r="D1612">
        <v>130</v>
      </c>
      <c r="E1612">
        <v>176</v>
      </c>
      <c r="F1612">
        <v>22</v>
      </c>
      <c r="G1612">
        <v>0</v>
      </c>
      <c r="H1612">
        <v>4</v>
      </c>
      <c r="I1612">
        <v>332</v>
      </c>
      <c r="J1612">
        <v>1</v>
      </c>
      <c r="K1612">
        <v>2</v>
      </c>
      <c r="L1612">
        <v>3</v>
      </c>
      <c r="M1612">
        <v>5</v>
      </c>
      <c r="N1612">
        <v>10</v>
      </c>
      <c r="O1612">
        <v>5</v>
      </c>
      <c r="P1612">
        <v>2</v>
      </c>
      <c r="Q1612">
        <v>1</v>
      </c>
      <c r="R1612">
        <v>2</v>
      </c>
      <c r="S1612">
        <v>1</v>
      </c>
      <c r="T1612" t="s">
        <v>2122</v>
      </c>
      <c r="U1612">
        <v>4</v>
      </c>
      <c r="V1612">
        <v>202</v>
      </c>
      <c r="W1612">
        <v>328</v>
      </c>
    </row>
    <row r="1613" spans="1:23" x14ac:dyDescent="0.35">
      <c r="A1613" t="s">
        <v>377</v>
      </c>
      <c r="B1613" t="s">
        <v>485</v>
      </c>
      <c r="C1613" s="2">
        <v>44743</v>
      </c>
      <c r="D1613">
        <v>141</v>
      </c>
      <c r="E1613">
        <v>186</v>
      </c>
      <c r="F1613">
        <v>18</v>
      </c>
      <c r="G1613">
        <v>0</v>
      </c>
      <c r="H1613">
        <v>0</v>
      </c>
      <c r="I1613">
        <v>345</v>
      </c>
      <c r="J1613">
        <v>1</v>
      </c>
      <c r="K1613">
        <v>3</v>
      </c>
      <c r="L1613">
        <v>6</v>
      </c>
      <c r="M1613">
        <v>11</v>
      </c>
      <c r="N1613">
        <v>55</v>
      </c>
      <c r="O1613">
        <v>44</v>
      </c>
      <c r="P1613">
        <v>5</v>
      </c>
      <c r="Q1613">
        <v>3</v>
      </c>
      <c r="R1613">
        <v>3</v>
      </c>
      <c r="S1613">
        <v>2</v>
      </c>
      <c r="T1613" t="s">
        <v>2123</v>
      </c>
      <c r="U1613">
        <v>0</v>
      </c>
      <c r="V1613">
        <v>204</v>
      </c>
      <c r="W1613">
        <v>345</v>
      </c>
    </row>
    <row r="1614" spans="1:23" x14ac:dyDescent="0.35">
      <c r="A1614" t="s">
        <v>377</v>
      </c>
      <c r="B1614" t="s">
        <v>485</v>
      </c>
      <c r="C1614" s="2">
        <v>44774</v>
      </c>
      <c r="D1614">
        <v>219</v>
      </c>
      <c r="E1614">
        <v>267</v>
      </c>
      <c r="F1614">
        <v>29</v>
      </c>
      <c r="G1614">
        <v>2</v>
      </c>
      <c r="H1614">
        <v>4</v>
      </c>
      <c r="I1614">
        <v>521</v>
      </c>
      <c r="J1614">
        <v>1</v>
      </c>
      <c r="K1614">
        <v>4</v>
      </c>
      <c r="L1614">
        <v>8</v>
      </c>
      <c r="M1614">
        <v>13</v>
      </c>
      <c r="N1614">
        <v>99</v>
      </c>
      <c r="O1614">
        <v>86</v>
      </c>
      <c r="P1614">
        <v>5</v>
      </c>
      <c r="Q1614">
        <v>4</v>
      </c>
      <c r="R1614">
        <v>4</v>
      </c>
      <c r="S1614">
        <v>3</v>
      </c>
      <c r="T1614" t="s">
        <v>2124</v>
      </c>
      <c r="U1614">
        <v>6</v>
      </c>
      <c r="V1614">
        <v>302</v>
      </c>
      <c r="W1614">
        <v>515</v>
      </c>
    </row>
    <row r="1615" spans="1:23" x14ac:dyDescent="0.35">
      <c r="A1615" t="s">
        <v>377</v>
      </c>
      <c r="B1615" t="s">
        <v>485</v>
      </c>
      <c r="C1615" s="2">
        <v>44805</v>
      </c>
      <c r="D1615">
        <v>252</v>
      </c>
      <c r="E1615">
        <v>304</v>
      </c>
      <c r="F1615">
        <v>19</v>
      </c>
      <c r="G1615">
        <v>0</v>
      </c>
      <c r="H1615">
        <v>2</v>
      </c>
      <c r="I1615">
        <v>577</v>
      </c>
      <c r="J1615">
        <v>1</v>
      </c>
      <c r="K1615">
        <v>2</v>
      </c>
      <c r="L1615">
        <v>5</v>
      </c>
      <c r="M1615">
        <v>12</v>
      </c>
      <c r="N1615">
        <v>25</v>
      </c>
      <c r="O1615">
        <v>13</v>
      </c>
      <c r="P1615">
        <v>7</v>
      </c>
      <c r="Q1615">
        <v>3</v>
      </c>
      <c r="R1615">
        <v>2</v>
      </c>
      <c r="S1615">
        <v>1</v>
      </c>
      <c r="T1615" t="s">
        <v>2125</v>
      </c>
      <c r="U1615">
        <v>2</v>
      </c>
      <c r="V1615">
        <v>325</v>
      </c>
      <c r="W1615">
        <v>575</v>
      </c>
    </row>
    <row r="1616" spans="1:23" x14ac:dyDescent="0.35">
      <c r="A1616" t="s">
        <v>377</v>
      </c>
      <c r="B1616" t="s">
        <v>485</v>
      </c>
      <c r="C1616" s="2">
        <v>44835</v>
      </c>
      <c r="D1616">
        <v>157</v>
      </c>
      <c r="E1616">
        <v>205</v>
      </c>
      <c r="F1616">
        <v>22</v>
      </c>
      <c r="G1616">
        <v>1</v>
      </c>
      <c r="H1616">
        <v>6</v>
      </c>
      <c r="I1616">
        <v>391</v>
      </c>
      <c r="J1616">
        <v>1</v>
      </c>
      <c r="K1616">
        <v>1</v>
      </c>
      <c r="L1616">
        <v>2</v>
      </c>
      <c r="M1616">
        <v>4</v>
      </c>
      <c r="N1616">
        <v>11</v>
      </c>
      <c r="O1616">
        <v>7</v>
      </c>
      <c r="P1616">
        <v>2</v>
      </c>
      <c r="Q1616">
        <v>1</v>
      </c>
      <c r="R1616">
        <v>1</v>
      </c>
      <c r="S1616">
        <v>0</v>
      </c>
      <c r="T1616" t="s">
        <v>2126</v>
      </c>
      <c r="U1616">
        <v>7</v>
      </c>
      <c r="V1616">
        <v>234</v>
      </c>
      <c r="W1616">
        <v>384</v>
      </c>
    </row>
    <row r="1617" spans="1:23" x14ac:dyDescent="0.35">
      <c r="A1617" t="s">
        <v>377</v>
      </c>
      <c r="B1617" t="s">
        <v>485</v>
      </c>
      <c r="C1617" s="2">
        <v>44866</v>
      </c>
      <c r="D1617">
        <v>205</v>
      </c>
      <c r="E1617">
        <v>248</v>
      </c>
      <c r="F1617">
        <v>17</v>
      </c>
      <c r="G1617">
        <v>0</v>
      </c>
      <c r="H1617">
        <v>5</v>
      </c>
      <c r="I1617">
        <v>475</v>
      </c>
      <c r="J1617">
        <v>1</v>
      </c>
      <c r="K1617">
        <v>2</v>
      </c>
      <c r="L1617">
        <v>2</v>
      </c>
      <c r="M1617">
        <v>5</v>
      </c>
      <c r="N1617">
        <v>20</v>
      </c>
      <c r="O1617">
        <v>15</v>
      </c>
      <c r="P1617">
        <v>3</v>
      </c>
      <c r="Q1617">
        <v>0</v>
      </c>
      <c r="R1617">
        <v>2</v>
      </c>
      <c r="S1617">
        <v>1</v>
      </c>
      <c r="T1617" t="s">
        <v>2127</v>
      </c>
      <c r="U1617">
        <v>5</v>
      </c>
      <c r="V1617">
        <v>270</v>
      </c>
      <c r="W1617">
        <v>470</v>
      </c>
    </row>
    <row r="1618" spans="1:23" x14ac:dyDescent="0.35">
      <c r="A1618" t="s">
        <v>377</v>
      </c>
      <c r="B1618" t="s">
        <v>485</v>
      </c>
      <c r="C1618" s="2">
        <v>44896</v>
      </c>
      <c r="D1618">
        <v>188</v>
      </c>
      <c r="E1618">
        <v>207</v>
      </c>
      <c r="F1618">
        <v>21</v>
      </c>
      <c r="G1618">
        <v>0</v>
      </c>
      <c r="H1618">
        <v>2</v>
      </c>
      <c r="I1618">
        <v>418</v>
      </c>
      <c r="J1618">
        <v>1</v>
      </c>
      <c r="K1618">
        <v>1</v>
      </c>
      <c r="L1618">
        <v>3</v>
      </c>
      <c r="M1618">
        <v>4</v>
      </c>
      <c r="N1618">
        <v>14</v>
      </c>
      <c r="O1618">
        <v>10</v>
      </c>
      <c r="P1618">
        <v>1</v>
      </c>
      <c r="Q1618">
        <v>2</v>
      </c>
      <c r="R1618">
        <v>1</v>
      </c>
      <c r="S1618">
        <v>0</v>
      </c>
      <c r="T1618" t="s">
        <v>2128</v>
      </c>
      <c r="U1618">
        <v>2</v>
      </c>
      <c r="V1618">
        <v>230</v>
      </c>
      <c r="W1618">
        <v>416</v>
      </c>
    </row>
    <row r="1619" spans="1:23" x14ac:dyDescent="0.35">
      <c r="A1619" t="s">
        <v>377</v>
      </c>
      <c r="B1619" t="s">
        <v>485</v>
      </c>
      <c r="C1619" s="2">
        <v>44927</v>
      </c>
      <c r="D1619">
        <v>167</v>
      </c>
      <c r="E1619">
        <v>246</v>
      </c>
      <c r="F1619">
        <v>22</v>
      </c>
      <c r="G1619">
        <v>0</v>
      </c>
      <c r="H1619">
        <v>5</v>
      </c>
      <c r="I1619">
        <v>440</v>
      </c>
      <c r="J1619">
        <v>1</v>
      </c>
      <c r="K1619">
        <v>2</v>
      </c>
      <c r="L1619">
        <v>3</v>
      </c>
      <c r="M1619">
        <v>5</v>
      </c>
      <c r="N1619">
        <v>28.5</v>
      </c>
      <c r="O1619">
        <v>23.5</v>
      </c>
      <c r="P1619">
        <v>2</v>
      </c>
      <c r="Q1619">
        <v>1</v>
      </c>
      <c r="R1619">
        <v>2</v>
      </c>
      <c r="S1619">
        <v>1</v>
      </c>
      <c r="T1619" t="s">
        <v>2129</v>
      </c>
      <c r="U1619">
        <v>5</v>
      </c>
      <c r="V1619">
        <v>273</v>
      </c>
      <c r="W1619">
        <v>435</v>
      </c>
    </row>
    <row r="1620" spans="1:23" x14ac:dyDescent="0.35">
      <c r="A1620" t="s">
        <v>377</v>
      </c>
      <c r="B1620" t="s">
        <v>485</v>
      </c>
      <c r="C1620" s="2">
        <v>44958</v>
      </c>
      <c r="D1620">
        <v>175</v>
      </c>
      <c r="E1620">
        <v>197</v>
      </c>
      <c r="F1620">
        <v>25</v>
      </c>
      <c r="G1620">
        <v>0</v>
      </c>
      <c r="H1620">
        <v>2</v>
      </c>
      <c r="I1620">
        <v>399</v>
      </c>
      <c r="J1620">
        <v>1</v>
      </c>
      <c r="K1620">
        <v>2</v>
      </c>
      <c r="L1620">
        <v>3</v>
      </c>
      <c r="M1620">
        <v>5</v>
      </c>
      <c r="N1620">
        <v>25</v>
      </c>
      <c r="O1620">
        <v>20</v>
      </c>
      <c r="P1620">
        <v>2</v>
      </c>
      <c r="Q1620">
        <v>1</v>
      </c>
      <c r="R1620">
        <v>2</v>
      </c>
      <c r="S1620">
        <v>1</v>
      </c>
      <c r="T1620" t="s">
        <v>2130</v>
      </c>
      <c r="U1620">
        <v>2</v>
      </c>
      <c r="V1620">
        <v>224</v>
      </c>
      <c r="W1620">
        <v>397</v>
      </c>
    </row>
    <row r="1621" spans="1:23" x14ac:dyDescent="0.35">
      <c r="A1621" t="s">
        <v>377</v>
      </c>
      <c r="B1621" t="s">
        <v>485</v>
      </c>
      <c r="C1621" s="2">
        <v>44986</v>
      </c>
      <c r="D1621">
        <v>231</v>
      </c>
      <c r="E1621">
        <v>223</v>
      </c>
      <c r="F1621">
        <v>21</v>
      </c>
      <c r="G1621">
        <v>0</v>
      </c>
      <c r="H1621">
        <v>1</v>
      </c>
      <c r="I1621">
        <v>476</v>
      </c>
      <c r="J1621">
        <v>1</v>
      </c>
      <c r="K1621">
        <v>2</v>
      </c>
      <c r="L1621">
        <v>5</v>
      </c>
      <c r="M1621">
        <v>10</v>
      </c>
      <c r="N1621">
        <v>23</v>
      </c>
      <c r="O1621">
        <v>13</v>
      </c>
      <c r="P1621">
        <v>5</v>
      </c>
      <c r="Q1621">
        <v>3</v>
      </c>
      <c r="R1621">
        <v>2</v>
      </c>
      <c r="S1621">
        <v>1</v>
      </c>
      <c r="T1621" t="s">
        <v>2131</v>
      </c>
      <c r="U1621">
        <v>1</v>
      </c>
      <c r="V1621">
        <v>245</v>
      </c>
      <c r="W1621">
        <v>475</v>
      </c>
    </row>
    <row r="1622" spans="1:23" x14ac:dyDescent="0.35">
      <c r="A1622" t="s">
        <v>182</v>
      </c>
      <c r="B1622" t="s">
        <v>183</v>
      </c>
      <c r="C1622" s="2">
        <v>44652</v>
      </c>
      <c r="D1622">
        <v>540</v>
      </c>
      <c r="E1622">
        <v>483</v>
      </c>
      <c r="F1622">
        <v>12</v>
      </c>
      <c r="G1622">
        <v>0</v>
      </c>
      <c r="H1622">
        <v>1</v>
      </c>
      <c r="I1622">
        <v>1036</v>
      </c>
      <c r="J1622">
        <v>1</v>
      </c>
      <c r="K1622">
        <v>5.5</v>
      </c>
      <c r="L1622">
        <v>10</v>
      </c>
      <c r="M1622">
        <v>16</v>
      </c>
      <c r="N1622">
        <v>47</v>
      </c>
      <c r="O1622">
        <v>31</v>
      </c>
      <c r="P1622">
        <v>6</v>
      </c>
      <c r="Q1622">
        <v>4.5</v>
      </c>
      <c r="R1622">
        <v>5.5</v>
      </c>
      <c r="S1622">
        <v>4.5</v>
      </c>
      <c r="T1622" t="s">
        <v>2132</v>
      </c>
      <c r="U1622">
        <v>1</v>
      </c>
      <c r="V1622">
        <v>496</v>
      </c>
      <c r="W1622">
        <v>1035</v>
      </c>
    </row>
    <row r="1623" spans="1:23" x14ac:dyDescent="0.35">
      <c r="A1623" t="s">
        <v>182</v>
      </c>
      <c r="B1623" t="s">
        <v>183</v>
      </c>
      <c r="C1623" s="2">
        <v>44682</v>
      </c>
      <c r="D1623">
        <v>561</v>
      </c>
      <c r="E1623">
        <v>406</v>
      </c>
      <c r="F1623">
        <v>4</v>
      </c>
      <c r="G1623">
        <v>0</v>
      </c>
      <c r="H1623">
        <v>0</v>
      </c>
      <c r="I1623">
        <v>971</v>
      </c>
      <c r="J1623">
        <v>1</v>
      </c>
      <c r="K1623">
        <v>3</v>
      </c>
      <c r="L1623">
        <v>9</v>
      </c>
      <c r="M1623">
        <v>17</v>
      </c>
      <c r="N1623">
        <v>50</v>
      </c>
      <c r="O1623">
        <v>33</v>
      </c>
      <c r="P1623">
        <v>8</v>
      </c>
      <c r="Q1623">
        <v>6</v>
      </c>
      <c r="R1623">
        <v>3</v>
      </c>
      <c r="S1623">
        <v>2</v>
      </c>
      <c r="T1623" t="s">
        <v>2133</v>
      </c>
      <c r="U1623">
        <v>0</v>
      </c>
      <c r="V1623">
        <v>410</v>
      </c>
      <c r="W1623">
        <v>971</v>
      </c>
    </row>
    <row r="1624" spans="1:23" x14ac:dyDescent="0.35">
      <c r="A1624" t="s">
        <v>182</v>
      </c>
      <c r="B1624" t="s">
        <v>183</v>
      </c>
      <c r="C1624" s="2">
        <v>44713</v>
      </c>
      <c r="D1624">
        <v>546</v>
      </c>
      <c r="E1624">
        <v>488</v>
      </c>
      <c r="F1624">
        <v>9</v>
      </c>
      <c r="G1624">
        <v>0</v>
      </c>
      <c r="H1624">
        <v>0</v>
      </c>
      <c r="I1624">
        <v>1043</v>
      </c>
      <c r="J1624">
        <v>1</v>
      </c>
      <c r="K1624">
        <v>2</v>
      </c>
      <c r="L1624">
        <v>6</v>
      </c>
      <c r="M1624">
        <v>12</v>
      </c>
      <c r="N1624">
        <v>36</v>
      </c>
      <c r="O1624">
        <v>24</v>
      </c>
      <c r="P1624">
        <v>6</v>
      </c>
      <c r="Q1624">
        <v>4</v>
      </c>
      <c r="R1624">
        <v>2</v>
      </c>
      <c r="S1624">
        <v>1</v>
      </c>
      <c r="T1624" t="s">
        <v>2134</v>
      </c>
      <c r="U1624">
        <v>0</v>
      </c>
      <c r="V1624">
        <v>497</v>
      </c>
      <c r="W1624">
        <v>1043</v>
      </c>
    </row>
    <row r="1625" spans="1:23" x14ac:dyDescent="0.35">
      <c r="A1625" t="s">
        <v>182</v>
      </c>
      <c r="B1625" t="s">
        <v>183</v>
      </c>
      <c r="C1625" s="2">
        <v>44743</v>
      </c>
      <c r="D1625">
        <v>532</v>
      </c>
      <c r="E1625">
        <v>415</v>
      </c>
      <c r="F1625">
        <v>4</v>
      </c>
      <c r="G1625">
        <v>0</v>
      </c>
      <c r="H1625">
        <v>2</v>
      </c>
      <c r="I1625">
        <v>953</v>
      </c>
      <c r="J1625">
        <v>1</v>
      </c>
      <c r="K1625">
        <v>2</v>
      </c>
      <c r="L1625">
        <v>6</v>
      </c>
      <c r="M1625">
        <v>16</v>
      </c>
      <c r="N1625">
        <v>54</v>
      </c>
      <c r="O1625">
        <v>38</v>
      </c>
      <c r="P1625">
        <v>10</v>
      </c>
      <c r="Q1625">
        <v>4</v>
      </c>
      <c r="R1625">
        <v>2</v>
      </c>
      <c r="S1625">
        <v>1</v>
      </c>
      <c r="T1625" t="s">
        <v>2135</v>
      </c>
      <c r="U1625">
        <v>2</v>
      </c>
      <c r="V1625">
        <v>421</v>
      </c>
      <c r="W1625">
        <v>951</v>
      </c>
    </row>
    <row r="1626" spans="1:23" x14ac:dyDescent="0.35">
      <c r="A1626" t="s">
        <v>182</v>
      </c>
      <c r="B1626" t="s">
        <v>183</v>
      </c>
      <c r="C1626" s="2">
        <v>44774</v>
      </c>
      <c r="D1626">
        <v>682</v>
      </c>
      <c r="E1626">
        <v>455</v>
      </c>
      <c r="F1626">
        <v>9</v>
      </c>
      <c r="G1626">
        <v>0</v>
      </c>
      <c r="H1626">
        <v>0</v>
      </c>
      <c r="I1626">
        <v>1146</v>
      </c>
      <c r="J1626">
        <v>1</v>
      </c>
      <c r="K1626">
        <v>3</v>
      </c>
      <c r="L1626">
        <v>7</v>
      </c>
      <c r="M1626">
        <v>24</v>
      </c>
      <c r="N1626">
        <v>51</v>
      </c>
      <c r="O1626">
        <v>27</v>
      </c>
      <c r="P1626">
        <v>17</v>
      </c>
      <c r="Q1626">
        <v>4</v>
      </c>
      <c r="R1626">
        <v>3</v>
      </c>
      <c r="S1626">
        <v>2</v>
      </c>
      <c r="T1626" t="s">
        <v>2136</v>
      </c>
      <c r="U1626">
        <v>0</v>
      </c>
      <c r="V1626">
        <v>464</v>
      </c>
      <c r="W1626">
        <v>1146</v>
      </c>
    </row>
    <row r="1627" spans="1:23" x14ac:dyDescent="0.35">
      <c r="A1627" t="s">
        <v>182</v>
      </c>
      <c r="B1627" t="s">
        <v>183</v>
      </c>
      <c r="C1627" s="2">
        <v>44805</v>
      </c>
      <c r="D1627">
        <v>531</v>
      </c>
      <c r="E1627">
        <v>474</v>
      </c>
      <c r="F1627">
        <v>4</v>
      </c>
      <c r="G1627">
        <v>1</v>
      </c>
      <c r="H1627">
        <v>0</v>
      </c>
      <c r="I1627">
        <v>1010</v>
      </c>
      <c r="J1627">
        <v>1</v>
      </c>
      <c r="K1627">
        <v>3</v>
      </c>
      <c r="L1627">
        <v>8</v>
      </c>
      <c r="M1627">
        <v>16</v>
      </c>
      <c r="N1627">
        <v>63</v>
      </c>
      <c r="O1627">
        <v>47</v>
      </c>
      <c r="P1627">
        <v>8</v>
      </c>
      <c r="Q1627">
        <v>5</v>
      </c>
      <c r="R1627">
        <v>3</v>
      </c>
      <c r="S1627">
        <v>2</v>
      </c>
      <c r="T1627" t="s">
        <v>2137</v>
      </c>
      <c r="U1627">
        <v>1</v>
      </c>
      <c r="V1627">
        <v>479</v>
      </c>
      <c r="W1627">
        <v>1009</v>
      </c>
    </row>
    <row r="1628" spans="1:23" x14ac:dyDescent="0.35">
      <c r="A1628" t="s">
        <v>182</v>
      </c>
      <c r="B1628" t="s">
        <v>183</v>
      </c>
      <c r="C1628" s="2">
        <v>44835</v>
      </c>
      <c r="D1628">
        <v>527</v>
      </c>
      <c r="E1628">
        <v>447</v>
      </c>
      <c r="F1628">
        <v>7</v>
      </c>
      <c r="G1628">
        <v>0</v>
      </c>
      <c r="H1628">
        <v>2</v>
      </c>
      <c r="I1628">
        <v>983</v>
      </c>
      <c r="J1628">
        <v>1</v>
      </c>
      <c r="K1628">
        <v>3</v>
      </c>
      <c r="L1628">
        <v>9</v>
      </c>
      <c r="M1628">
        <v>13</v>
      </c>
      <c r="N1628">
        <v>51</v>
      </c>
      <c r="O1628">
        <v>38</v>
      </c>
      <c r="P1628">
        <v>4</v>
      </c>
      <c r="Q1628">
        <v>6</v>
      </c>
      <c r="R1628">
        <v>3</v>
      </c>
      <c r="S1628">
        <v>2</v>
      </c>
      <c r="T1628" t="s">
        <v>2138</v>
      </c>
      <c r="U1628">
        <v>2</v>
      </c>
      <c r="V1628">
        <v>456</v>
      </c>
      <c r="W1628">
        <v>981</v>
      </c>
    </row>
    <row r="1629" spans="1:23" x14ac:dyDescent="0.35">
      <c r="A1629" t="s">
        <v>182</v>
      </c>
      <c r="B1629" t="s">
        <v>183</v>
      </c>
      <c r="C1629" s="2">
        <v>44866</v>
      </c>
      <c r="D1629">
        <v>579</v>
      </c>
      <c r="E1629">
        <v>471</v>
      </c>
      <c r="F1629">
        <v>12</v>
      </c>
      <c r="G1629">
        <v>0</v>
      </c>
      <c r="H1629">
        <v>1</v>
      </c>
      <c r="I1629">
        <v>1063</v>
      </c>
      <c r="J1629">
        <v>1</v>
      </c>
      <c r="K1629">
        <v>3</v>
      </c>
      <c r="L1629">
        <v>7</v>
      </c>
      <c r="M1629">
        <v>15</v>
      </c>
      <c r="N1629">
        <v>70</v>
      </c>
      <c r="O1629">
        <v>55</v>
      </c>
      <c r="P1629">
        <v>8</v>
      </c>
      <c r="Q1629">
        <v>4</v>
      </c>
      <c r="R1629">
        <v>3</v>
      </c>
      <c r="S1629">
        <v>2</v>
      </c>
      <c r="T1629" t="s">
        <v>2139</v>
      </c>
      <c r="U1629">
        <v>1</v>
      </c>
      <c r="V1629">
        <v>484</v>
      </c>
      <c r="W1629">
        <v>1062</v>
      </c>
    </row>
    <row r="1630" spans="1:23" x14ac:dyDescent="0.35">
      <c r="A1630" t="s">
        <v>182</v>
      </c>
      <c r="B1630" t="s">
        <v>183</v>
      </c>
      <c r="C1630" s="2">
        <v>44896</v>
      </c>
      <c r="D1630">
        <v>474</v>
      </c>
      <c r="E1630">
        <v>318</v>
      </c>
      <c r="F1630">
        <v>8</v>
      </c>
      <c r="G1630">
        <v>0</v>
      </c>
      <c r="H1630">
        <v>0</v>
      </c>
      <c r="I1630">
        <v>800</v>
      </c>
      <c r="J1630">
        <v>1</v>
      </c>
      <c r="K1630">
        <v>4</v>
      </c>
      <c r="L1630">
        <v>6</v>
      </c>
      <c r="M1630">
        <v>13</v>
      </c>
      <c r="N1630">
        <v>47</v>
      </c>
      <c r="O1630">
        <v>34</v>
      </c>
      <c r="P1630">
        <v>7</v>
      </c>
      <c r="Q1630">
        <v>2</v>
      </c>
      <c r="R1630">
        <v>4</v>
      </c>
      <c r="S1630">
        <v>3</v>
      </c>
      <c r="T1630" t="s">
        <v>2140</v>
      </c>
      <c r="U1630">
        <v>0</v>
      </c>
      <c r="V1630">
        <v>326</v>
      </c>
      <c r="W1630">
        <v>800</v>
      </c>
    </row>
    <row r="1631" spans="1:23" x14ac:dyDescent="0.35">
      <c r="A1631" t="s">
        <v>182</v>
      </c>
      <c r="B1631" t="s">
        <v>183</v>
      </c>
      <c r="C1631" s="2">
        <v>44927</v>
      </c>
      <c r="D1631">
        <v>608</v>
      </c>
      <c r="E1631">
        <v>492</v>
      </c>
      <c r="F1631">
        <v>9</v>
      </c>
      <c r="G1631">
        <v>0</v>
      </c>
      <c r="H1631">
        <v>0</v>
      </c>
      <c r="I1631">
        <v>1109</v>
      </c>
      <c r="J1631">
        <v>1</v>
      </c>
      <c r="K1631">
        <v>4</v>
      </c>
      <c r="L1631">
        <v>11</v>
      </c>
      <c r="M1631">
        <v>19</v>
      </c>
      <c r="N1631">
        <v>57</v>
      </c>
      <c r="O1631">
        <v>38</v>
      </c>
      <c r="P1631">
        <v>8</v>
      </c>
      <c r="Q1631">
        <v>7</v>
      </c>
      <c r="R1631">
        <v>4</v>
      </c>
      <c r="S1631">
        <v>3</v>
      </c>
      <c r="T1631" t="s">
        <v>2141</v>
      </c>
      <c r="U1631">
        <v>0</v>
      </c>
      <c r="V1631">
        <v>501</v>
      </c>
      <c r="W1631">
        <v>1109</v>
      </c>
    </row>
    <row r="1632" spans="1:23" x14ac:dyDescent="0.35">
      <c r="A1632" t="s">
        <v>182</v>
      </c>
      <c r="B1632" t="s">
        <v>183</v>
      </c>
      <c r="C1632" s="2">
        <v>44958</v>
      </c>
      <c r="D1632">
        <v>524</v>
      </c>
      <c r="E1632">
        <v>394</v>
      </c>
      <c r="F1632">
        <v>13</v>
      </c>
      <c r="G1632">
        <v>0</v>
      </c>
      <c r="H1632">
        <v>0</v>
      </c>
      <c r="I1632">
        <v>931</v>
      </c>
      <c r="J1632">
        <v>1</v>
      </c>
      <c r="K1632">
        <v>4</v>
      </c>
      <c r="L1632">
        <v>9</v>
      </c>
      <c r="M1632">
        <v>16</v>
      </c>
      <c r="N1632">
        <v>60</v>
      </c>
      <c r="O1632">
        <v>44</v>
      </c>
      <c r="P1632">
        <v>7</v>
      </c>
      <c r="Q1632">
        <v>5</v>
      </c>
      <c r="R1632">
        <v>4</v>
      </c>
      <c r="S1632">
        <v>3</v>
      </c>
      <c r="T1632" t="s">
        <v>2142</v>
      </c>
      <c r="U1632">
        <v>0</v>
      </c>
      <c r="V1632">
        <v>407</v>
      </c>
      <c r="W1632">
        <v>931</v>
      </c>
    </row>
    <row r="1633" spans="1:23" x14ac:dyDescent="0.35">
      <c r="A1633" t="s">
        <v>182</v>
      </c>
      <c r="B1633" t="s">
        <v>183</v>
      </c>
      <c r="C1633" s="2">
        <v>44986</v>
      </c>
      <c r="D1633">
        <v>665</v>
      </c>
      <c r="E1633">
        <v>467</v>
      </c>
      <c r="F1633">
        <v>16</v>
      </c>
      <c r="G1633">
        <v>0</v>
      </c>
      <c r="H1633">
        <v>0</v>
      </c>
      <c r="I1633">
        <v>1148</v>
      </c>
      <c r="J1633">
        <v>1</v>
      </c>
      <c r="K1633">
        <v>3</v>
      </c>
      <c r="L1633">
        <v>7</v>
      </c>
      <c r="M1633">
        <v>15</v>
      </c>
      <c r="N1633">
        <v>61</v>
      </c>
      <c r="O1633">
        <v>46</v>
      </c>
      <c r="P1633">
        <v>8</v>
      </c>
      <c r="Q1633">
        <v>4</v>
      </c>
      <c r="R1633">
        <v>3</v>
      </c>
      <c r="S1633">
        <v>2</v>
      </c>
      <c r="T1633" t="s">
        <v>2143</v>
      </c>
      <c r="U1633">
        <v>0</v>
      </c>
      <c r="V1633">
        <v>483</v>
      </c>
      <c r="W1633">
        <v>1148</v>
      </c>
    </row>
    <row r="1634" spans="1:23" x14ac:dyDescent="0.35">
      <c r="A1634" t="s">
        <v>145</v>
      </c>
      <c r="B1634" t="s">
        <v>146</v>
      </c>
      <c r="C1634" s="2">
        <v>44652</v>
      </c>
      <c r="D1634">
        <v>971</v>
      </c>
      <c r="E1634">
        <v>237</v>
      </c>
      <c r="F1634">
        <v>28</v>
      </c>
      <c r="G1634">
        <v>8</v>
      </c>
      <c r="H1634">
        <v>8</v>
      </c>
      <c r="I1634">
        <v>1252</v>
      </c>
      <c r="J1634">
        <v>4</v>
      </c>
      <c r="K1634">
        <v>16</v>
      </c>
      <c r="L1634">
        <v>29</v>
      </c>
      <c r="M1634">
        <v>44</v>
      </c>
      <c r="N1634">
        <v>98</v>
      </c>
      <c r="O1634">
        <v>54</v>
      </c>
      <c r="P1634">
        <v>15</v>
      </c>
      <c r="Q1634">
        <v>13</v>
      </c>
      <c r="R1634">
        <v>16</v>
      </c>
      <c r="S1634">
        <v>12</v>
      </c>
      <c r="T1634" t="s">
        <v>2144</v>
      </c>
      <c r="U1634">
        <v>16</v>
      </c>
      <c r="V1634">
        <v>281</v>
      </c>
      <c r="W1634">
        <v>1236</v>
      </c>
    </row>
    <row r="1635" spans="1:23" x14ac:dyDescent="0.35">
      <c r="A1635" t="s">
        <v>145</v>
      </c>
      <c r="B1635" t="s">
        <v>146</v>
      </c>
      <c r="C1635" s="2">
        <v>44682</v>
      </c>
      <c r="D1635">
        <v>932</v>
      </c>
      <c r="E1635">
        <v>220</v>
      </c>
      <c r="F1635">
        <v>222</v>
      </c>
      <c r="G1635">
        <v>30</v>
      </c>
      <c r="H1635">
        <v>3</v>
      </c>
      <c r="I1635">
        <v>1407</v>
      </c>
      <c r="J1635">
        <v>6</v>
      </c>
      <c r="K1635">
        <v>19</v>
      </c>
      <c r="L1635">
        <v>36</v>
      </c>
      <c r="M1635">
        <v>51</v>
      </c>
      <c r="N1635">
        <v>150</v>
      </c>
      <c r="O1635">
        <v>99</v>
      </c>
      <c r="P1635">
        <v>15</v>
      </c>
      <c r="Q1635">
        <v>17</v>
      </c>
      <c r="R1635">
        <v>19</v>
      </c>
      <c r="S1635">
        <v>13</v>
      </c>
      <c r="T1635" t="s">
        <v>2145</v>
      </c>
      <c r="U1635">
        <v>33</v>
      </c>
      <c r="V1635">
        <v>475</v>
      </c>
      <c r="W1635">
        <v>1374</v>
      </c>
    </row>
    <row r="1636" spans="1:23" x14ac:dyDescent="0.35">
      <c r="A1636" t="s">
        <v>145</v>
      </c>
      <c r="B1636" t="s">
        <v>146</v>
      </c>
      <c r="C1636" s="2">
        <v>44713</v>
      </c>
      <c r="D1636">
        <v>725</v>
      </c>
      <c r="E1636">
        <v>162</v>
      </c>
      <c r="F1636">
        <v>26</v>
      </c>
      <c r="G1636">
        <v>0</v>
      </c>
      <c r="H1636">
        <v>3</v>
      </c>
      <c r="I1636">
        <v>916</v>
      </c>
      <c r="J1636">
        <v>3</v>
      </c>
      <c r="K1636">
        <v>9</v>
      </c>
      <c r="L1636">
        <v>17</v>
      </c>
      <c r="M1636">
        <v>29</v>
      </c>
      <c r="N1636">
        <v>50</v>
      </c>
      <c r="O1636">
        <v>21</v>
      </c>
      <c r="P1636">
        <v>12</v>
      </c>
      <c r="Q1636">
        <v>8</v>
      </c>
      <c r="R1636">
        <v>9</v>
      </c>
      <c r="S1636">
        <v>6</v>
      </c>
      <c r="T1636" t="s">
        <v>2146</v>
      </c>
      <c r="U1636">
        <v>3</v>
      </c>
      <c r="V1636">
        <v>191</v>
      </c>
      <c r="W1636">
        <v>913</v>
      </c>
    </row>
    <row r="1637" spans="1:23" x14ac:dyDescent="0.35">
      <c r="A1637" t="s">
        <v>145</v>
      </c>
      <c r="B1637" t="s">
        <v>146</v>
      </c>
      <c r="C1637" s="2">
        <v>44743</v>
      </c>
      <c r="D1637">
        <v>665</v>
      </c>
      <c r="E1637">
        <v>148</v>
      </c>
      <c r="F1637">
        <v>23</v>
      </c>
      <c r="G1637">
        <v>5</v>
      </c>
      <c r="H1637">
        <v>6</v>
      </c>
      <c r="I1637">
        <v>847</v>
      </c>
      <c r="J1637">
        <v>3</v>
      </c>
      <c r="K1637">
        <v>9</v>
      </c>
      <c r="L1637">
        <v>16</v>
      </c>
      <c r="M1637">
        <v>30</v>
      </c>
      <c r="N1637">
        <v>53</v>
      </c>
      <c r="O1637">
        <v>23</v>
      </c>
      <c r="P1637">
        <v>14</v>
      </c>
      <c r="Q1637">
        <v>7</v>
      </c>
      <c r="R1637">
        <v>9</v>
      </c>
      <c r="S1637">
        <v>6</v>
      </c>
      <c r="T1637" t="s">
        <v>2147</v>
      </c>
      <c r="U1637">
        <v>11</v>
      </c>
      <c r="V1637">
        <v>182</v>
      </c>
      <c r="W1637">
        <v>836</v>
      </c>
    </row>
    <row r="1638" spans="1:23" x14ac:dyDescent="0.35">
      <c r="A1638" t="s">
        <v>145</v>
      </c>
      <c r="B1638" t="s">
        <v>146</v>
      </c>
      <c r="C1638" s="2">
        <v>44774</v>
      </c>
      <c r="D1638">
        <v>885</v>
      </c>
      <c r="E1638">
        <v>153</v>
      </c>
      <c r="F1638">
        <v>26</v>
      </c>
      <c r="G1638">
        <v>2</v>
      </c>
      <c r="H1638">
        <v>4</v>
      </c>
      <c r="I1638">
        <v>1070</v>
      </c>
      <c r="J1638">
        <v>4</v>
      </c>
      <c r="K1638">
        <v>10</v>
      </c>
      <c r="L1638">
        <v>22</v>
      </c>
      <c r="M1638">
        <v>37</v>
      </c>
      <c r="N1638">
        <v>78</v>
      </c>
      <c r="O1638">
        <v>41</v>
      </c>
      <c r="P1638">
        <v>15</v>
      </c>
      <c r="Q1638">
        <v>12</v>
      </c>
      <c r="R1638">
        <v>10</v>
      </c>
      <c r="S1638">
        <v>6</v>
      </c>
      <c r="T1638" t="s">
        <v>2148</v>
      </c>
      <c r="U1638">
        <v>6</v>
      </c>
      <c r="V1638">
        <v>185</v>
      </c>
      <c r="W1638">
        <v>1064</v>
      </c>
    </row>
    <row r="1639" spans="1:23" x14ac:dyDescent="0.35">
      <c r="A1639" t="s">
        <v>145</v>
      </c>
      <c r="B1639" t="s">
        <v>146</v>
      </c>
      <c r="C1639" s="2">
        <v>44805</v>
      </c>
      <c r="D1639">
        <v>308</v>
      </c>
      <c r="E1639">
        <v>54</v>
      </c>
      <c r="F1639">
        <v>11</v>
      </c>
      <c r="G1639">
        <v>1</v>
      </c>
      <c r="H1639">
        <v>3</v>
      </c>
      <c r="I1639">
        <v>377</v>
      </c>
      <c r="J1639">
        <v>4</v>
      </c>
      <c r="K1639">
        <v>10</v>
      </c>
      <c r="L1639">
        <v>18</v>
      </c>
      <c r="M1639">
        <v>32</v>
      </c>
      <c r="N1639">
        <v>55</v>
      </c>
      <c r="O1639">
        <v>23</v>
      </c>
      <c r="P1639">
        <v>14</v>
      </c>
      <c r="Q1639">
        <v>8</v>
      </c>
      <c r="R1639">
        <v>10</v>
      </c>
      <c r="S1639">
        <v>6</v>
      </c>
      <c r="T1639" t="s">
        <v>2149</v>
      </c>
      <c r="U1639">
        <v>4</v>
      </c>
      <c r="V1639">
        <v>69</v>
      </c>
      <c r="W1639">
        <v>373</v>
      </c>
    </row>
    <row r="1640" spans="1:23" x14ac:dyDescent="0.35">
      <c r="A1640" t="s">
        <v>145</v>
      </c>
      <c r="B1640" t="s">
        <v>146</v>
      </c>
      <c r="C1640" s="2">
        <v>44835</v>
      </c>
      <c r="D1640">
        <v>1352</v>
      </c>
      <c r="E1640">
        <v>251</v>
      </c>
      <c r="F1640">
        <v>50</v>
      </c>
      <c r="G1640">
        <v>6</v>
      </c>
      <c r="H1640">
        <v>4</v>
      </c>
      <c r="I1640">
        <v>1663</v>
      </c>
      <c r="J1640">
        <v>6</v>
      </c>
      <c r="K1640">
        <v>19</v>
      </c>
      <c r="L1640">
        <v>30</v>
      </c>
      <c r="M1640">
        <v>45</v>
      </c>
      <c r="N1640">
        <v>77</v>
      </c>
      <c r="O1640">
        <v>32</v>
      </c>
      <c r="P1640">
        <v>15</v>
      </c>
      <c r="Q1640">
        <v>11</v>
      </c>
      <c r="R1640">
        <v>19</v>
      </c>
      <c r="S1640">
        <v>13</v>
      </c>
      <c r="T1640" t="s">
        <v>2150</v>
      </c>
      <c r="U1640">
        <v>10</v>
      </c>
      <c r="V1640">
        <v>311</v>
      </c>
      <c r="W1640">
        <v>1653</v>
      </c>
    </row>
    <row r="1641" spans="1:23" x14ac:dyDescent="0.35">
      <c r="A1641" t="s">
        <v>145</v>
      </c>
      <c r="B1641" t="s">
        <v>146</v>
      </c>
      <c r="C1641" s="2">
        <v>44866</v>
      </c>
      <c r="D1641">
        <v>601</v>
      </c>
      <c r="E1641">
        <v>140</v>
      </c>
      <c r="F1641">
        <v>23</v>
      </c>
      <c r="G1641">
        <v>0</v>
      </c>
      <c r="H1641">
        <v>2</v>
      </c>
      <c r="I1641">
        <v>766</v>
      </c>
      <c r="J1641">
        <v>5</v>
      </c>
      <c r="K1641">
        <v>12</v>
      </c>
      <c r="L1641">
        <v>19</v>
      </c>
      <c r="M1641">
        <v>32</v>
      </c>
      <c r="N1641">
        <v>62</v>
      </c>
      <c r="O1641">
        <v>30</v>
      </c>
      <c r="P1641">
        <v>13</v>
      </c>
      <c r="Q1641">
        <v>7</v>
      </c>
      <c r="R1641">
        <v>12</v>
      </c>
      <c r="S1641">
        <v>7</v>
      </c>
      <c r="T1641" t="s">
        <v>2151</v>
      </c>
      <c r="U1641">
        <v>2</v>
      </c>
      <c r="V1641">
        <v>165</v>
      </c>
      <c r="W1641">
        <v>764</v>
      </c>
    </row>
    <row r="1642" spans="1:23" x14ac:dyDescent="0.35">
      <c r="A1642" t="s">
        <v>145</v>
      </c>
      <c r="B1642" t="s">
        <v>146</v>
      </c>
      <c r="C1642" s="2">
        <v>44896</v>
      </c>
      <c r="D1642">
        <v>480</v>
      </c>
      <c r="E1642">
        <v>93</v>
      </c>
      <c r="F1642">
        <v>7</v>
      </c>
      <c r="G1642">
        <v>3</v>
      </c>
      <c r="H1642">
        <v>1</v>
      </c>
      <c r="I1642">
        <v>584</v>
      </c>
      <c r="J1642">
        <v>8</v>
      </c>
      <c r="K1642">
        <v>17</v>
      </c>
      <c r="L1642">
        <v>23</v>
      </c>
      <c r="M1642">
        <v>39</v>
      </c>
      <c r="N1642">
        <v>72</v>
      </c>
      <c r="O1642">
        <v>33</v>
      </c>
      <c r="P1642">
        <v>16</v>
      </c>
      <c r="Q1642">
        <v>6</v>
      </c>
      <c r="R1642">
        <v>17</v>
      </c>
      <c r="S1642">
        <v>9</v>
      </c>
      <c r="T1642" t="s">
        <v>2152</v>
      </c>
      <c r="U1642">
        <v>4</v>
      </c>
      <c r="V1642">
        <v>104</v>
      </c>
      <c r="W1642">
        <v>580</v>
      </c>
    </row>
    <row r="1643" spans="1:23" x14ac:dyDescent="0.35">
      <c r="A1643" t="s">
        <v>145</v>
      </c>
      <c r="B1643" t="s">
        <v>146</v>
      </c>
      <c r="C1643" s="2">
        <v>44927</v>
      </c>
      <c r="D1643">
        <v>630</v>
      </c>
      <c r="E1643">
        <v>114</v>
      </c>
      <c r="F1643">
        <v>22</v>
      </c>
      <c r="G1643">
        <v>5</v>
      </c>
      <c r="H1643">
        <v>1</v>
      </c>
      <c r="I1643">
        <v>772</v>
      </c>
      <c r="J1643">
        <v>14</v>
      </c>
      <c r="K1643">
        <v>25</v>
      </c>
      <c r="L1643">
        <v>35</v>
      </c>
      <c r="M1643">
        <v>47</v>
      </c>
      <c r="N1643">
        <v>80</v>
      </c>
      <c r="O1643">
        <v>33</v>
      </c>
      <c r="P1643">
        <v>12</v>
      </c>
      <c r="Q1643">
        <v>10</v>
      </c>
      <c r="R1643">
        <v>25</v>
      </c>
      <c r="S1643">
        <v>11</v>
      </c>
      <c r="T1643" t="s">
        <v>2153</v>
      </c>
      <c r="U1643">
        <v>6</v>
      </c>
      <c r="V1643">
        <v>142</v>
      </c>
      <c r="W1643">
        <v>766</v>
      </c>
    </row>
    <row r="1644" spans="1:23" x14ac:dyDescent="0.35">
      <c r="A1644" t="s">
        <v>145</v>
      </c>
      <c r="B1644" t="s">
        <v>146</v>
      </c>
      <c r="C1644" s="2">
        <v>44958</v>
      </c>
      <c r="D1644">
        <v>1417</v>
      </c>
      <c r="E1644">
        <v>246</v>
      </c>
      <c r="F1644">
        <v>30</v>
      </c>
      <c r="G1644">
        <v>8</v>
      </c>
      <c r="H1644">
        <v>2</v>
      </c>
      <c r="I1644">
        <v>1703</v>
      </c>
      <c r="J1644">
        <v>3</v>
      </c>
      <c r="K1644">
        <v>11</v>
      </c>
      <c r="L1644">
        <v>23</v>
      </c>
      <c r="M1644">
        <v>39</v>
      </c>
      <c r="N1644">
        <v>80</v>
      </c>
      <c r="O1644">
        <v>41</v>
      </c>
      <c r="P1644">
        <v>16</v>
      </c>
      <c r="Q1644">
        <v>12</v>
      </c>
      <c r="R1644">
        <v>11</v>
      </c>
      <c r="S1644">
        <v>8</v>
      </c>
      <c r="T1644" t="s">
        <v>2154</v>
      </c>
      <c r="U1644">
        <v>10</v>
      </c>
      <c r="V1644">
        <v>286</v>
      </c>
      <c r="W1644">
        <v>1693</v>
      </c>
    </row>
    <row r="1645" spans="1:23" x14ac:dyDescent="0.35">
      <c r="A1645" t="s">
        <v>145</v>
      </c>
      <c r="B1645" t="s">
        <v>146</v>
      </c>
      <c r="C1645" s="2">
        <v>44986</v>
      </c>
      <c r="D1645">
        <v>567</v>
      </c>
      <c r="E1645">
        <v>112</v>
      </c>
      <c r="F1645">
        <v>15</v>
      </c>
      <c r="G1645">
        <v>4</v>
      </c>
      <c r="H1645">
        <v>1</v>
      </c>
      <c r="I1645">
        <v>699</v>
      </c>
      <c r="J1645">
        <v>2</v>
      </c>
      <c r="K1645">
        <v>5</v>
      </c>
      <c r="L1645">
        <v>12</v>
      </c>
      <c r="M1645">
        <v>24</v>
      </c>
      <c r="N1645">
        <v>65</v>
      </c>
      <c r="O1645">
        <v>41</v>
      </c>
      <c r="P1645">
        <v>12</v>
      </c>
      <c r="Q1645">
        <v>7</v>
      </c>
      <c r="R1645">
        <v>5</v>
      </c>
      <c r="S1645">
        <v>3</v>
      </c>
      <c r="T1645" t="s">
        <v>2155</v>
      </c>
      <c r="U1645">
        <v>5</v>
      </c>
      <c r="V1645">
        <v>132</v>
      </c>
      <c r="W1645">
        <v>694</v>
      </c>
    </row>
    <row r="1646" spans="1:23" x14ac:dyDescent="0.35">
      <c r="A1646" t="s">
        <v>174</v>
      </c>
      <c r="B1646" t="s">
        <v>175</v>
      </c>
      <c r="C1646" s="2">
        <v>44652</v>
      </c>
      <c r="D1646">
        <v>1416</v>
      </c>
      <c r="E1646">
        <v>1197</v>
      </c>
      <c r="F1646">
        <v>19</v>
      </c>
      <c r="G1646">
        <v>2</v>
      </c>
      <c r="H1646">
        <v>1</v>
      </c>
      <c r="I1646">
        <v>2635</v>
      </c>
      <c r="J1646">
        <v>2</v>
      </c>
      <c r="K1646">
        <v>8</v>
      </c>
      <c r="L1646">
        <v>11</v>
      </c>
      <c r="M1646">
        <v>18</v>
      </c>
      <c r="N1646">
        <v>74</v>
      </c>
      <c r="O1646">
        <v>56</v>
      </c>
      <c r="P1646">
        <v>7</v>
      </c>
      <c r="Q1646">
        <v>3</v>
      </c>
      <c r="R1646">
        <v>8</v>
      </c>
      <c r="S1646">
        <v>6</v>
      </c>
      <c r="T1646" t="s">
        <v>2156</v>
      </c>
      <c r="U1646">
        <v>3</v>
      </c>
      <c r="V1646">
        <v>1219</v>
      </c>
      <c r="W1646">
        <v>2632</v>
      </c>
    </row>
    <row r="1647" spans="1:23" x14ac:dyDescent="0.35">
      <c r="A1647" t="s">
        <v>174</v>
      </c>
      <c r="B1647" t="s">
        <v>175</v>
      </c>
      <c r="C1647" s="2">
        <v>44682</v>
      </c>
      <c r="D1647">
        <v>1214</v>
      </c>
      <c r="E1647">
        <v>1010</v>
      </c>
      <c r="F1647">
        <v>25</v>
      </c>
      <c r="G1647">
        <v>0</v>
      </c>
      <c r="H1647">
        <v>3</v>
      </c>
      <c r="I1647">
        <v>2252</v>
      </c>
      <c r="J1647">
        <v>4</v>
      </c>
      <c r="K1647">
        <v>8</v>
      </c>
      <c r="L1647">
        <v>14</v>
      </c>
      <c r="M1647">
        <v>24</v>
      </c>
      <c r="N1647">
        <v>69</v>
      </c>
      <c r="O1647">
        <v>45</v>
      </c>
      <c r="P1647">
        <v>10</v>
      </c>
      <c r="Q1647">
        <v>6</v>
      </c>
      <c r="R1647">
        <v>8</v>
      </c>
      <c r="S1647">
        <v>4</v>
      </c>
      <c r="T1647" t="s">
        <v>2157</v>
      </c>
      <c r="U1647">
        <v>3</v>
      </c>
      <c r="V1647">
        <v>1038</v>
      </c>
      <c r="W1647">
        <v>2249</v>
      </c>
    </row>
    <row r="1648" spans="1:23" x14ac:dyDescent="0.35">
      <c r="A1648" t="s">
        <v>174</v>
      </c>
      <c r="B1648" t="s">
        <v>175</v>
      </c>
      <c r="C1648" s="2">
        <v>44713</v>
      </c>
      <c r="D1648">
        <v>840</v>
      </c>
      <c r="E1648">
        <v>326</v>
      </c>
      <c r="F1648">
        <v>15</v>
      </c>
      <c r="G1648">
        <v>1</v>
      </c>
      <c r="H1648">
        <v>0</v>
      </c>
      <c r="I1648">
        <v>1182</v>
      </c>
      <c r="J1648">
        <v>5</v>
      </c>
      <c r="K1648">
        <v>9</v>
      </c>
      <c r="L1648">
        <v>12</v>
      </c>
      <c r="M1648">
        <v>17</v>
      </c>
      <c r="N1648">
        <v>55</v>
      </c>
      <c r="O1648">
        <v>38</v>
      </c>
      <c r="P1648">
        <v>5</v>
      </c>
      <c r="Q1648">
        <v>3</v>
      </c>
      <c r="R1648">
        <v>9</v>
      </c>
      <c r="S1648">
        <v>4</v>
      </c>
      <c r="T1648" t="s">
        <v>2158</v>
      </c>
      <c r="U1648">
        <v>1</v>
      </c>
      <c r="V1648">
        <v>342</v>
      </c>
      <c r="W1648">
        <v>1181</v>
      </c>
    </row>
    <row r="1649" spans="1:23" x14ac:dyDescent="0.35">
      <c r="A1649" t="s">
        <v>174</v>
      </c>
      <c r="B1649" t="s">
        <v>175</v>
      </c>
      <c r="C1649" s="2">
        <v>44743</v>
      </c>
      <c r="D1649">
        <v>159</v>
      </c>
      <c r="E1649">
        <v>48</v>
      </c>
      <c r="F1649">
        <v>0</v>
      </c>
      <c r="G1649">
        <v>0</v>
      </c>
      <c r="H1649">
        <v>0</v>
      </c>
      <c r="I1649">
        <v>207</v>
      </c>
      <c r="J1649">
        <v>19</v>
      </c>
      <c r="K1649">
        <v>21</v>
      </c>
      <c r="L1649">
        <v>27</v>
      </c>
      <c r="M1649">
        <v>30</v>
      </c>
      <c r="N1649">
        <v>35</v>
      </c>
      <c r="O1649">
        <v>5</v>
      </c>
      <c r="P1649">
        <v>3</v>
      </c>
      <c r="Q1649">
        <v>6</v>
      </c>
      <c r="R1649">
        <v>21</v>
      </c>
      <c r="S1649">
        <v>2</v>
      </c>
      <c r="T1649" t="s">
        <v>2159</v>
      </c>
      <c r="U1649">
        <v>0</v>
      </c>
      <c r="V1649">
        <v>48</v>
      </c>
      <c r="W1649">
        <v>207</v>
      </c>
    </row>
    <row r="1650" spans="1:23" x14ac:dyDescent="0.35">
      <c r="A1650" t="s">
        <v>174</v>
      </c>
      <c r="B1650" t="s">
        <v>175</v>
      </c>
      <c r="C1650" s="2">
        <v>44774</v>
      </c>
      <c r="D1650">
        <v>1557</v>
      </c>
      <c r="E1650">
        <v>88</v>
      </c>
      <c r="F1650">
        <v>4</v>
      </c>
      <c r="G1650">
        <v>0</v>
      </c>
      <c r="H1650">
        <v>1</v>
      </c>
      <c r="I1650">
        <v>1650</v>
      </c>
      <c r="J1650">
        <v>7</v>
      </c>
      <c r="K1650">
        <v>19</v>
      </c>
      <c r="L1650">
        <v>23</v>
      </c>
      <c r="M1650">
        <v>30</v>
      </c>
      <c r="N1650">
        <v>44</v>
      </c>
      <c r="O1650">
        <v>14</v>
      </c>
      <c r="P1650">
        <v>7</v>
      </c>
      <c r="Q1650">
        <v>4</v>
      </c>
      <c r="R1650">
        <v>19</v>
      </c>
      <c r="S1650">
        <v>12</v>
      </c>
      <c r="T1650" t="s">
        <v>2160</v>
      </c>
      <c r="U1650">
        <v>1</v>
      </c>
      <c r="V1650">
        <v>93</v>
      </c>
      <c r="W1650">
        <v>1649</v>
      </c>
    </row>
    <row r="1651" spans="1:23" x14ac:dyDescent="0.35">
      <c r="A1651" t="s">
        <v>174</v>
      </c>
      <c r="B1651" t="s">
        <v>175</v>
      </c>
      <c r="C1651" s="2">
        <v>44805</v>
      </c>
      <c r="D1651">
        <v>2592</v>
      </c>
      <c r="E1651">
        <v>261</v>
      </c>
      <c r="F1651">
        <v>9</v>
      </c>
      <c r="G1651">
        <v>1</v>
      </c>
      <c r="H1651">
        <v>1</v>
      </c>
      <c r="I1651">
        <v>2864</v>
      </c>
      <c r="J1651">
        <v>10</v>
      </c>
      <c r="K1651">
        <v>15</v>
      </c>
      <c r="L1651">
        <v>21</v>
      </c>
      <c r="M1651">
        <v>36</v>
      </c>
      <c r="N1651">
        <v>59</v>
      </c>
      <c r="O1651">
        <v>23</v>
      </c>
      <c r="P1651">
        <v>15</v>
      </c>
      <c r="Q1651">
        <v>6</v>
      </c>
      <c r="R1651">
        <v>15</v>
      </c>
      <c r="S1651">
        <v>5</v>
      </c>
      <c r="T1651" t="s">
        <v>2161</v>
      </c>
      <c r="U1651">
        <v>2</v>
      </c>
      <c r="V1651">
        <v>272</v>
      </c>
      <c r="W1651">
        <v>2862</v>
      </c>
    </row>
    <row r="1652" spans="1:23" x14ac:dyDescent="0.35">
      <c r="A1652" t="s">
        <v>174</v>
      </c>
      <c r="B1652" t="s">
        <v>175</v>
      </c>
      <c r="C1652" s="2">
        <v>44835</v>
      </c>
      <c r="D1652">
        <v>2974</v>
      </c>
      <c r="E1652">
        <v>172</v>
      </c>
      <c r="F1652">
        <v>8</v>
      </c>
      <c r="G1652">
        <v>1</v>
      </c>
      <c r="H1652">
        <v>2</v>
      </c>
      <c r="I1652">
        <v>3157</v>
      </c>
      <c r="J1652">
        <v>5</v>
      </c>
      <c r="K1652">
        <v>12</v>
      </c>
      <c r="L1652">
        <v>21</v>
      </c>
      <c r="M1652">
        <v>31</v>
      </c>
      <c r="N1652">
        <v>41</v>
      </c>
      <c r="O1652">
        <v>10</v>
      </c>
      <c r="P1652">
        <v>10</v>
      </c>
      <c r="Q1652">
        <v>9</v>
      </c>
      <c r="R1652">
        <v>12</v>
      </c>
      <c r="S1652">
        <v>7</v>
      </c>
      <c r="T1652" t="s">
        <v>2162</v>
      </c>
      <c r="U1652">
        <v>3</v>
      </c>
      <c r="V1652">
        <v>183</v>
      </c>
      <c r="W1652">
        <v>3154</v>
      </c>
    </row>
    <row r="1653" spans="1:23" x14ac:dyDescent="0.35">
      <c r="A1653" t="s">
        <v>174</v>
      </c>
      <c r="B1653" t="s">
        <v>175</v>
      </c>
      <c r="C1653" s="2">
        <v>44866</v>
      </c>
      <c r="D1653">
        <v>5</v>
      </c>
      <c r="E1653">
        <v>6</v>
      </c>
      <c r="F1653">
        <v>0</v>
      </c>
      <c r="G1653">
        <v>0</v>
      </c>
      <c r="H1653">
        <v>0</v>
      </c>
      <c r="I1653">
        <v>11</v>
      </c>
      <c r="J1653">
        <v>126</v>
      </c>
      <c r="K1653">
        <v>136</v>
      </c>
      <c r="L1653">
        <v>143</v>
      </c>
      <c r="M1653">
        <v>160</v>
      </c>
      <c r="N1653">
        <v>170</v>
      </c>
      <c r="O1653">
        <v>10</v>
      </c>
      <c r="P1653">
        <v>17</v>
      </c>
      <c r="Q1653">
        <v>7</v>
      </c>
      <c r="R1653">
        <v>136</v>
      </c>
      <c r="S1653">
        <v>10</v>
      </c>
      <c r="T1653" t="s">
        <v>2163</v>
      </c>
      <c r="U1653">
        <v>0</v>
      </c>
      <c r="V1653">
        <v>6</v>
      </c>
      <c r="W1653">
        <v>11</v>
      </c>
    </row>
    <row r="1654" spans="1:23" x14ac:dyDescent="0.35">
      <c r="A1654" t="s">
        <v>174</v>
      </c>
      <c r="B1654" t="s">
        <v>175</v>
      </c>
      <c r="C1654" s="2">
        <v>44896</v>
      </c>
      <c r="D1654">
        <v>2029</v>
      </c>
      <c r="E1654">
        <v>136</v>
      </c>
      <c r="F1654">
        <v>4</v>
      </c>
      <c r="G1654">
        <v>1</v>
      </c>
      <c r="H1654">
        <v>0</v>
      </c>
      <c r="I1654">
        <v>2170</v>
      </c>
      <c r="J1654">
        <v>2</v>
      </c>
      <c r="K1654">
        <v>8</v>
      </c>
      <c r="L1654">
        <v>16</v>
      </c>
      <c r="M1654">
        <v>24</v>
      </c>
      <c r="N1654">
        <v>30</v>
      </c>
      <c r="O1654">
        <v>6</v>
      </c>
      <c r="P1654">
        <v>8</v>
      </c>
      <c r="Q1654">
        <v>8</v>
      </c>
      <c r="R1654">
        <v>8</v>
      </c>
      <c r="S1654">
        <v>6</v>
      </c>
      <c r="T1654" t="s">
        <v>2164</v>
      </c>
      <c r="U1654">
        <v>1</v>
      </c>
      <c r="V1654">
        <v>141</v>
      </c>
      <c r="W1654">
        <v>2169</v>
      </c>
    </row>
    <row r="1655" spans="1:23" x14ac:dyDescent="0.35">
      <c r="A1655" t="s">
        <v>174</v>
      </c>
      <c r="B1655" t="s">
        <v>175</v>
      </c>
      <c r="C1655" s="2">
        <v>44927</v>
      </c>
      <c r="D1655">
        <v>2837</v>
      </c>
      <c r="E1655">
        <v>215</v>
      </c>
      <c r="F1655">
        <v>11</v>
      </c>
      <c r="G1655">
        <v>1</v>
      </c>
      <c r="H1655">
        <v>0</v>
      </c>
      <c r="I1655">
        <v>3064</v>
      </c>
      <c r="J1655">
        <v>1</v>
      </c>
      <c r="K1655">
        <v>5</v>
      </c>
      <c r="L1655">
        <v>10</v>
      </c>
      <c r="M1655">
        <v>19</v>
      </c>
      <c r="N1655">
        <v>36</v>
      </c>
      <c r="O1655">
        <v>17</v>
      </c>
      <c r="P1655">
        <v>9</v>
      </c>
      <c r="Q1655">
        <v>5</v>
      </c>
      <c r="R1655">
        <v>5</v>
      </c>
      <c r="S1655">
        <v>4</v>
      </c>
      <c r="T1655" t="s">
        <v>2165</v>
      </c>
      <c r="U1655">
        <v>1</v>
      </c>
      <c r="V1655">
        <v>227</v>
      </c>
      <c r="W1655">
        <v>3063</v>
      </c>
    </row>
    <row r="1656" spans="1:23" x14ac:dyDescent="0.35">
      <c r="A1656" t="s">
        <v>174</v>
      </c>
      <c r="B1656" t="s">
        <v>175</v>
      </c>
      <c r="C1656" s="2">
        <v>44958</v>
      </c>
      <c r="D1656">
        <v>332</v>
      </c>
      <c r="E1656">
        <v>35</v>
      </c>
      <c r="F1656">
        <v>1</v>
      </c>
      <c r="G1656">
        <v>0</v>
      </c>
      <c r="H1656">
        <v>0</v>
      </c>
      <c r="I1656">
        <v>368</v>
      </c>
      <c r="J1656">
        <v>1</v>
      </c>
      <c r="K1656">
        <v>2</v>
      </c>
      <c r="L1656">
        <v>3</v>
      </c>
      <c r="M1656">
        <v>4</v>
      </c>
      <c r="N1656">
        <v>86</v>
      </c>
      <c r="O1656">
        <v>82</v>
      </c>
      <c r="P1656">
        <v>1</v>
      </c>
      <c r="Q1656">
        <v>1</v>
      </c>
      <c r="R1656">
        <v>2</v>
      </c>
      <c r="S1656">
        <v>1</v>
      </c>
      <c r="T1656" t="s">
        <v>2166</v>
      </c>
      <c r="U1656">
        <v>0</v>
      </c>
      <c r="V1656">
        <v>36</v>
      </c>
      <c r="W1656">
        <v>368</v>
      </c>
    </row>
    <row r="1657" spans="1:23" x14ac:dyDescent="0.35">
      <c r="A1657" t="s">
        <v>174</v>
      </c>
      <c r="B1657" t="s">
        <v>175</v>
      </c>
      <c r="C1657" s="2">
        <v>44986</v>
      </c>
      <c r="D1657">
        <v>3203</v>
      </c>
      <c r="E1657">
        <v>351</v>
      </c>
      <c r="F1657">
        <v>4</v>
      </c>
      <c r="G1657">
        <v>1</v>
      </c>
      <c r="H1657">
        <v>0</v>
      </c>
      <c r="I1657">
        <v>3559</v>
      </c>
      <c r="J1657">
        <v>2</v>
      </c>
      <c r="K1657">
        <v>6</v>
      </c>
      <c r="L1657">
        <v>16</v>
      </c>
      <c r="M1657">
        <v>28</v>
      </c>
      <c r="N1657">
        <v>76</v>
      </c>
      <c r="O1657">
        <v>48</v>
      </c>
      <c r="P1657">
        <v>12</v>
      </c>
      <c r="Q1657">
        <v>10</v>
      </c>
      <c r="R1657">
        <v>6</v>
      </c>
      <c r="S1657">
        <v>4</v>
      </c>
      <c r="T1657" t="s">
        <v>2167</v>
      </c>
      <c r="U1657">
        <v>1</v>
      </c>
      <c r="V1657">
        <v>356</v>
      </c>
      <c r="W1657">
        <v>3558</v>
      </c>
    </row>
    <row r="1658" spans="1:23" x14ac:dyDescent="0.35">
      <c r="A1658" t="s">
        <v>101</v>
      </c>
      <c r="B1658" t="s">
        <v>102</v>
      </c>
      <c r="C1658" s="2">
        <v>44652</v>
      </c>
      <c r="D1658">
        <v>971</v>
      </c>
      <c r="E1658">
        <v>238</v>
      </c>
      <c r="F1658">
        <v>14</v>
      </c>
      <c r="G1658">
        <v>6</v>
      </c>
      <c r="H1658">
        <v>4</v>
      </c>
      <c r="I1658">
        <v>1233</v>
      </c>
      <c r="J1658">
        <v>6</v>
      </c>
      <c r="K1658">
        <v>12</v>
      </c>
      <c r="L1658">
        <v>14</v>
      </c>
      <c r="M1658">
        <v>17</v>
      </c>
      <c r="N1658">
        <v>53</v>
      </c>
      <c r="O1658">
        <v>36</v>
      </c>
      <c r="P1658">
        <v>3</v>
      </c>
      <c r="Q1658">
        <v>2</v>
      </c>
      <c r="R1658">
        <v>12</v>
      </c>
      <c r="S1658">
        <v>6</v>
      </c>
      <c r="T1658" t="s">
        <v>2168</v>
      </c>
      <c r="U1658">
        <v>10</v>
      </c>
      <c r="V1658">
        <v>262</v>
      </c>
      <c r="W1658">
        <v>1223</v>
      </c>
    </row>
    <row r="1659" spans="1:23" x14ac:dyDescent="0.35">
      <c r="A1659" t="s">
        <v>101</v>
      </c>
      <c r="B1659" t="s">
        <v>102</v>
      </c>
      <c r="C1659" s="2">
        <v>44682</v>
      </c>
      <c r="D1659">
        <v>961</v>
      </c>
      <c r="E1659">
        <v>238</v>
      </c>
      <c r="F1659">
        <v>28</v>
      </c>
      <c r="G1659">
        <v>3</v>
      </c>
      <c r="H1659">
        <v>2</v>
      </c>
      <c r="I1659">
        <v>1232</v>
      </c>
      <c r="J1659">
        <v>5</v>
      </c>
      <c r="K1659">
        <v>12</v>
      </c>
      <c r="L1659">
        <v>15</v>
      </c>
      <c r="M1659">
        <v>17</v>
      </c>
      <c r="N1659">
        <v>40</v>
      </c>
      <c r="O1659">
        <v>23</v>
      </c>
      <c r="P1659">
        <v>2</v>
      </c>
      <c r="Q1659">
        <v>3</v>
      </c>
      <c r="R1659">
        <v>12</v>
      </c>
      <c r="S1659">
        <v>7</v>
      </c>
      <c r="T1659" t="s">
        <v>2169</v>
      </c>
      <c r="U1659">
        <v>5</v>
      </c>
      <c r="V1659">
        <v>271</v>
      </c>
      <c r="W1659">
        <v>1227</v>
      </c>
    </row>
    <row r="1660" spans="1:23" x14ac:dyDescent="0.35">
      <c r="A1660" t="s">
        <v>101</v>
      </c>
      <c r="B1660" t="s">
        <v>102</v>
      </c>
      <c r="C1660" s="2">
        <v>44713</v>
      </c>
      <c r="D1660">
        <v>1037</v>
      </c>
      <c r="E1660">
        <v>247</v>
      </c>
      <c r="F1660">
        <v>16</v>
      </c>
      <c r="G1660">
        <v>0</v>
      </c>
      <c r="H1660">
        <v>1</v>
      </c>
      <c r="I1660">
        <v>1301</v>
      </c>
      <c r="J1660">
        <v>4</v>
      </c>
      <c r="K1660">
        <v>12</v>
      </c>
      <c r="L1660">
        <v>14</v>
      </c>
      <c r="M1660">
        <v>16</v>
      </c>
      <c r="N1660">
        <v>26</v>
      </c>
      <c r="O1660">
        <v>10</v>
      </c>
      <c r="P1660">
        <v>2</v>
      </c>
      <c r="Q1660">
        <v>2</v>
      </c>
      <c r="R1660">
        <v>12</v>
      </c>
      <c r="S1660">
        <v>8</v>
      </c>
      <c r="T1660" t="s">
        <v>2170</v>
      </c>
      <c r="U1660">
        <v>1</v>
      </c>
      <c r="V1660">
        <v>264</v>
      </c>
      <c r="W1660">
        <v>1300</v>
      </c>
    </row>
    <row r="1661" spans="1:23" x14ac:dyDescent="0.35">
      <c r="A1661" t="s">
        <v>101</v>
      </c>
      <c r="B1661" t="s">
        <v>102</v>
      </c>
      <c r="C1661" s="2">
        <v>44743</v>
      </c>
      <c r="D1661">
        <v>738</v>
      </c>
      <c r="E1661">
        <v>227</v>
      </c>
      <c r="F1661">
        <v>16</v>
      </c>
      <c r="G1661">
        <v>4</v>
      </c>
      <c r="H1661">
        <v>0</v>
      </c>
      <c r="I1661">
        <v>985</v>
      </c>
      <c r="J1661">
        <v>3</v>
      </c>
      <c r="K1661">
        <v>10</v>
      </c>
      <c r="L1661">
        <v>13</v>
      </c>
      <c r="M1661">
        <v>16</v>
      </c>
      <c r="N1661">
        <v>41</v>
      </c>
      <c r="O1661">
        <v>25</v>
      </c>
      <c r="P1661">
        <v>3</v>
      </c>
      <c r="Q1661">
        <v>3</v>
      </c>
      <c r="R1661">
        <v>10</v>
      </c>
      <c r="S1661">
        <v>7</v>
      </c>
      <c r="T1661" t="s">
        <v>2171</v>
      </c>
      <c r="U1661">
        <v>4</v>
      </c>
      <c r="V1661">
        <v>247</v>
      </c>
      <c r="W1661">
        <v>981</v>
      </c>
    </row>
    <row r="1662" spans="1:23" x14ac:dyDescent="0.35">
      <c r="A1662" t="s">
        <v>101</v>
      </c>
      <c r="B1662" t="s">
        <v>102</v>
      </c>
      <c r="C1662" s="2">
        <v>44774</v>
      </c>
      <c r="D1662">
        <v>1188</v>
      </c>
      <c r="E1662">
        <v>348</v>
      </c>
      <c r="F1662">
        <v>11</v>
      </c>
      <c r="G1662">
        <v>3</v>
      </c>
      <c r="H1662">
        <v>2</v>
      </c>
      <c r="I1662">
        <v>1552</v>
      </c>
      <c r="J1662">
        <v>3</v>
      </c>
      <c r="K1662">
        <v>9</v>
      </c>
      <c r="L1662">
        <v>13</v>
      </c>
      <c r="M1662">
        <v>16</v>
      </c>
      <c r="N1662">
        <v>40</v>
      </c>
      <c r="O1662">
        <v>24</v>
      </c>
      <c r="P1662">
        <v>3</v>
      </c>
      <c r="Q1662">
        <v>4</v>
      </c>
      <c r="R1662">
        <v>9</v>
      </c>
      <c r="S1662">
        <v>6</v>
      </c>
      <c r="T1662" t="s">
        <v>2172</v>
      </c>
      <c r="U1662">
        <v>5</v>
      </c>
      <c r="V1662">
        <v>364</v>
      </c>
      <c r="W1662">
        <v>1547</v>
      </c>
    </row>
    <row r="1663" spans="1:23" x14ac:dyDescent="0.35">
      <c r="A1663" t="s">
        <v>101</v>
      </c>
      <c r="B1663" t="s">
        <v>102</v>
      </c>
      <c r="C1663" s="2">
        <v>44805</v>
      </c>
      <c r="D1663">
        <v>757</v>
      </c>
      <c r="E1663">
        <v>272</v>
      </c>
      <c r="F1663">
        <v>21</v>
      </c>
      <c r="G1663">
        <v>5</v>
      </c>
      <c r="H1663">
        <v>2</v>
      </c>
      <c r="I1663">
        <v>1057</v>
      </c>
      <c r="J1663">
        <v>3</v>
      </c>
      <c r="K1663">
        <v>11</v>
      </c>
      <c r="L1663">
        <v>14</v>
      </c>
      <c r="M1663">
        <v>16</v>
      </c>
      <c r="N1663">
        <v>39</v>
      </c>
      <c r="O1663">
        <v>23</v>
      </c>
      <c r="P1663">
        <v>2</v>
      </c>
      <c r="Q1663">
        <v>3</v>
      </c>
      <c r="R1663">
        <v>11</v>
      </c>
      <c r="S1663">
        <v>8</v>
      </c>
      <c r="T1663" t="s">
        <v>2173</v>
      </c>
      <c r="U1663">
        <v>7</v>
      </c>
      <c r="V1663">
        <v>300</v>
      </c>
      <c r="W1663">
        <v>1050</v>
      </c>
    </row>
    <row r="1664" spans="1:23" x14ac:dyDescent="0.35">
      <c r="A1664" t="s">
        <v>101</v>
      </c>
      <c r="B1664" t="s">
        <v>102</v>
      </c>
      <c r="C1664" s="2">
        <v>44835</v>
      </c>
      <c r="D1664">
        <v>890</v>
      </c>
      <c r="E1664">
        <v>276</v>
      </c>
      <c r="F1664">
        <v>24</v>
      </c>
      <c r="G1664">
        <v>2</v>
      </c>
      <c r="H1664">
        <v>1</v>
      </c>
      <c r="I1664">
        <v>1193</v>
      </c>
      <c r="J1664">
        <v>4</v>
      </c>
      <c r="K1664">
        <v>12</v>
      </c>
      <c r="L1664">
        <v>14</v>
      </c>
      <c r="M1664">
        <v>16</v>
      </c>
      <c r="N1664">
        <v>32</v>
      </c>
      <c r="O1664">
        <v>16</v>
      </c>
      <c r="P1664">
        <v>2</v>
      </c>
      <c r="Q1664">
        <v>2</v>
      </c>
      <c r="R1664">
        <v>12</v>
      </c>
      <c r="S1664">
        <v>8</v>
      </c>
      <c r="T1664" t="s">
        <v>2174</v>
      </c>
      <c r="U1664">
        <v>3</v>
      </c>
      <c r="V1664">
        <v>303</v>
      </c>
      <c r="W1664">
        <v>1190</v>
      </c>
    </row>
    <row r="1665" spans="1:23" x14ac:dyDescent="0.35">
      <c r="A1665" t="s">
        <v>101</v>
      </c>
      <c r="B1665" t="s">
        <v>102</v>
      </c>
      <c r="C1665" s="2">
        <v>44866</v>
      </c>
      <c r="D1665">
        <v>1167</v>
      </c>
      <c r="E1665">
        <v>389</v>
      </c>
      <c r="F1665">
        <v>11</v>
      </c>
      <c r="G1665">
        <v>2</v>
      </c>
      <c r="H1665">
        <v>1</v>
      </c>
      <c r="I1665">
        <v>1570</v>
      </c>
      <c r="J1665">
        <v>3</v>
      </c>
      <c r="K1665">
        <v>10</v>
      </c>
      <c r="L1665">
        <v>14</v>
      </c>
      <c r="M1665">
        <v>16</v>
      </c>
      <c r="N1665">
        <v>36</v>
      </c>
      <c r="O1665">
        <v>20</v>
      </c>
      <c r="P1665">
        <v>2</v>
      </c>
      <c r="Q1665">
        <v>4</v>
      </c>
      <c r="R1665">
        <v>10</v>
      </c>
      <c r="S1665">
        <v>7</v>
      </c>
      <c r="T1665" t="s">
        <v>2175</v>
      </c>
      <c r="U1665">
        <v>3</v>
      </c>
      <c r="V1665">
        <v>403</v>
      </c>
      <c r="W1665">
        <v>1567</v>
      </c>
    </row>
    <row r="1666" spans="1:23" x14ac:dyDescent="0.35">
      <c r="A1666" t="s">
        <v>101</v>
      </c>
      <c r="B1666" t="s">
        <v>102</v>
      </c>
      <c r="C1666" s="2">
        <v>44896</v>
      </c>
      <c r="D1666">
        <v>910</v>
      </c>
      <c r="E1666">
        <v>264</v>
      </c>
      <c r="F1666">
        <v>4</v>
      </c>
      <c r="G1666">
        <v>0</v>
      </c>
      <c r="H1666">
        <v>0</v>
      </c>
      <c r="I1666">
        <v>1178</v>
      </c>
      <c r="J1666">
        <v>4</v>
      </c>
      <c r="K1666">
        <v>12</v>
      </c>
      <c r="L1666">
        <v>14</v>
      </c>
      <c r="M1666">
        <v>17</v>
      </c>
      <c r="N1666">
        <v>25</v>
      </c>
      <c r="O1666">
        <v>8</v>
      </c>
      <c r="P1666">
        <v>3</v>
      </c>
      <c r="Q1666">
        <v>2</v>
      </c>
      <c r="R1666">
        <v>12</v>
      </c>
      <c r="S1666">
        <v>8</v>
      </c>
      <c r="T1666" t="s">
        <v>2176</v>
      </c>
      <c r="U1666">
        <v>0</v>
      </c>
      <c r="V1666">
        <v>268</v>
      </c>
      <c r="W1666">
        <v>1178</v>
      </c>
    </row>
    <row r="1667" spans="1:23" x14ac:dyDescent="0.35">
      <c r="A1667" t="s">
        <v>101</v>
      </c>
      <c r="B1667" t="s">
        <v>102</v>
      </c>
      <c r="C1667" s="2">
        <v>44927</v>
      </c>
      <c r="D1667">
        <v>980</v>
      </c>
      <c r="E1667">
        <v>319</v>
      </c>
      <c r="F1667">
        <v>25</v>
      </c>
      <c r="G1667">
        <v>9</v>
      </c>
      <c r="H1667">
        <v>1</v>
      </c>
      <c r="I1667">
        <v>1334</v>
      </c>
      <c r="J1667">
        <v>3</v>
      </c>
      <c r="K1667">
        <v>10</v>
      </c>
      <c r="L1667">
        <v>14</v>
      </c>
      <c r="M1667">
        <v>16</v>
      </c>
      <c r="N1667">
        <v>48</v>
      </c>
      <c r="O1667">
        <v>32</v>
      </c>
      <c r="P1667">
        <v>2</v>
      </c>
      <c r="Q1667">
        <v>4</v>
      </c>
      <c r="R1667">
        <v>10</v>
      </c>
      <c r="S1667">
        <v>7</v>
      </c>
      <c r="T1667" t="s">
        <v>2177</v>
      </c>
      <c r="U1667">
        <v>10</v>
      </c>
      <c r="V1667">
        <v>354</v>
      </c>
      <c r="W1667">
        <v>1324</v>
      </c>
    </row>
    <row r="1668" spans="1:23" x14ac:dyDescent="0.35">
      <c r="A1668" t="s">
        <v>101</v>
      </c>
      <c r="B1668" t="s">
        <v>102</v>
      </c>
      <c r="C1668" s="2">
        <v>44958</v>
      </c>
      <c r="D1668">
        <v>894</v>
      </c>
      <c r="E1668">
        <v>257</v>
      </c>
      <c r="F1668">
        <v>12</v>
      </c>
      <c r="G1668">
        <v>1</v>
      </c>
      <c r="H1668">
        <v>2</v>
      </c>
      <c r="I1668">
        <v>1166</v>
      </c>
      <c r="J1668">
        <v>3</v>
      </c>
      <c r="K1668">
        <v>11</v>
      </c>
      <c r="L1668">
        <v>14</v>
      </c>
      <c r="M1668">
        <v>16</v>
      </c>
      <c r="N1668">
        <v>35</v>
      </c>
      <c r="O1668">
        <v>19</v>
      </c>
      <c r="P1668">
        <v>2</v>
      </c>
      <c r="Q1668">
        <v>3</v>
      </c>
      <c r="R1668">
        <v>11</v>
      </c>
      <c r="S1668">
        <v>8</v>
      </c>
      <c r="T1668" t="s">
        <v>2178</v>
      </c>
      <c r="U1668">
        <v>3</v>
      </c>
      <c r="V1668">
        <v>272</v>
      </c>
      <c r="W1668">
        <v>1163</v>
      </c>
    </row>
    <row r="1669" spans="1:23" x14ac:dyDescent="0.35">
      <c r="A1669" t="s">
        <v>101</v>
      </c>
      <c r="B1669" t="s">
        <v>102</v>
      </c>
      <c r="C1669" s="2">
        <v>44986</v>
      </c>
      <c r="D1669">
        <v>1028</v>
      </c>
      <c r="E1669">
        <v>327</v>
      </c>
      <c r="F1669">
        <v>15</v>
      </c>
      <c r="G1669">
        <v>1</v>
      </c>
      <c r="H1669">
        <v>3</v>
      </c>
      <c r="I1669">
        <v>1374</v>
      </c>
      <c r="J1669">
        <v>5</v>
      </c>
      <c r="K1669">
        <v>12</v>
      </c>
      <c r="L1669">
        <v>14</v>
      </c>
      <c r="M1669">
        <v>17</v>
      </c>
      <c r="N1669">
        <v>36</v>
      </c>
      <c r="O1669">
        <v>19</v>
      </c>
      <c r="P1669">
        <v>3</v>
      </c>
      <c r="Q1669">
        <v>2</v>
      </c>
      <c r="R1669">
        <v>12</v>
      </c>
      <c r="S1669">
        <v>7</v>
      </c>
      <c r="T1669" t="s">
        <v>2179</v>
      </c>
      <c r="U1669">
        <v>4</v>
      </c>
      <c r="V1669">
        <v>346</v>
      </c>
      <c r="W1669">
        <v>1370</v>
      </c>
    </row>
    <row r="1670" spans="1:23" x14ac:dyDescent="0.35">
      <c r="A1670" t="s">
        <v>103</v>
      </c>
      <c r="B1670" t="s">
        <v>104</v>
      </c>
      <c r="C1670" s="2">
        <v>44652</v>
      </c>
      <c r="D1670">
        <v>31</v>
      </c>
      <c r="E1670">
        <v>22</v>
      </c>
      <c r="F1670">
        <v>4</v>
      </c>
      <c r="G1670">
        <v>1</v>
      </c>
      <c r="H1670">
        <v>2</v>
      </c>
      <c r="I1670">
        <v>60</v>
      </c>
      <c r="J1670">
        <v>10</v>
      </c>
      <c r="K1670">
        <v>19</v>
      </c>
      <c r="L1670">
        <v>45.5</v>
      </c>
      <c r="M1670">
        <v>124.5</v>
      </c>
      <c r="N1670">
        <v>316.5</v>
      </c>
      <c r="O1670">
        <v>192</v>
      </c>
      <c r="P1670">
        <v>79</v>
      </c>
      <c r="Q1670">
        <v>26.5</v>
      </c>
      <c r="R1670">
        <v>19</v>
      </c>
      <c r="S1670">
        <v>9</v>
      </c>
      <c r="T1670" t="s">
        <v>2180</v>
      </c>
      <c r="U1670">
        <v>3</v>
      </c>
      <c r="V1670">
        <v>29</v>
      </c>
      <c r="W1670">
        <v>57</v>
      </c>
    </row>
    <row r="1671" spans="1:23" x14ac:dyDescent="0.35">
      <c r="A1671" t="s">
        <v>103</v>
      </c>
      <c r="B1671" t="s">
        <v>104</v>
      </c>
      <c r="C1671" s="2">
        <v>44682</v>
      </c>
      <c r="D1671">
        <v>12</v>
      </c>
      <c r="E1671">
        <v>8</v>
      </c>
      <c r="F1671">
        <v>1</v>
      </c>
      <c r="G1671">
        <v>0</v>
      </c>
      <c r="H1671">
        <v>1</v>
      </c>
      <c r="I1671">
        <v>22</v>
      </c>
      <c r="J1671">
        <v>10</v>
      </c>
      <c r="K1671">
        <v>16</v>
      </c>
      <c r="L1671">
        <v>35.5</v>
      </c>
      <c r="M1671">
        <v>198</v>
      </c>
      <c r="N1671">
        <v>286</v>
      </c>
      <c r="O1671">
        <v>88</v>
      </c>
      <c r="P1671">
        <v>162.5</v>
      </c>
      <c r="Q1671">
        <v>19.5</v>
      </c>
      <c r="R1671">
        <v>16</v>
      </c>
      <c r="S1671">
        <v>6</v>
      </c>
      <c r="T1671" t="s">
        <v>2181</v>
      </c>
      <c r="U1671">
        <v>1</v>
      </c>
      <c r="V1671">
        <v>10</v>
      </c>
      <c r="W1671">
        <v>21</v>
      </c>
    </row>
    <row r="1672" spans="1:23" x14ac:dyDescent="0.35">
      <c r="A1672" t="s">
        <v>103</v>
      </c>
      <c r="B1672" t="s">
        <v>104</v>
      </c>
      <c r="C1672" s="2">
        <v>44713</v>
      </c>
      <c r="D1672">
        <v>142</v>
      </c>
      <c r="E1672">
        <v>48</v>
      </c>
      <c r="F1672">
        <v>0</v>
      </c>
      <c r="G1672">
        <v>0</v>
      </c>
      <c r="H1672">
        <v>1</v>
      </c>
      <c r="I1672">
        <v>191</v>
      </c>
      <c r="J1672">
        <v>8</v>
      </c>
      <c r="K1672">
        <v>22</v>
      </c>
      <c r="L1672">
        <v>49</v>
      </c>
      <c r="M1672">
        <v>59</v>
      </c>
      <c r="N1672">
        <v>64</v>
      </c>
      <c r="O1672">
        <v>5</v>
      </c>
      <c r="P1672">
        <v>10</v>
      </c>
      <c r="Q1672">
        <v>27</v>
      </c>
      <c r="R1672">
        <v>22</v>
      </c>
      <c r="S1672">
        <v>14</v>
      </c>
      <c r="T1672" t="s">
        <v>2182</v>
      </c>
      <c r="U1672">
        <v>1</v>
      </c>
      <c r="V1672">
        <v>49</v>
      </c>
      <c r="W1672">
        <v>190</v>
      </c>
    </row>
    <row r="1673" spans="1:23" x14ac:dyDescent="0.35">
      <c r="A1673" t="s">
        <v>103</v>
      </c>
      <c r="B1673" t="s">
        <v>104</v>
      </c>
      <c r="C1673" s="2">
        <v>44743</v>
      </c>
      <c r="D1673">
        <v>1318</v>
      </c>
      <c r="E1673">
        <v>218</v>
      </c>
      <c r="F1673">
        <v>3</v>
      </c>
      <c r="G1673">
        <v>1</v>
      </c>
      <c r="H1673">
        <v>3</v>
      </c>
      <c r="I1673">
        <v>1543</v>
      </c>
      <c r="J1673">
        <v>13</v>
      </c>
      <c r="K1673">
        <v>66</v>
      </c>
      <c r="L1673">
        <v>109</v>
      </c>
      <c r="M1673">
        <v>165</v>
      </c>
      <c r="N1673">
        <v>208</v>
      </c>
      <c r="O1673">
        <v>43</v>
      </c>
      <c r="P1673">
        <v>56</v>
      </c>
      <c r="Q1673">
        <v>43</v>
      </c>
      <c r="R1673">
        <v>66</v>
      </c>
      <c r="S1673">
        <v>53</v>
      </c>
      <c r="T1673" t="s">
        <v>2183</v>
      </c>
      <c r="U1673">
        <v>4</v>
      </c>
      <c r="V1673">
        <v>225</v>
      </c>
      <c r="W1673">
        <v>1539</v>
      </c>
    </row>
    <row r="1674" spans="1:23" x14ac:dyDescent="0.35">
      <c r="A1674" t="s">
        <v>103</v>
      </c>
      <c r="B1674" t="s">
        <v>104</v>
      </c>
      <c r="C1674" s="2">
        <v>44774</v>
      </c>
      <c r="D1674">
        <v>145</v>
      </c>
      <c r="E1674">
        <v>37</v>
      </c>
      <c r="F1674">
        <v>1</v>
      </c>
      <c r="G1674">
        <v>0</v>
      </c>
      <c r="H1674">
        <v>1</v>
      </c>
      <c r="I1674">
        <v>184</v>
      </c>
      <c r="J1674">
        <v>7</v>
      </c>
      <c r="K1674">
        <v>15.5</v>
      </c>
      <c r="L1674">
        <v>24.5</v>
      </c>
      <c r="M1674">
        <v>40.5</v>
      </c>
      <c r="N1674">
        <v>132</v>
      </c>
      <c r="O1674">
        <v>91.5</v>
      </c>
      <c r="P1674">
        <v>16</v>
      </c>
      <c r="Q1674">
        <v>9</v>
      </c>
      <c r="R1674">
        <v>15.5</v>
      </c>
      <c r="S1674">
        <v>8.5</v>
      </c>
      <c r="T1674" t="s">
        <v>2184</v>
      </c>
      <c r="U1674">
        <v>1</v>
      </c>
      <c r="V1674">
        <v>39</v>
      </c>
      <c r="W1674">
        <v>183</v>
      </c>
    </row>
    <row r="1675" spans="1:23" x14ac:dyDescent="0.35">
      <c r="A1675" t="s">
        <v>103</v>
      </c>
      <c r="B1675" t="s">
        <v>104</v>
      </c>
      <c r="C1675" s="2">
        <v>44805</v>
      </c>
      <c r="D1675">
        <v>158</v>
      </c>
      <c r="E1675">
        <v>79</v>
      </c>
      <c r="F1675">
        <v>2</v>
      </c>
      <c r="G1675">
        <v>0</v>
      </c>
      <c r="H1675">
        <v>0</v>
      </c>
      <c r="I1675">
        <v>239</v>
      </c>
      <c r="J1675">
        <v>7</v>
      </c>
      <c r="K1675">
        <v>17</v>
      </c>
      <c r="L1675">
        <v>41</v>
      </c>
      <c r="M1675">
        <v>121</v>
      </c>
      <c r="N1675">
        <v>254</v>
      </c>
      <c r="O1675">
        <v>133</v>
      </c>
      <c r="P1675">
        <v>80</v>
      </c>
      <c r="Q1675">
        <v>24</v>
      </c>
      <c r="R1675">
        <v>17</v>
      </c>
      <c r="S1675">
        <v>10</v>
      </c>
      <c r="T1675" t="s">
        <v>2185</v>
      </c>
      <c r="U1675">
        <v>0</v>
      </c>
      <c r="V1675">
        <v>81</v>
      </c>
      <c r="W1675">
        <v>239</v>
      </c>
    </row>
    <row r="1676" spans="1:23" x14ac:dyDescent="0.35">
      <c r="A1676" t="s">
        <v>103</v>
      </c>
      <c r="B1676" t="s">
        <v>104</v>
      </c>
      <c r="C1676" s="2">
        <v>44835</v>
      </c>
      <c r="D1676">
        <v>144</v>
      </c>
      <c r="E1676">
        <v>45</v>
      </c>
      <c r="F1676">
        <v>4</v>
      </c>
      <c r="G1676">
        <v>0</v>
      </c>
      <c r="H1676">
        <v>1</v>
      </c>
      <c r="I1676">
        <v>194</v>
      </c>
      <c r="J1676">
        <v>6</v>
      </c>
      <c r="K1676">
        <v>16</v>
      </c>
      <c r="L1676">
        <v>23</v>
      </c>
      <c r="M1676">
        <v>49</v>
      </c>
      <c r="N1676">
        <v>159</v>
      </c>
      <c r="O1676">
        <v>110</v>
      </c>
      <c r="P1676">
        <v>26</v>
      </c>
      <c r="Q1676">
        <v>7</v>
      </c>
      <c r="R1676">
        <v>16</v>
      </c>
      <c r="S1676">
        <v>10</v>
      </c>
      <c r="T1676" t="s">
        <v>2186</v>
      </c>
      <c r="U1676">
        <v>1</v>
      </c>
      <c r="V1676">
        <v>50</v>
      </c>
      <c r="W1676">
        <v>193</v>
      </c>
    </row>
    <row r="1677" spans="1:23" x14ac:dyDescent="0.35">
      <c r="A1677" t="s">
        <v>103</v>
      </c>
      <c r="B1677" t="s">
        <v>104</v>
      </c>
      <c r="C1677" s="2">
        <v>44866</v>
      </c>
      <c r="D1677">
        <v>219</v>
      </c>
      <c r="E1677">
        <v>55</v>
      </c>
      <c r="F1677">
        <v>0</v>
      </c>
      <c r="G1677">
        <v>0</v>
      </c>
      <c r="H1677">
        <v>1</v>
      </c>
      <c r="I1677">
        <v>275</v>
      </c>
      <c r="J1677">
        <v>7</v>
      </c>
      <c r="K1677">
        <v>17</v>
      </c>
      <c r="L1677">
        <v>27</v>
      </c>
      <c r="M1677">
        <v>40</v>
      </c>
      <c r="N1677">
        <v>215</v>
      </c>
      <c r="O1677">
        <v>175</v>
      </c>
      <c r="P1677">
        <v>13</v>
      </c>
      <c r="Q1677">
        <v>10</v>
      </c>
      <c r="R1677">
        <v>17</v>
      </c>
      <c r="S1677">
        <v>10</v>
      </c>
      <c r="T1677" t="s">
        <v>2187</v>
      </c>
      <c r="U1677">
        <v>1</v>
      </c>
      <c r="V1677">
        <v>56</v>
      </c>
      <c r="W1677">
        <v>274</v>
      </c>
    </row>
    <row r="1678" spans="1:23" x14ac:dyDescent="0.35">
      <c r="A1678" t="s">
        <v>103</v>
      </c>
      <c r="B1678" t="s">
        <v>104</v>
      </c>
      <c r="C1678" s="2">
        <v>44896</v>
      </c>
      <c r="D1678">
        <v>116</v>
      </c>
      <c r="E1678">
        <v>43</v>
      </c>
      <c r="F1678">
        <v>1</v>
      </c>
      <c r="G1678">
        <v>0</v>
      </c>
      <c r="H1678">
        <v>1</v>
      </c>
      <c r="I1678">
        <v>161</v>
      </c>
      <c r="J1678">
        <v>5</v>
      </c>
      <c r="K1678">
        <v>11</v>
      </c>
      <c r="L1678">
        <v>18</v>
      </c>
      <c r="M1678">
        <v>30</v>
      </c>
      <c r="N1678">
        <v>98</v>
      </c>
      <c r="O1678">
        <v>68</v>
      </c>
      <c r="P1678">
        <v>12</v>
      </c>
      <c r="Q1678">
        <v>7</v>
      </c>
      <c r="R1678">
        <v>11</v>
      </c>
      <c r="S1678">
        <v>6</v>
      </c>
      <c r="T1678" t="s">
        <v>2188</v>
      </c>
      <c r="U1678">
        <v>1</v>
      </c>
      <c r="V1678">
        <v>45</v>
      </c>
      <c r="W1678">
        <v>160</v>
      </c>
    </row>
    <row r="1679" spans="1:23" x14ac:dyDescent="0.35">
      <c r="A1679" t="s">
        <v>103</v>
      </c>
      <c r="B1679" t="s">
        <v>104</v>
      </c>
      <c r="C1679" s="2">
        <v>44927</v>
      </c>
      <c r="D1679">
        <v>158</v>
      </c>
      <c r="E1679">
        <v>71</v>
      </c>
      <c r="F1679">
        <v>6</v>
      </c>
      <c r="G1679">
        <v>0</v>
      </c>
      <c r="H1679">
        <v>0</v>
      </c>
      <c r="I1679">
        <v>235</v>
      </c>
      <c r="J1679">
        <v>4</v>
      </c>
      <c r="K1679">
        <v>15</v>
      </c>
      <c r="L1679">
        <v>29</v>
      </c>
      <c r="M1679">
        <v>47</v>
      </c>
      <c r="N1679">
        <v>178</v>
      </c>
      <c r="O1679">
        <v>131</v>
      </c>
      <c r="P1679">
        <v>18</v>
      </c>
      <c r="Q1679">
        <v>14</v>
      </c>
      <c r="R1679">
        <v>15</v>
      </c>
      <c r="S1679">
        <v>11</v>
      </c>
      <c r="T1679" t="s">
        <v>2189</v>
      </c>
      <c r="U1679">
        <v>0</v>
      </c>
      <c r="V1679">
        <v>77</v>
      </c>
      <c r="W1679">
        <v>235</v>
      </c>
    </row>
    <row r="1680" spans="1:23" x14ac:dyDescent="0.35">
      <c r="A1680" t="s">
        <v>103</v>
      </c>
      <c r="B1680" t="s">
        <v>104</v>
      </c>
      <c r="C1680" s="2">
        <v>44958</v>
      </c>
      <c r="D1680">
        <v>157</v>
      </c>
      <c r="E1680">
        <v>54</v>
      </c>
      <c r="F1680">
        <v>7</v>
      </c>
      <c r="G1680">
        <v>1</v>
      </c>
      <c r="H1680">
        <v>0</v>
      </c>
      <c r="I1680">
        <v>219</v>
      </c>
      <c r="J1680">
        <v>5</v>
      </c>
      <c r="K1680">
        <v>15</v>
      </c>
      <c r="L1680">
        <v>22</v>
      </c>
      <c r="M1680">
        <v>59</v>
      </c>
      <c r="N1680">
        <v>320</v>
      </c>
      <c r="O1680">
        <v>261</v>
      </c>
      <c r="P1680">
        <v>37</v>
      </c>
      <c r="Q1680">
        <v>7</v>
      </c>
      <c r="R1680">
        <v>15</v>
      </c>
      <c r="S1680">
        <v>10</v>
      </c>
      <c r="T1680" t="s">
        <v>2190</v>
      </c>
      <c r="U1680">
        <v>1</v>
      </c>
      <c r="V1680">
        <v>62</v>
      </c>
      <c r="W1680">
        <v>218</v>
      </c>
    </row>
    <row r="1681" spans="1:23" x14ac:dyDescent="0.35">
      <c r="A1681" t="s">
        <v>103</v>
      </c>
      <c r="B1681" t="s">
        <v>104</v>
      </c>
      <c r="C1681" s="2">
        <v>44986</v>
      </c>
      <c r="D1681">
        <v>137</v>
      </c>
      <c r="E1681">
        <v>63</v>
      </c>
      <c r="F1681">
        <v>4</v>
      </c>
      <c r="G1681">
        <v>0</v>
      </c>
      <c r="H1681">
        <v>0</v>
      </c>
      <c r="I1681">
        <v>204</v>
      </c>
      <c r="J1681">
        <v>6</v>
      </c>
      <c r="K1681">
        <v>14</v>
      </c>
      <c r="L1681">
        <v>22.5</v>
      </c>
      <c r="M1681">
        <v>45.5</v>
      </c>
      <c r="N1681">
        <v>126</v>
      </c>
      <c r="O1681">
        <v>80.5</v>
      </c>
      <c r="P1681">
        <v>23</v>
      </c>
      <c r="Q1681">
        <v>8.5</v>
      </c>
      <c r="R1681">
        <v>14</v>
      </c>
      <c r="S1681">
        <v>8</v>
      </c>
      <c r="T1681" t="s">
        <v>2191</v>
      </c>
      <c r="U1681">
        <v>0</v>
      </c>
      <c r="V1681">
        <v>67</v>
      </c>
      <c r="W1681">
        <v>204</v>
      </c>
    </row>
    <row r="1682" spans="1:23" x14ac:dyDescent="0.35">
      <c r="A1682" t="s">
        <v>164</v>
      </c>
      <c r="B1682" t="s">
        <v>486</v>
      </c>
      <c r="C1682" s="2">
        <v>44652</v>
      </c>
      <c r="D1682">
        <v>394</v>
      </c>
      <c r="E1682">
        <v>206</v>
      </c>
      <c r="F1682">
        <v>1</v>
      </c>
      <c r="G1682">
        <v>0</v>
      </c>
      <c r="H1682">
        <v>0</v>
      </c>
      <c r="I1682">
        <v>601</v>
      </c>
      <c r="J1682">
        <v>3</v>
      </c>
      <c r="K1682">
        <v>7</v>
      </c>
      <c r="L1682">
        <v>15</v>
      </c>
      <c r="M1682">
        <v>24</v>
      </c>
      <c r="N1682">
        <v>65</v>
      </c>
      <c r="O1682">
        <v>41</v>
      </c>
      <c r="P1682">
        <v>9</v>
      </c>
      <c r="Q1682">
        <v>8</v>
      </c>
      <c r="R1682">
        <v>7</v>
      </c>
      <c r="S1682">
        <v>4</v>
      </c>
      <c r="T1682" t="s">
        <v>2192</v>
      </c>
      <c r="U1682">
        <v>0</v>
      </c>
      <c r="V1682">
        <v>207</v>
      </c>
      <c r="W1682">
        <v>601</v>
      </c>
    </row>
    <row r="1683" spans="1:23" x14ac:dyDescent="0.35">
      <c r="A1683" t="s">
        <v>164</v>
      </c>
      <c r="B1683" t="s">
        <v>486</v>
      </c>
      <c r="C1683" s="2">
        <v>44682</v>
      </c>
      <c r="D1683">
        <v>198</v>
      </c>
      <c r="E1683">
        <v>117</v>
      </c>
      <c r="F1683">
        <v>3</v>
      </c>
      <c r="G1683">
        <v>1</v>
      </c>
      <c r="H1683">
        <v>0</v>
      </c>
      <c r="I1683">
        <v>319</v>
      </c>
      <c r="J1683">
        <v>1</v>
      </c>
      <c r="K1683">
        <v>2</v>
      </c>
      <c r="L1683">
        <v>6</v>
      </c>
      <c r="M1683">
        <v>10</v>
      </c>
      <c r="N1683">
        <v>36</v>
      </c>
      <c r="O1683">
        <v>26</v>
      </c>
      <c r="P1683">
        <v>4</v>
      </c>
      <c r="Q1683">
        <v>4</v>
      </c>
      <c r="R1683">
        <v>2</v>
      </c>
      <c r="S1683">
        <v>1</v>
      </c>
      <c r="T1683" t="s">
        <v>2193</v>
      </c>
      <c r="U1683">
        <v>1</v>
      </c>
      <c r="V1683">
        <v>121</v>
      </c>
      <c r="W1683">
        <v>318</v>
      </c>
    </row>
    <row r="1684" spans="1:23" x14ac:dyDescent="0.35">
      <c r="A1684" t="s">
        <v>164</v>
      </c>
      <c r="B1684" t="s">
        <v>486</v>
      </c>
      <c r="C1684" s="2">
        <v>44713</v>
      </c>
      <c r="D1684">
        <v>215</v>
      </c>
      <c r="E1684">
        <v>213</v>
      </c>
      <c r="F1684">
        <v>3</v>
      </c>
      <c r="G1684">
        <v>1</v>
      </c>
      <c r="H1684">
        <v>0</v>
      </c>
      <c r="I1684">
        <v>432</v>
      </c>
      <c r="J1684">
        <v>1</v>
      </c>
      <c r="K1684">
        <v>1</v>
      </c>
      <c r="L1684">
        <v>5</v>
      </c>
      <c r="M1684">
        <v>23</v>
      </c>
      <c r="N1684">
        <v>84</v>
      </c>
      <c r="O1684">
        <v>61</v>
      </c>
      <c r="P1684">
        <v>18</v>
      </c>
      <c r="Q1684">
        <v>4</v>
      </c>
      <c r="R1684">
        <v>1</v>
      </c>
      <c r="S1684">
        <v>0</v>
      </c>
      <c r="T1684" t="s">
        <v>2194</v>
      </c>
      <c r="U1684">
        <v>1</v>
      </c>
      <c r="V1684">
        <v>217</v>
      </c>
      <c r="W1684">
        <v>431</v>
      </c>
    </row>
    <row r="1685" spans="1:23" x14ac:dyDescent="0.35">
      <c r="A1685" t="s">
        <v>164</v>
      </c>
      <c r="B1685" t="s">
        <v>486</v>
      </c>
      <c r="C1685" s="2">
        <v>44743</v>
      </c>
      <c r="D1685">
        <v>182</v>
      </c>
      <c r="E1685">
        <v>100</v>
      </c>
      <c r="F1685">
        <v>4</v>
      </c>
      <c r="G1685">
        <v>0</v>
      </c>
      <c r="H1685">
        <v>0</v>
      </c>
      <c r="I1685">
        <v>286</v>
      </c>
      <c r="J1685">
        <v>1</v>
      </c>
      <c r="K1685">
        <v>1</v>
      </c>
      <c r="L1685">
        <v>2</v>
      </c>
      <c r="M1685">
        <v>5</v>
      </c>
      <c r="N1685">
        <v>51</v>
      </c>
      <c r="O1685">
        <v>46</v>
      </c>
      <c r="P1685">
        <v>3</v>
      </c>
      <c r="Q1685">
        <v>1</v>
      </c>
      <c r="R1685">
        <v>1</v>
      </c>
      <c r="S1685">
        <v>0</v>
      </c>
      <c r="T1685" t="s">
        <v>2195</v>
      </c>
      <c r="U1685">
        <v>0</v>
      </c>
      <c r="V1685">
        <v>104</v>
      </c>
      <c r="W1685">
        <v>286</v>
      </c>
    </row>
    <row r="1686" spans="1:23" x14ac:dyDescent="0.35">
      <c r="A1686" t="s">
        <v>164</v>
      </c>
      <c r="B1686" t="s">
        <v>486</v>
      </c>
      <c r="C1686" s="2">
        <v>44774</v>
      </c>
      <c r="D1686">
        <v>211</v>
      </c>
      <c r="E1686">
        <v>142</v>
      </c>
      <c r="F1686">
        <v>2</v>
      </c>
      <c r="G1686">
        <v>1</v>
      </c>
      <c r="H1686">
        <v>0</v>
      </c>
      <c r="I1686">
        <v>356</v>
      </c>
      <c r="J1686">
        <v>1</v>
      </c>
      <c r="K1686">
        <v>4</v>
      </c>
      <c r="L1686">
        <v>11</v>
      </c>
      <c r="M1686">
        <v>18</v>
      </c>
      <c r="N1686">
        <v>31</v>
      </c>
      <c r="O1686">
        <v>13</v>
      </c>
      <c r="P1686">
        <v>7</v>
      </c>
      <c r="Q1686">
        <v>7</v>
      </c>
      <c r="R1686">
        <v>4</v>
      </c>
      <c r="S1686">
        <v>3</v>
      </c>
      <c r="T1686" t="s">
        <v>2196</v>
      </c>
      <c r="U1686">
        <v>1</v>
      </c>
      <c r="V1686">
        <v>145</v>
      </c>
      <c r="W1686">
        <v>355</v>
      </c>
    </row>
    <row r="1687" spans="1:23" x14ac:dyDescent="0.35">
      <c r="A1687" t="s">
        <v>164</v>
      </c>
      <c r="B1687" t="s">
        <v>486</v>
      </c>
      <c r="C1687" s="2">
        <v>44805</v>
      </c>
      <c r="D1687">
        <v>223</v>
      </c>
      <c r="E1687">
        <v>108</v>
      </c>
      <c r="F1687">
        <v>1</v>
      </c>
      <c r="G1687">
        <v>0</v>
      </c>
      <c r="H1687">
        <v>0</v>
      </c>
      <c r="I1687">
        <v>332</v>
      </c>
      <c r="J1687">
        <v>1</v>
      </c>
      <c r="K1687">
        <v>2</v>
      </c>
      <c r="L1687">
        <v>4</v>
      </c>
      <c r="M1687">
        <v>6.5</v>
      </c>
      <c r="N1687">
        <v>82</v>
      </c>
      <c r="O1687">
        <v>75.5</v>
      </c>
      <c r="P1687">
        <v>2.5</v>
      </c>
      <c r="Q1687">
        <v>2</v>
      </c>
      <c r="R1687">
        <v>2</v>
      </c>
      <c r="S1687">
        <v>1</v>
      </c>
      <c r="T1687" t="s">
        <v>2197</v>
      </c>
      <c r="U1687">
        <v>0</v>
      </c>
      <c r="V1687">
        <v>109</v>
      </c>
      <c r="W1687">
        <v>332</v>
      </c>
    </row>
    <row r="1688" spans="1:23" x14ac:dyDescent="0.35">
      <c r="A1688" t="s">
        <v>164</v>
      </c>
      <c r="B1688" t="s">
        <v>486</v>
      </c>
      <c r="C1688" s="2">
        <v>44835</v>
      </c>
      <c r="D1688">
        <v>139</v>
      </c>
      <c r="E1688">
        <v>118</v>
      </c>
      <c r="F1688">
        <v>3</v>
      </c>
      <c r="G1688">
        <v>0</v>
      </c>
      <c r="H1688">
        <v>0</v>
      </c>
      <c r="I1688">
        <v>260</v>
      </c>
      <c r="J1688">
        <v>1</v>
      </c>
      <c r="K1688">
        <v>3</v>
      </c>
      <c r="L1688">
        <v>6</v>
      </c>
      <c r="M1688">
        <v>11</v>
      </c>
      <c r="N1688">
        <v>38</v>
      </c>
      <c r="O1688">
        <v>27</v>
      </c>
      <c r="P1688">
        <v>5</v>
      </c>
      <c r="Q1688">
        <v>3</v>
      </c>
      <c r="R1688">
        <v>3</v>
      </c>
      <c r="S1688">
        <v>2</v>
      </c>
      <c r="T1688" t="s">
        <v>2198</v>
      </c>
      <c r="U1688">
        <v>0</v>
      </c>
      <c r="V1688">
        <v>121</v>
      </c>
      <c r="W1688">
        <v>260</v>
      </c>
    </row>
    <row r="1689" spans="1:23" x14ac:dyDescent="0.35">
      <c r="A1689" t="s">
        <v>164</v>
      </c>
      <c r="B1689" t="s">
        <v>486</v>
      </c>
      <c r="C1689" s="2">
        <v>44866</v>
      </c>
      <c r="D1689">
        <v>163</v>
      </c>
      <c r="E1689">
        <v>117</v>
      </c>
      <c r="F1689">
        <v>2</v>
      </c>
      <c r="G1689">
        <v>0</v>
      </c>
      <c r="H1689">
        <v>0</v>
      </c>
      <c r="I1689">
        <v>282</v>
      </c>
      <c r="J1689">
        <v>1</v>
      </c>
      <c r="K1689">
        <v>3</v>
      </c>
      <c r="L1689">
        <v>6</v>
      </c>
      <c r="M1689">
        <v>13</v>
      </c>
      <c r="N1689">
        <v>32</v>
      </c>
      <c r="O1689">
        <v>19</v>
      </c>
      <c r="P1689">
        <v>7</v>
      </c>
      <c r="Q1689">
        <v>3</v>
      </c>
      <c r="R1689">
        <v>3</v>
      </c>
      <c r="S1689">
        <v>2</v>
      </c>
      <c r="T1689" t="s">
        <v>2199</v>
      </c>
      <c r="U1689">
        <v>0</v>
      </c>
      <c r="V1689">
        <v>119</v>
      </c>
      <c r="W1689">
        <v>282</v>
      </c>
    </row>
    <row r="1690" spans="1:23" x14ac:dyDescent="0.35">
      <c r="A1690" t="s">
        <v>164</v>
      </c>
      <c r="B1690" t="s">
        <v>486</v>
      </c>
      <c r="C1690" s="2">
        <v>44896</v>
      </c>
      <c r="D1690">
        <v>140</v>
      </c>
      <c r="E1690">
        <v>116</v>
      </c>
      <c r="F1690">
        <v>0</v>
      </c>
      <c r="G1690">
        <v>0</v>
      </c>
      <c r="H1690">
        <v>0</v>
      </c>
      <c r="I1690">
        <v>256</v>
      </c>
      <c r="J1690">
        <v>1</v>
      </c>
      <c r="K1690">
        <v>3</v>
      </c>
      <c r="L1690">
        <v>5</v>
      </c>
      <c r="M1690">
        <v>11</v>
      </c>
      <c r="N1690">
        <v>26</v>
      </c>
      <c r="O1690">
        <v>15</v>
      </c>
      <c r="P1690">
        <v>6</v>
      </c>
      <c r="Q1690">
        <v>2</v>
      </c>
      <c r="R1690">
        <v>3</v>
      </c>
      <c r="S1690">
        <v>2</v>
      </c>
      <c r="T1690" t="s">
        <v>2200</v>
      </c>
      <c r="U1690">
        <v>0</v>
      </c>
      <c r="V1690">
        <v>116</v>
      </c>
      <c r="W1690">
        <v>256</v>
      </c>
    </row>
    <row r="1691" spans="1:23" x14ac:dyDescent="0.35">
      <c r="A1691" t="s">
        <v>164</v>
      </c>
      <c r="B1691" t="s">
        <v>486</v>
      </c>
      <c r="C1691" s="2">
        <v>44927</v>
      </c>
      <c r="D1691">
        <v>119</v>
      </c>
      <c r="E1691">
        <v>125</v>
      </c>
      <c r="F1691">
        <v>1</v>
      </c>
      <c r="G1691">
        <v>0</v>
      </c>
      <c r="H1691">
        <v>0</v>
      </c>
      <c r="I1691">
        <v>245</v>
      </c>
      <c r="J1691">
        <v>1</v>
      </c>
      <c r="K1691">
        <v>3</v>
      </c>
      <c r="L1691">
        <v>6</v>
      </c>
      <c r="M1691">
        <v>10</v>
      </c>
      <c r="N1691">
        <v>44</v>
      </c>
      <c r="O1691">
        <v>34</v>
      </c>
      <c r="P1691">
        <v>4</v>
      </c>
      <c r="Q1691">
        <v>3</v>
      </c>
      <c r="R1691">
        <v>3</v>
      </c>
      <c r="S1691">
        <v>2</v>
      </c>
      <c r="T1691" t="s">
        <v>2201</v>
      </c>
      <c r="U1691">
        <v>0</v>
      </c>
      <c r="V1691">
        <v>126</v>
      </c>
      <c r="W1691">
        <v>245</v>
      </c>
    </row>
    <row r="1692" spans="1:23" x14ac:dyDescent="0.35">
      <c r="A1692" t="s">
        <v>164</v>
      </c>
      <c r="B1692" t="s">
        <v>486</v>
      </c>
      <c r="C1692" s="2">
        <v>44958</v>
      </c>
      <c r="D1692">
        <v>188</v>
      </c>
      <c r="E1692">
        <v>130</v>
      </c>
      <c r="F1692">
        <v>6</v>
      </c>
      <c r="G1692">
        <v>0</v>
      </c>
      <c r="H1692">
        <v>0</v>
      </c>
      <c r="I1692">
        <v>324</v>
      </c>
      <c r="J1692">
        <v>1</v>
      </c>
      <c r="K1692">
        <v>2.5</v>
      </c>
      <c r="L1692">
        <v>7</v>
      </c>
      <c r="M1692">
        <v>13</v>
      </c>
      <c r="N1692">
        <v>27</v>
      </c>
      <c r="O1692">
        <v>14</v>
      </c>
      <c r="P1692">
        <v>6</v>
      </c>
      <c r="Q1692">
        <v>4.5</v>
      </c>
      <c r="R1692">
        <v>2.5</v>
      </c>
      <c r="S1692">
        <v>1.5</v>
      </c>
      <c r="T1692" t="s">
        <v>2202</v>
      </c>
      <c r="U1692">
        <v>0</v>
      </c>
      <c r="V1692">
        <v>136</v>
      </c>
      <c r="W1692">
        <v>324</v>
      </c>
    </row>
    <row r="1693" spans="1:23" x14ac:dyDescent="0.35">
      <c r="A1693" t="s">
        <v>164</v>
      </c>
      <c r="B1693" t="s">
        <v>486</v>
      </c>
      <c r="C1693" s="2">
        <v>44986</v>
      </c>
      <c r="D1693">
        <v>113</v>
      </c>
      <c r="E1693">
        <v>129</v>
      </c>
      <c r="F1693">
        <v>3</v>
      </c>
      <c r="G1693">
        <v>0</v>
      </c>
      <c r="H1693">
        <v>1</v>
      </c>
      <c r="I1693">
        <v>246</v>
      </c>
      <c r="J1693">
        <v>2</v>
      </c>
      <c r="K1693">
        <v>7</v>
      </c>
      <c r="L1693">
        <v>12</v>
      </c>
      <c r="M1693">
        <v>15</v>
      </c>
      <c r="N1693">
        <v>40</v>
      </c>
      <c r="O1693">
        <v>25</v>
      </c>
      <c r="P1693">
        <v>3</v>
      </c>
      <c r="Q1693">
        <v>5</v>
      </c>
      <c r="R1693">
        <v>7</v>
      </c>
      <c r="S1693">
        <v>5</v>
      </c>
      <c r="T1693" t="s">
        <v>2203</v>
      </c>
      <c r="U1693">
        <v>1</v>
      </c>
      <c r="V1693">
        <v>133</v>
      </c>
      <c r="W1693">
        <v>245</v>
      </c>
    </row>
    <row r="1694" spans="1:23" x14ac:dyDescent="0.35">
      <c r="A1694" t="s">
        <v>93</v>
      </c>
      <c r="B1694" t="s">
        <v>487</v>
      </c>
      <c r="C1694" s="2">
        <v>44652</v>
      </c>
      <c r="D1694">
        <v>765</v>
      </c>
      <c r="E1694">
        <v>92</v>
      </c>
      <c r="F1694">
        <v>11</v>
      </c>
      <c r="G1694">
        <v>0</v>
      </c>
      <c r="H1694">
        <v>1</v>
      </c>
      <c r="I1694">
        <v>869</v>
      </c>
      <c r="J1694">
        <v>1</v>
      </c>
      <c r="K1694">
        <v>3</v>
      </c>
      <c r="L1694">
        <v>5</v>
      </c>
      <c r="M1694">
        <v>8</v>
      </c>
      <c r="N1694">
        <v>21</v>
      </c>
      <c r="O1694">
        <v>13</v>
      </c>
      <c r="P1694">
        <v>3</v>
      </c>
      <c r="Q1694">
        <v>2</v>
      </c>
      <c r="R1694">
        <v>3</v>
      </c>
      <c r="S1694">
        <v>2</v>
      </c>
      <c r="T1694" t="s">
        <v>2204</v>
      </c>
      <c r="U1694">
        <v>1</v>
      </c>
      <c r="V1694">
        <v>104</v>
      </c>
      <c r="W1694">
        <v>868</v>
      </c>
    </row>
    <row r="1695" spans="1:23" x14ac:dyDescent="0.35">
      <c r="A1695" t="s">
        <v>93</v>
      </c>
      <c r="B1695" t="s">
        <v>487</v>
      </c>
      <c r="C1695" s="2">
        <v>44682</v>
      </c>
      <c r="D1695">
        <v>605</v>
      </c>
      <c r="E1695">
        <v>62</v>
      </c>
      <c r="F1695">
        <v>12</v>
      </c>
      <c r="G1695">
        <v>0</v>
      </c>
      <c r="H1695">
        <v>0</v>
      </c>
      <c r="I1695">
        <v>679</v>
      </c>
      <c r="J1695">
        <v>1</v>
      </c>
      <c r="K1695">
        <v>3</v>
      </c>
      <c r="L1695">
        <v>5</v>
      </c>
      <c r="M1695">
        <v>8</v>
      </c>
      <c r="N1695">
        <v>21</v>
      </c>
      <c r="O1695">
        <v>13</v>
      </c>
      <c r="P1695">
        <v>3</v>
      </c>
      <c r="Q1695">
        <v>2</v>
      </c>
      <c r="R1695">
        <v>3</v>
      </c>
      <c r="S1695">
        <v>2</v>
      </c>
      <c r="T1695" t="s">
        <v>2205</v>
      </c>
      <c r="U1695">
        <v>0</v>
      </c>
      <c r="V1695">
        <v>74</v>
      </c>
      <c r="W1695">
        <v>679</v>
      </c>
    </row>
    <row r="1696" spans="1:23" x14ac:dyDescent="0.35">
      <c r="A1696" t="s">
        <v>93</v>
      </c>
      <c r="B1696" t="s">
        <v>487</v>
      </c>
      <c r="C1696" s="2">
        <v>44713</v>
      </c>
      <c r="D1696">
        <v>594</v>
      </c>
      <c r="E1696">
        <v>78</v>
      </c>
      <c r="F1696">
        <v>9</v>
      </c>
      <c r="G1696">
        <v>1</v>
      </c>
      <c r="H1696">
        <v>1</v>
      </c>
      <c r="I1696">
        <v>683</v>
      </c>
      <c r="J1696">
        <v>2</v>
      </c>
      <c r="K1696">
        <v>4</v>
      </c>
      <c r="L1696">
        <v>6</v>
      </c>
      <c r="M1696">
        <v>10</v>
      </c>
      <c r="N1696">
        <v>20</v>
      </c>
      <c r="O1696">
        <v>10</v>
      </c>
      <c r="P1696">
        <v>4</v>
      </c>
      <c r="Q1696">
        <v>2</v>
      </c>
      <c r="R1696">
        <v>4</v>
      </c>
      <c r="S1696">
        <v>2</v>
      </c>
      <c r="T1696" t="s">
        <v>2206</v>
      </c>
      <c r="U1696">
        <v>2</v>
      </c>
      <c r="V1696">
        <v>89</v>
      </c>
      <c r="W1696">
        <v>681</v>
      </c>
    </row>
    <row r="1697" spans="1:23" x14ac:dyDescent="0.35">
      <c r="A1697" t="s">
        <v>93</v>
      </c>
      <c r="B1697" t="s">
        <v>487</v>
      </c>
      <c r="C1697" s="2">
        <v>44743</v>
      </c>
      <c r="D1697">
        <v>483</v>
      </c>
      <c r="E1697">
        <v>58</v>
      </c>
      <c r="F1697">
        <v>10</v>
      </c>
      <c r="G1697">
        <v>3</v>
      </c>
      <c r="H1697">
        <v>1</v>
      </c>
      <c r="I1697">
        <v>555</v>
      </c>
      <c r="J1697">
        <v>1</v>
      </c>
      <c r="K1697">
        <v>4</v>
      </c>
      <c r="L1697">
        <v>7</v>
      </c>
      <c r="M1697">
        <v>11</v>
      </c>
      <c r="N1697">
        <v>18</v>
      </c>
      <c r="O1697">
        <v>7</v>
      </c>
      <c r="P1697">
        <v>4</v>
      </c>
      <c r="Q1697">
        <v>3</v>
      </c>
      <c r="R1697">
        <v>4</v>
      </c>
      <c r="S1697">
        <v>3</v>
      </c>
      <c r="T1697" t="s">
        <v>2207</v>
      </c>
      <c r="U1697">
        <v>4</v>
      </c>
      <c r="V1697">
        <v>72</v>
      </c>
      <c r="W1697">
        <v>551</v>
      </c>
    </row>
    <row r="1698" spans="1:23" x14ac:dyDescent="0.35">
      <c r="A1698" t="s">
        <v>93</v>
      </c>
      <c r="B1698" t="s">
        <v>487</v>
      </c>
      <c r="C1698" s="2">
        <v>44774</v>
      </c>
      <c r="D1698">
        <v>819</v>
      </c>
      <c r="E1698">
        <v>86</v>
      </c>
      <c r="F1698">
        <v>8</v>
      </c>
      <c r="G1698">
        <v>1</v>
      </c>
      <c r="H1698">
        <v>1</v>
      </c>
      <c r="I1698">
        <v>915</v>
      </c>
      <c r="J1698">
        <v>2</v>
      </c>
      <c r="K1698">
        <v>5</v>
      </c>
      <c r="L1698">
        <v>8</v>
      </c>
      <c r="M1698">
        <v>13</v>
      </c>
      <c r="N1698">
        <v>31</v>
      </c>
      <c r="O1698">
        <v>18</v>
      </c>
      <c r="P1698">
        <v>5</v>
      </c>
      <c r="Q1698">
        <v>3</v>
      </c>
      <c r="R1698">
        <v>5</v>
      </c>
      <c r="S1698">
        <v>3</v>
      </c>
      <c r="T1698" t="s">
        <v>2208</v>
      </c>
      <c r="U1698">
        <v>2</v>
      </c>
      <c r="V1698">
        <v>96</v>
      </c>
      <c r="W1698">
        <v>913</v>
      </c>
    </row>
    <row r="1699" spans="1:23" x14ac:dyDescent="0.35">
      <c r="A1699" t="s">
        <v>93</v>
      </c>
      <c r="B1699" t="s">
        <v>487</v>
      </c>
      <c r="C1699" s="2">
        <v>44805</v>
      </c>
      <c r="D1699">
        <v>948</v>
      </c>
      <c r="E1699">
        <v>108</v>
      </c>
      <c r="F1699">
        <v>9</v>
      </c>
      <c r="G1699">
        <v>3</v>
      </c>
      <c r="H1699">
        <v>2</v>
      </c>
      <c r="I1699">
        <v>1070</v>
      </c>
      <c r="J1699">
        <v>1</v>
      </c>
      <c r="K1699">
        <v>6</v>
      </c>
      <c r="L1699">
        <v>9</v>
      </c>
      <c r="M1699">
        <v>13</v>
      </c>
      <c r="N1699">
        <v>20</v>
      </c>
      <c r="O1699">
        <v>7</v>
      </c>
      <c r="P1699">
        <v>4</v>
      </c>
      <c r="Q1699">
        <v>3</v>
      </c>
      <c r="R1699">
        <v>6</v>
      </c>
      <c r="S1699">
        <v>5</v>
      </c>
      <c r="T1699" t="s">
        <v>2209</v>
      </c>
      <c r="U1699">
        <v>5</v>
      </c>
      <c r="V1699">
        <v>122</v>
      </c>
      <c r="W1699">
        <v>1065</v>
      </c>
    </row>
    <row r="1700" spans="1:23" x14ac:dyDescent="0.35">
      <c r="A1700" t="s">
        <v>93</v>
      </c>
      <c r="B1700" t="s">
        <v>487</v>
      </c>
      <c r="C1700" s="2">
        <v>44835</v>
      </c>
      <c r="D1700">
        <v>1012</v>
      </c>
      <c r="E1700">
        <v>100</v>
      </c>
      <c r="F1700">
        <v>15</v>
      </c>
      <c r="G1700">
        <v>4</v>
      </c>
      <c r="H1700">
        <v>4</v>
      </c>
      <c r="I1700">
        <v>1135</v>
      </c>
      <c r="J1700">
        <v>1</v>
      </c>
      <c r="K1700">
        <v>4</v>
      </c>
      <c r="L1700">
        <v>6</v>
      </c>
      <c r="M1700">
        <v>10</v>
      </c>
      <c r="N1700">
        <v>23</v>
      </c>
      <c r="O1700">
        <v>13</v>
      </c>
      <c r="P1700">
        <v>4</v>
      </c>
      <c r="Q1700">
        <v>2</v>
      </c>
      <c r="R1700">
        <v>4</v>
      </c>
      <c r="S1700">
        <v>3</v>
      </c>
      <c r="T1700" t="s">
        <v>2210</v>
      </c>
      <c r="U1700">
        <v>8</v>
      </c>
      <c r="V1700">
        <v>123</v>
      </c>
      <c r="W1700">
        <v>1127</v>
      </c>
    </row>
    <row r="1701" spans="1:23" x14ac:dyDescent="0.35">
      <c r="A1701" t="s">
        <v>93</v>
      </c>
      <c r="B1701" t="s">
        <v>487</v>
      </c>
      <c r="C1701" s="2">
        <v>44866</v>
      </c>
      <c r="D1701">
        <v>658</v>
      </c>
      <c r="E1701">
        <v>61</v>
      </c>
      <c r="F1701">
        <v>13</v>
      </c>
      <c r="G1701">
        <v>0</v>
      </c>
      <c r="H1701">
        <v>0</v>
      </c>
      <c r="I1701">
        <v>732</v>
      </c>
      <c r="J1701">
        <v>2</v>
      </c>
      <c r="K1701">
        <v>4</v>
      </c>
      <c r="L1701">
        <v>7</v>
      </c>
      <c r="M1701">
        <v>11</v>
      </c>
      <c r="N1701">
        <v>25</v>
      </c>
      <c r="O1701">
        <v>14</v>
      </c>
      <c r="P1701">
        <v>4</v>
      </c>
      <c r="Q1701">
        <v>3</v>
      </c>
      <c r="R1701">
        <v>4</v>
      </c>
      <c r="S1701">
        <v>2</v>
      </c>
      <c r="T1701" t="s">
        <v>2211</v>
      </c>
      <c r="U1701">
        <v>0</v>
      </c>
      <c r="V1701">
        <v>74</v>
      </c>
      <c r="W1701">
        <v>732</v>
      </c>
    </row>
    <row r="1702" spans="1:23" x14ac:dyDescent="0.35">
      <c r="A1702" t="s">
        <v>93</v>
      </c>
      <c r="B1702" t="s">
        <v>487</v>
      </c>
      <c r="C1702" s="2">
        <v>44896</v>
      </c>
      <c r="D1702">
        <v>874</v>
      </c>
      <c r="E1702">
        <v>96</v>
      </c>
      <c r="F1702">
        <v>18</v>
      </c>
      <c r="G1702">
        <v>3</v>
      </c>
      <c r="H1702">
        <v>1</v>
      </c>
      <c r="I1702">
        <v>992</v>
      </c>
      <c r="J1702">
        <v>2</v>
      </c>
      <c r="K1702">
        <v>5</v>
      </c>
      <c r="L1702">
        <v>8</v>
      </c>
      <c r="M1702">
        <v>13</v>
      </c>
      <c r="N1702">
        <v>28</v>
      </c>
      <c r="O1702">
        <v>15</v>
      </c>
      <c r="P1702">
        <v>5</v>
      </c>
      <c r="Q1702">
        <v>3</v>
      </c>
      <c r="R1702">
        <v>5</v>
      </c>
      <c r="S1702">
        <v>3</v>
      </c>
      <c r="T1702" t="s">
        <v>2212</v>
      </c>
      <c r="U1702">
        <v>4</v>
      </c>
      <c r="V1702">
        <v>118</v>
      </c>
      <c r="W1702">
        <v>988</v>
      </c>
    </row>
    <row r="1703" spans="1:23" x14ac:dyDescent="0.35">
      <c r="A1703" t="s">
        <v>93</v>
      </c>
      <c r="B1703" t="s">
        <v>487</v>
      </c>
      <c r="C1703" s="2">
        <v>44927</v>
      </c>
      <c r="D1703">
        <v>746</v>
      </c>
      <c r="E1703">
        <v>66</v>
      </c>
      <c r="F1703">
        <v>22</v>
      </c>
      <c r="G1703">
        <v>3</v>
      </c>
      <c r="H1703">
        <v>1</v>
      </c>
      <c r="I1703">
        <v>838</v>
      </c>
      <c r="J1703">
        <v>1</v>
      </c>
      <c r="K1703">
        <v>3</v>
      </c>
      <c r="L1703">
        <v>5</v>
      </c>
      <c r="M1703">
        <v>6</v>
      </c>
      <c r="N1703">
        <v>26</v>
      </c>
      <c r="O1703">
        <v>20</v>
      </c>
      <c r="P1703">
        <v>1</v>
      </c>
      <c r="Q1703">
        <v>2</v>
      </c>
      <c r="R1703">
        <v>3</v>
      </c>
      <c r="S1703">
        <v>2</v>
      </c>
      <c r="T1703" t="s">
        <v>2213</v>
      </c>
      <c r="U1703">
        <v>4</v>
      </c>
      <c r="V1703">
        <v>92</v>
      </c>
      <c r="W1703">
        <v>834</v>
      </c>
    </row>
    <row r="1704" spans="1:23" x14ac:dyDescent="0.35">
      <c r="A1704" t="s">
        <v>93</v>
      </c>
      <c r="B1704" t="s">
        <v>487</v>
      </c>
      <c r="C1704" s="2">
        <v>44958</v>
      </c>
      <c r="D1704">
        <v>688</v>
      </c>
      <c r="E1704">
        <v>81</v>
      </c>
      <c r="F1704">
        <v>15</v>
      </c>
      <c r="G1704">
        <v>1</v>
      </c>
      <c r="H1704">
        <v>1</v>
      </c>
      <c r="I1704">
        <v>786</v>
      </c>
      <c r="J1704">
        <v>1</v>
      </c>
      <c r="K1704">
        <v>2</v>
      </c>
      <c r="L1704">
        <v>5</v>
      </c>
      <c r="M1704">
        <v>6</v>
      </c>
      <c r="N1704">
        <v>31</v>
      </c>
      <c r="O1704">
        <v>25</v>
      </c>
      <c r="P1704">
        <v>1</v>
      </c>
      <c r="Q1704">
        <v>3</v>
      </c>
      <c r="R1704">
        <v>2</v>
      </c>
      <c r="S1704">
        <v>1</v>
      </c>
      <c r="T1704" t="s">
        <v>2214</v>
      </c>
      <c r="U1704">
        <v>2</v>
      </c>
      <c r="V1704">
        <v>98</v>
      </c>
      <c r="W1704">
        <v>784</v>
      </c>
    </row>
    <row r="1705" spans="1:23" x14ac:dyDescent="0.35">
      <c r="A1705" t="s">
        <v>93</v>
      </c>
      <c r="B1705" t="s">
        <v>487</v>
      </c>
      <c r="C1705" s="2">
        <v>44986</v>
      </c>
      <c r="D1705">
        <v>777</v>
      </c>
      <c r="E1705">
        <v>82</v>
      </c>
      <c r="F1705">
        <v>18</v>
      </c>
      <c r="G1705">
        <v>0</v>
      </c>
      <c r="H1705">
        <v>0</v>
      </c>
      <c r="I1705">
        <v>877</v>
      </c>
      <c r="J1705">
        <v>1</v>
      </c>
      <c r="K1705">
        <v>3</v>
      </c>
      <c r="L1705">
        <v>5</v>
      </c>
      <c r="M1705">
        <v>8</v>
      </c>
      <c r="N1705">
        <v>26</v>
      </c>
      <c r="O1705">
        <v>18</v>
      </c>
      <c r="P1705">
        <v>3</v>
      </c>
      <c r="Q1705">
        <v>2</v>
      </c>
      <c r="R1705">
        <v>3</v>
      </c>
      <c r="S1705">
        <v>2</v>
      </c>
      <c r="T1705" t="s">
        <v>2215</v>
      </c>
      <c r="U1705">
        <v>0</v>
      </c>
      <c r="V1705">
        <v>100</v>
      </c>
      <c r="W1705">
        <v>877</v>
      </c>
    </row>
    <row r="1706" spans="1:23" x14ac:dyDescent="0.35">
      <c r="A1706" t="s">
        <v>137</v>
      </c>
      <c r="B1706" t="s">
        <v>488</v>
      </c>
      <c r="C1706" s="2">
        <v>44652</v>
      </c>
      <c r="D1706">
        <v>584</v>
      </c>
      <c r="E1706">
        <v>97</v>
      </c>
      <c r="F1706">
        <v>10</v>
      </c>
      <c r="G1706">
        <v>6</v>
      </c>
      <c r="H1706">
        <v>1</v>
      </c>
      <c r="I1706">
        <v>698</v>
      </c>
      <c r="J1706">
        <v>2</v>
      </c>
      <c r="K1706">
        <v>4</v>
      </c>
      <c r="L1706">
        <v>6</v>
      </c>
      <c r="M1706">
        <v>22</v>
      </c>
      <c r="N1706">
        <v>27</v>
      </c>
      <c r="O1706">
        <v>5</v>
      </c>
      <c r="P1706">
        <v>16</v>
      </c>
      <c r="Q1706">
        <v>2</v>
      </c>
      <c r="R1706">
        <v>4</v>
      </c>
      <c r="S1706">
        <v>2</v>
      </c>
      <c r="T1706" t="s">
        <v>2216</v>
      </c>
      <c r="U1706">
        <v>7</v>
      </c>
      <c r="V1706">
        <v>114</v>
      </c>
      <c r="W1706">
        <v>691</v>
      </c>
    </row>
    <row r="1707" spans="1:23" x14ac:dyDescent="0.35">
      <c r="A1707" t="s">
        <v>137</v>
      </c>
      <c r="B1707" t="s">
        <v>488</v>
      </c>
      <c r="C1707" s="2">
        <v>44682</v>
      </c>
      <c r="D1707">
        <v>876</v>
      </c>
      <c r="E1707">
        <v>175</v>
      </c>
      <c r="F1707">
        <v>39</v>
      </c>
      <c r="G1707">
        <v>3</v>
      </c>
      <c r="H1707">
        <v>0</v>
      </c>
      <c r="I1707">
        <v>1093</v>
      </c>
      <c r="J1707">
        <v>3</v>
      </c>
      <c r="K1707">
        <v>4</v>
      </c>
      <c r="L1707">
        <v>7</v>
      </c>
      <c r="M1707">
        <v>23</v>
      </c>
      <c r="N1707">
        <v>35</v>
      </c>
      <c r="O1707">
        <v>12</v>
      </c>
      <c r="P1707">
        <v>16</v>
      </c>
      <c r="Q1707">
        <v>3</v>
      </c>
      <c r="R1707">
        <v>4</v>
      </c>
      <c r="S1707">
        <v>1</v>
      </c>
      <c r="T1707" t="s">
        <v>2217</v>
      </c>
      <c r="U1707">
        <v>3</v>
      </c>
      <c r="V1707">
        <v>217</v>
      </c>
      <c r="W1707">
        <v>1090</v>
      </c>
    </row>
    <row r="1708" spans="1:23" x14ac:dyDescent="0.35">
      <c r="A1708" t="s">
        <v>137</v>
      </c>
      <c r="B1708" t="s">
        <v>488</v>
      </c>
      <c r="C1708" s="2">
        <v>44713</v>
      </c>
      <c r="D1708">
        <v>527</v>
      </c>
      <c r="E1708">
        <v>93</v>
      </c>
      <c r="F1708">
        <v>20</v>
      </c>
      <c r="G1708">
        <v>4</v>
      </c>
      <c r="H1708">
        <v>4</v>
      </c>
      <c r="I1708">
        <v>648</v>
      </c>
      <c r="J1708">
        <v>3</v>
      </c>
      <c r="K1708">
        <v>4</v>
      </c>
      <c r="L1708">
        <v>5</v>
      </c>
      <c r="M1708">
        <v>7</v>
      </c>
      <c r="N1708">
        <v>20</v>
      </c>
      <c r="O1708">
        <v>13</v>
      </c>
      <c r="P1708">
        <v>2</v>
      </c>
      <c r="Q1708">
        <v>1</v>
      </c>
      <c r="R1708">
        <v>4</v>
      </c>
      <c r="S1708">
        <v>1</v>
      </c>
      <c r="T1708" t="s">
        <v>2218</v>
      </c>
      <c r="U1708">
        <v>8</v>
      </c>
      <c r="V1708">
        <v>121</v>
      </c>
      <c r="W1708">
        <v>640</v>
      </c>
    </row>
    <row r="1709" spans="1:23" x14ac:dyDescent="0.35">
      <c r="A1709" t="s">
        <v>137</v>
      </c>
      <c r="B1709" t="s">
        <v>488</v>
      </c>
      <c r="C1709" s="2">
        <v>44743</v>
      </c>
      <c r="D1709">
        <v>397</v>
      </c>
      <c r="E1709">
        <v>77</v>
      </c>
      <c r="F1709">
        <v>15</v>
      </c>
      <c r="G1709">
        <v>3</v>
      </c>
      <c r="H1709">
        <v>2</v>
      </c>
      <c r="I1709">
        <v>494</v>
      </c>
      <c r="J1709">
        <v>3</v>
      </c>
      <c r="K1709">
        <v>3</v>
      </c>
      <c r="L1709">
        <v>5</v>
      </c>
      <c r="M1709">
        <v>7</v>
      </c>
      <c r="N1709">
        <v>35</v>
      </c>
      <c r="O1709">
        <v>28</v>
      </c>
      <c r="P1709">
        <v>2</v>
      </c>
      <c r="Q1709">
        <v>2</v>
      </c>
      <c r="R1709">
        <v>3</v>
      </c>
      <c r="S1709">
        <v>0</v>
      </c>
      <c r="T1709" t="s">
        <v>2219</v>
      </c>
      <c r="U1709">
        <v>5</v>
      </c>
      <c r="V1709">
        <v>97</v>
      </c>
      <c r="W1709">
        <v>489</v>
      </c>
    </row>
    <row r="1710" spans="1:23" x14ac:dyDescent="0.35">
      <c r="A1710" t="s">
        <v>137</v>
      </c>
      <c r="B1710" t="s">
        <v>488</v>
      </c>
      <c r="C1710" s="2">
        <v>44774</v>
      </c>
      <c r="D1710">
        <v>918</v>
      </c>
      <c r="E1710">
        <v>171</v>
      </c>
      <c r="F1710">
        <v>28</v>
      </c>
      <c r="G1710">
        <v>6</v>
      </c>
      <c r="H1710">
        <v>4</v>
      </c>
      <c r="I1710">
        <v>1127</v>
      </c>
      <c r="J1710">
        <v>2</v>
      </c>
      <c r="K1710">
        <v>4</v>
      </c>
      <c r="L1710">
        <v>6</v>
      </c>
      <c r="M1710">
        <v>8</v>
      </c>
      <c r="N1710">
        <v>17</v>
      </c>
      <c r="O1710">
        <v>9</v>
      </c>
      <c r="P1710">
        <v>2</v>
      </c>
      <c r="Q1710">
        <v>2</v>
      </c>
      <c r="R1710">
        <v>4</v>
      </c>
      <c r="S1710">
        <v>2</v>
      </c>
      <c r="T1710" t="s">
        <v>2220</v>
      </c>
      <c r="U1710">
        <v>10</v>
      </c>
      <c r="V1710">
        <v>209</v>
      </c>
      <c r="W1710">
        <v>1117</v>
      </c>
    </row>
    <row r="1711" spans="1:23" x14ac:dyDescent="0.35">
      <c r="A1711" t="s">
        <v>137</v>
      </c>
      <c r="B1711" t="s">
        <v>488</v>
      </c>
      <c r="C1711" s="2">
        <v>44805</v>
      </c>
      <c r="D1711">
        <v>479</v>
      </c>
      <c r="E1711">
        <v>73</v>
      </c>
      <c r="F1711">
        <v>13</v>
      </c>
      <c r="G1711">
        <v>6</v>
      </c>
      <c r="H1711">
        <v>0</v>
      </c>
      <c r="I1711">
        <v>571</v>
      </c>
      <c r="J1711">
        <v>5</v>
      </c>
      <c r="K1711">
        <v>9</v>
      </c>
      <c r="L1711">
        <v>13</v>
      </c>
      <c r="M1711">
        <v>18</v>
      </c>
      <c r="N1711">
        <v>28</v>
      </c>
      <c r="O1711">
        <v>10</v>
      </c>
      <c r="P1711">
        <v>5</v>
      </c>
      <c r="Q1711">
        <v>4</v>
      </c>
      <c r="R1711">
        <v>9</v>
      </c>
      <c r="S1711">
        <v>4</v>
      </c>
      <c r="T1711" t="s">
        <v>2221</v>
      </c>
      <c r="U1711">
        <v>6</v>
      </c>
      <c r="V1711">
        <v>92</v>
      </c>
      <c r="W1711">
        <v>565</v>
      </c>
    </row>
    <row r="1712" spans="1:23" x14ac:dyDescent="0.35">
      <c r="A1712" t="s">
        <v>137</v>
      </c>
      <c r="B1712" t="s">
        <v>488</v>
      </c>
      <c r="C1712" s="2">
        <v>44835</v>
      </c>
      <c r="D1712">
        <v>1011</v>
      </c>
      <c r="E1712">
        <v>142</v>
      </c>
      <c r="F1712">
        <v>25</v>
      </c>
      <c r="G1712">
        <v>1</v>
      </c>
      <c r="H1712">
        <v>1</v>
      </c>
      <c r="I1712">
        <v>1180</v>
      </c>
      <c r="J1712">
        <v>3</v>
      </c>
      <c r="K1712">
        <v>4</v>
      </c>
      <c r="L1712">
        <v>6</v>
      </c>
      <c r="M1712">
        <v>9</v>
      </c>
      <c r="N1712">
        <v>15</v>
      </c>
      <c r="O1712">
        <v>6</v>
      </c>
      <c r="P1712">
        <v>3</v>
      </c>
      <c r="Q1712">
        <v>2</v>
      </c>
      <c r="R1712">
        <v>4</v>
      </c>
      <c r="S1712">
        <v>1</v>
      </c>
      <c r="T1712" t="s">
        <v>2222</v>
      </c>
      <c r="U1712">
        <v>2</v>
      </c>
      <c r="V1712">
        <v>169</v>
      </c>
      <c r="W1712">
        <v>1178</v>
      </c>
    </row>
    <row r="1713" spans="1:23" x14ac:dyDescent="0.35">
      <c r="A1713" t="s">
        <v>137</v>
      </c>
      <c r="B1713" t="s">
        <v>488</v>
      </c>
      <c r="C1713" s="2">
        <v>44866</v>
      </c>
      <c r="D1713">
        <v>667</v>
      </c>
      <c r="E1713">
        <v>104</v>
      </c>
      <c r="F1713">
        <v>14</v>
      </c>
      <c r="G1713">
        <v>4</v>
      </c>
      <c r="H1713">
        <v>0</v>
      </c>
      <c r="I1713">
        <v>789</v>
      </c>
      <c r="J1713">
        <v>4</v>
      </c>
      <c r="K1713">
        <v>5</v>
      </c>
      <c r="L1713">
        <v>7</v>
      </c>
      <c r="M1713">
        <v>9</v>
      </c>
      <c r="N1713">
        <v>15</v>
      </c>
      <c r="O1713">
        <v>6</v>
      </c>
      <c r="P1713">
        <v>2</v>
      </c>
      <c r="Q1713">
        <v>2</v>
      </c>
      <c r="R1713">
        <v>5</v>
      </c>
      <c r="S1713">
        <v>1</v>
      </c>
      <c r="T1713" t="s">
        <v>2223</v>
      </c>
      <c r="U1713">
        <v>4</v>
      </c>
      <c r="V1713">
        <v>122</v>
      </c>
      <c r="W1713">
        <v>785</v>
      </c>
    </row>
    <row r="1714" spans="1:23" x14ac:dyDescent="0.35">
      <c r="A1714" t="s">
        <v>137</v>
      </c>
      <c r="B1714" t="s">
        <v>488</v>
      </c>
      <c r="C1714" s="2">
        <v>44896</v>
      </c>
      <c r="D1714">
        <v>563</v>
      </c>
      <c r="E1714">
        <v>84</v>
      </c>
      <c r="F1714">
        <v>21</v>
      </c>
      <c r="G1714">
        <v>4</v>
      </c>
      <c r="H1714">
        <v>2</v>
      </c>
      <c r="I1714">
        <v>674</v>
      </c>
      <c r="J1714">
        <v>3</v>
      </c>
      <c r="K1714">
        <v>6</v>
      </c>
      <c r="L1714">
        <v>8</v>
      </c>
      <c r="M1714">
        <v>10</v>
      </c>
      <c r="N1714">
        <v>16</v>
      </c>
      <c r="O1714">
        <v>6</v>
      </c>
      <c r="P1714">
        <v>2</v>
      </c>
      <c r="Q1714">
        <v>2</v>
      </c>
      <c r="R1714">
        <v>6</v>
      </c>
      <c r="S1714">
        <v>3</v>
      </c>
      <c r="T1714" t="s">
        <v>2224</v>
      </c>
      <c r="U1714">
        <v>6</v>
      </c>
      <c r="V1714">
        <v>111</v>
      </c>
      <c r="W1714">
        <v>668</v>
      </c>
    </row>
    <row r="1715" spans="1:23" x14ac:dyDescent="0.35">
      <c r="A1715" t="s">
        <v>137</v>
      </c>
      <c r="B1715" t="s">
        <v>488</v>
      </c>
      <c r="C1715" s="2">
        <v>44927</v>
      </c>
      <c r="D1715">
        <v>898</v>
      </c>
      <c r="E1715">
        <v>137</v>
      </c>
      <c r="F1715">
        <v>30</v>
      </c>
      <c r="G1715">
        <v>2</v>
      </c>
      <c r="H1715">
        <v>0</v>
      </c>
      <c r="I1715">
        <v>1067</v>
      </c>
      <c r="J1715">
        <v>2</v>
      </c>
      <c r="K1715">
        <v>4</v>
      </c>
      <c r="L1715">
        <v>7</v>
      </c>
      <c r="M1715">
        <v>12</v>
      </c>
      <c r="N1715">
        <v>20</v>
      </c>
      <c r="O1715">
        <v>8</v>
      </c>
      <c r="P1715">
        <v>5</v>
      </c>
      <c r="Q1715">
        <v>3</v>
      </c>
      <c r="R1715">
        <v>4</v>
      </c>
      <c r="S1715">
        <v>2</v>
      </c>
      <c r="T1715" t="s">
        <v>2225</v>
      </c>
      <c r="U1715">
        <v>2</v>
      </c>
      <c r="V1715">
        <v>169</v>
      </c>
      <c r="W1715">
        <v>1065</v>
      </c>
    </row>
    <row r="1716" spans="1:23" x14ac:dyDescent="0.35">
      <c r="A1716" t="s">
        <v>137</v>
      </c>
      <c r="B1716" t="s">
        <v>488</v>
      </c>
      <c r="C1716" s="2">
        <v>44958</v>
      </c>
      <c r="D1716">
        <v>527</v>
      </c>
      <c r="E1716">
        <v>95</v>
      </c>
      <c r="F1716">
        <v>13</v>
      </c>
      <c r="G1716">
        <v>2</v>
      </c>
      <c r="H1716">
        <v>0</v>
      </c>
      <c r="I1716">
        <v>637</v>
      </c>
      <c r="J1716">
        <v>4</v>
      </c>
      <c r="K1716">
        <v>7</v>
      </c>
      <c r="L1716">
        <v>9</v>
      </c>
      <c r="M1716">
        <v>19</v>
      </c>
      <c r="N1716">
        <v>28</v>
      </c>
      <c r="O1716">
        <v>9</v>
      </c>
      <c r="P1716">
        <v>10</v>
      </c>
      <c r="Q1716">
        <v>2</v>
      </c>
      <c r="R1716">
        <v>7</v>
      </c>
      <c r="S1716">
        <v>3</v>
      </c>
      <c r="T1716" t="s">
        <v>2226</v>
      </c>
      <c r="U1716">
        <v>2</v>
      </c>
      <c r="V1716">
        <v>110</v>
      </c>
      <c r="W1716">
        <v>635</v>
      </c>
    </row>
    <row r="1717" spans="1:23" x14ac:dyDescent="0.35">
      <c r="A1717" t="s">
        <v>137</v>
      </c>
      <c r="B1717" t="s">
        <v>488</v>
      </c>
      <c r="C1717" s="2">
        <v>44986</v>
      </c>
      <c r="D1717">
        <v>975</v>
      </c>
      <c r="E1717">
        <v>204</v>
      </c>
      <c r="F1717">
        <v>31</v>
      </c>
      <c r="G1717">
        <v>6</v>
      </c>
      <c r="H1717">
        <v>3</v>
      </c>
      <c r="I1717">
        <v>1219</v>
      </c>
      <c r="J1717">
        <v>2</v>
      </c>
      <c r="K1717">
        <v>4</v>
      </c>
      <c r="L1717">
        <v>7</v>
      </c>
      <c r="M1717">
        <v>13</v>
      </c>
      <c r="N1717">
        <v>37</v>
      </c>
      <c r="O1717">
        <v>24</v>
      </c>
      <c r="P1717">
        <v>6</v>
      </c>
      <c r="Q1717">
        <v>3</v>
      </c>
      <c r="R1717">
        <v>4</v>
      </c>
      <c r="S1717">
        <v>2</v>
      </c>
      <c r="T1717" t="s">
        <v>2227</v>
      </c>
      <c r="U1717">
        <v>9</v>
      </c>
      <c r="V1717">
        <v>244</v>
      </c>
      <c r="W1717">
        <v>1210</v>
      </c>
    </row>
    <row r="1718" spans="1:23" x14ac:dyDescent="0.35">
      <c r="A1718" t="s">
        <v>243</v>
      </c>
      <c r="B1718" t="s">
        <v>244</v>
      </c>
      <c r="C1718" s="2">
        <v>44652</v>
      </c>
      <c r="D1718">
        <v>618</v>
      </c>
      <c r="E1718">
        <v>109</v>
      </c>
      <c r="F1718">
        <v>15</v>
      </c>
      <c r="G1718">
        <v>5</v>
      </c>
      <c r="H1718">
        <v>1</v>
      </c>
      <c r="I1718">
        <v>748</v>
      </c>
      <c r="J1718">
        <v>5</v>
      </c>
      <c r="K1718">
        <v>8</v>
      </c>
      <c r="L1718">
        <v>12</v>
      </c>
      <c r="M1718">
        <v>15</v>
      </c>
      <c r="N1718">
        <v>23</v>
      </c>
      <c r="O1718">
        <v>8</v>
      </c>
      <c r="P1718">
        <v>3</v>
      </c>
      <c r="Q1718">
        <v>4</v>
      </c>
      <c r="R1718">
        <v>8</v>
      </c>
      <c r="S1718">
        <v>3</v>
      </c>
      <c r="T1718" t="s">
        <v>2228</v>
      </c>
      <c r="U1718">
        <v>6</v>
      </c>
      <c r="V1718">
        <v>130</v>
      </c>
      <c r="W1718">
        <v>742</v>
      </c>
    </row>
    <row r="1719" spans="1:23" x14ac:dyDescent="0.35">
      <c r="A1719" t="s">
        <v>243</v>
      </c>
      <c r="B1719" t="s">
        <v>244</v>
      </c>
      <c r="C1719" s="2">
        <v>44682</v>
      </c>
      <c r="D1719">
        <v>529</v>
      </c>
      <c r="E1719">
        <v>86</v>
      </c>
      <c r="F1719">
        <v>12</v>
      </c>
      <c r="G1719">
        <v>1</v>
      </c>
      <c r="H1719">
        <v>1</v>
      </c>
      <c r="I1719">
        <v>629</v>
      </c>
      <c r="J1719">
        <v>4</v>
      </c>
      <c r="K1719">
        <v>7</v>
      </c>
      <c r="L1719">
        <v>10</v>
      </c>
      <c r="M1719">
        <v>12</v>
      </c>
      <c r="N1719">
        <v>21</v>
      </c>
      <c r="O1719">
        <v>9</v>
      </c>
      <c r="P1719">
        <v>2</v>
      </c>
      <c r="Q1719">
        <v>3</v>
      </c>
      <c r="R1719">
        <v>7</v>
      </c>
      <c r="S1719">
        <v>3</v>
      </c>
      <c r="T1719" t="s">
        <v>2229</v>
      </c>
      <c r="U1719">
        <v>2</v>
      </c>
      <c r="V1719">
        <v>100</v>
      </c>
      <c r="W1719">
        <v>627</v>
      </c>
    </row>
    <row r="1720" spans="1:23" x14ac:dyDescent="0.35">
      <c r="A1720" t="s">
        <v>243</v>
      </c>
      <c r="B1720" t="s">
        <v>244</v>
      </c>
      <c r="C1720" s="2">
        <v>44713</v>
      </c>
      <c r="D1720">
        <v>333</v>
      </c>
      <c r="E1720">
        <v>54</v>
      </c>
      <c r="F1720">
        <v>3</v>
      </c>
      <c r="G1720">
        <v>0</v>
      </c>
      <c r="H1720">
        <v>1</v>
      </c>
      <c r="I1720">
        <v>391</v>
      </c>
      <c r="J1720">
        <v>4</v>
      </c>
      <c r="K1720">
        <v>7</v>
      </c>
      <c r="L1720">
        <v>9</v>
      </c>
      <c r="M1720">
        <v>11</v>
      </c>
      <c r="N1720">
        <v>21</v>
      </c>
      <c r="O1720">
        <v>10</v>
      </c>
      <c r="P1720">
        <v>2</v>
      </c>
      <c r="Q1720">
        <v>2</v>
      </c>
      <c r="R1720">
        <v>7</v>
      </c>
      <c r="S1720">
        <v>3</v>
      </c>
      <c r="T1720" t="s">
        <v>2230</v>
      </c>
      <c r="U1720">
        <v>1</v>
      </c>
      <c r="V1720">
        <v>58</v>
      </c>
      <c r="W1720">
        <v>390</v>
      </c>
    </row>
    <row r="1721" spans="1:23" x14ac:dyDescent="0.35">
      <c r="A1721" t="s">
        <v>243</v>
      </c>
      <c r="B1721" t="s">
        <v>244</v>
      </c>
      <c r="C1721" s="2">
        <v>44743</v>
      </c>
      <c r="D1721">
        <v>621</v>
      </c>
      <c r="E1721">
        <v>115</v>
      </c>
      <c r="F1721">
        <v>31</v>
      </c>
      <c r="G1721">
        <v>1</v>
      </c>
      <c r="H1721">
        <v>1</v>
      </c>
      <c r="I1721">
        <v>769</v>
      </c>
      <c r="J1721">
        <v>6</v>
      </c>
      <c r="K1721">
        <v>8</v>
      </c>
      <c r="L1721">
        <v>10</v>
      </c>
      <c r="M1721">
        <v>14</v>
      </c>
      <c r="N1721">
        <v>18</v>
      </c>
      <c r="O1721">
        <v>4</v>
      </c>
      <c r="P1721">
        <v>4</v>
      </c>
      <c r="Q1721">
        <v>2</v>
      </c>
      <c r="R1721">
        <v>8</v>
      </c>
      <c r="S1721">
        <v>2</v>
      </c>
      <c r="T1721" t="s">
        <v>2231</v>
      </c>
      <c r="U1721">
        <v>2</v>
      </c>
      <c r="V1721">
        <v>148</v>
      </c>
      <c r="W1721">
        <v>767</v>
      </c>
    </row>
    <row r="1722" spans="1:23" x14ac:dyDescent="0.35">
      <c r="A1722" t="s">
        <v>243</v>
      </c>
      <c r="B1722" t="s">
        <v>244</v>
      </c>
      <c r="C1722" s="2">
        <v>44774</v>
      </c>
      <c r="D1722">
        <v>376</v>
      </c>
      <c r="E1722">
        <v>79</v>
      </c>
      <c r="F1722">
        <v>8</v>
      </c>
      <c r="G1722">
        <v>2</v>
      </c>
      <c r="H1722">
        <v>0</v>
      </c>
      <c r="I1722">
        <v>465</v>
      </c>
      <c r="J1722">
        <v>7</v>
      </c>
      <c r="K1722">
        <v>11</v>
      </c>
      <c r="L1722">
        <v>16</v>
      </c>
      <c r="M1722">
        <v>19</v>
      </c>
      <c r="N1722">
        <v>61</v>
      </c>
      <c r="O1722">
        <v>42</v>
      </c>
      <c r="P1722">
        <v>3</v>
      </c>
      <c r="Q1722">
        <v>5</v>
      </c>
      <c r="R1722">
        <v>11</v>
      </c>
      <c r="S1722">
        <v>4</v>
      </c>
      <c r="T1722" t="s">
        <v>2232</v>
      </c>
      <c r="U1722">
        <v>2</v>
      </c>
      <c r="V1722">
        <v>89</v>
      </c>
      <c r="W1722">
        <v>463</v>
      </c>
    </row>
    <row r="1723" spans="1:23" x14ac:dyDescent="0.35">
      <c r="A1723" t="s">
        <v>243</v>
      </c>
      <c r="B1723" t="s">
        <v>244</v>
      </c>
      <c r="C1723" s="2">
        <v>44805</v>
      </c>
      <c r="D1723">
        <v>461</v>
      </c>
      <c r="E1723">
        <v>90</v>
      </c>
      <c r="F1723">
        <v>10</v>
      </c>
      <c r="G1723">
        <v>0</v>
      </c>
      <c r="H1723">
        <v>1</v>
      </c>
      <c r="I1723">
        <v>562</v>
      </c>
      <c r="J1723">
        <v>19</v>
      </c>
      <c r="K1723">
        <v>26</v>
      </c>
      <c r="L1723">
        <v>31</v>
      </c>
      <c r="M1723">
        <v>35</v>
      </c>
      <c r="N1723">
        <v>56</v>
      </c>
      <c r="O1723">
        <v>21</v>
      </c>
      <c r="P1723">
        <v>4</v>
      </c>
      <c r="Q1723">
        <v>5</v>
      </c>
      <c r="R1723">
        <v>26</v>
      </c>
      <c r="S1723">
        <v>7</v>
      </c>
      <c r="T1723" t="s">
        <v>2233</v>
      </c>
      <c r="U1723">
        <v>1</v>
      </c>
      <c r="V1723">
        <v>101</v>
      </c>
      <c r="W1723">
        <v>561</v>
      </c>
    </row>
    <row r="1724" spans="1:23" x14ac:dyDescent="0.35">
      <c r="A1724" t="s">
        <v>243</v>
      </c>
      <c r="B1724" t="s">
        <v>244</v>
      </c>
      <c r="C1724" s="2">
        <v>44835</v>
      </c>
      <c r="D1724">
        <v>0</v>
      </c>
      <c r="E1724">
        <v>0</v>
      </c>
      <c r="F1724">
        <v>0</v>
      </c>
      <c r="G1724">
        <v>0</v>
      </c>
      <c r="H1724">
        <v>0</v>
      </c>
      <c r="I1724">
        <v>0</v>
      </c>
      <c r="T1724" t="s">
        <v>2234</v>
      </c>
      <c r="U1724">
        <v>0</v>
      </c>
      <c r="V1724">
        <v>0</v>
      </c>
      <c r="W1724">
        <v>0</v>
      </c>
    </row>
    <row r="1725" spans="1:23" x14ac:dyDescent="0.35">
      <c r="A1725" t="s">
        <v>243</v>
      </c>
      <c r="B1725" t="s">
        <v>244</v>
      </c>
      <c r="C1725" s="2">
        <v>44866</v>
      </c>
      <c r="D1725">
        <v>432</v>
      </c>
      <c r="E1725">
        <v>67</v>
      </c>
      <c r="F1725">
        <v>13</v>
      </c>
      <c r="G1725">
        <v>5</v>
      </c>
      <c r="H1725">
        <v>1</v>
      </c>
      <c r="I1725">
        <v>518</v>
      </c>
      <c r="J1725">
        <v>26</v>
      </c>
      <c r="K1725">
        <v>31</v>
      </c>
      <c r="L1725">
        <v>37</v>
      </c>
      <c r="M1725">
        <v>41</v>
      </c>
      <c r="N1725">
        <v>47</v>
      </c>
      <c r="O1725">
        <v>6</v>
      </c>
      <c r="P1725">
        <v>4</v>
      </c>
      <c r="Q1725">
        <v>6</v>
      </c>
      <c r="R1725">
        <v>31</v>
      </c>
      <c r="S1725">
        <v>5</v>
      </c>
      <c r="T1725" t="s">
        <v>2235</v>
      </c>
      <c r="U1725">
        <v>6</v>
      </c>
      <c r="V1725">
        <v>86</v>
      </c>
      <c r="W1725">
        <v>512</v>
      </c>
    </row>
    <row r="1726" spans="1:23" x14ac:dyDescent="0.35">
      <c r="A1726" t="s">
        <v>243</v>
      </c>
      <c r="B1726" t="s">
        <v>244</v>
      </c>
      <c r="C1726" s="2">
        <v>44896</v>
      </c>
      <c r="D1726">
        <v>0</v>
      </c>
      <c r="E1726">
        <v>0</v>
      </c>
      <c r="F1726">
        <v>0</v>
      </c>
      <c r="G1726">
        <v>0</v>
      </c>
      <c r="H1726">
        <v>0</v>
      </c>
      <c r="I1726">
        <v>0</v>
      </c>
      <c r="T1726" t="s">
        <v>2236</v>
      </c>
      <c r="U1726">
        <v>0</v>
      </c>
      <c r="V1726">
        <v>0</v>
      </c>
      <c r="W1726">
        <v>0</v>
      </c>
    </row>
    <row r="1727" spans="1:23" x14ac:dyDescent="0.35">
      <c r="A1727" t="s">
        <v>243</v>
      </c>
      <c r="B1727" t="s">
        <v>244</v>
      </c>
      <c r="C1727" s="2">
        <v>44927</v>
      </c>
      <c r="D1727">
        <v>1713</v>
      </c>
      <c r="E1727">
        <v>9</v>
      </c>
      <c r="F1727">
        <v>42</v>
      </c>
      <c r="G1727">
        <v>7</v>
      </c>
      <c r="H1727">
        <v>2</v>
      </c>
      <c r="I1727">
        <v>1773</v>
      </c>
      <c r="J1727">
        <v>26</v>
      </c>
      <c r="K1727">
        <v>43</v>
      </c>
      <c r="L1727">
        <v>61</v>
      </c>
      <c r="M1727">
        <v>77</v>
      </c>
      <c r="N1727">
        <v>95</v>
      </c>
      <c r="O1727">
        <v>18</v>
      </c>
      <c r="P1727">
        <v>16</v>
      </c>
      <c r="Q1727">
        <v>18</v>
      </c>
      <c r="R1727">
        <v>43</v>
      </c>
      <c r="S1727">
        <v>17</v>
      </c>
      <c r="T1727" t="s">
        <v>2237</v>
      </c>
      <c r="U1727">
        <v>9</v>
      </c>
      <c r="V1727">
        <v>60</v>
      </c>
      <c r="W1727">
        <v>1764</v>
      </c>
    </row>
    <row r="1728" spans="1:23" x14ac:dyDescent="0.35">
      <c r="A1728" t="s">
        <v>243</v>
      </c>
      <c r="B1728" t="s">
        <v>244</v>
      </c>
      <c r="C1728" s="2">
        <v>44958</v>
      </c>
      <c r="D1728">
        <v>853</v>
      </c>
      <c r="E1728">
        <v>438</v>
      </c>
      <c r="F1728">
        <v>33</v>
      </c>
      <c r="G1728">
        <v>3</v>
      </c>
      <c r="H1728">
        <v>1</v>
      </c>
      <c r="I1728">
        <v>1328</v>
      </c>
      <c r="J1728">
        <v>5</v>
      </c>
      <c r="K1728">
        <v>12</v>
      </c>
      <c r="L1728">
        <v>24</v>
      </c>
      <c r="M1728">
        <v>40</v>
      </c>
      <c r="N1728">
        <v>84</v>
      </c>
      <c r="O1728">
        <v>44</v>
      </c>
      <c r="P1728">
        <v>16</v>
      </c>
      <c r="Q1728">
        <v>12</v>
      </c>
      <c r="R1728">
        <v>12</v>
      </c>
      <c r="S1728">
        <v>7</v>
      </c>
      <c r="T1728" t="s">
        <v>2238</v>
      </c>
      <c r="U1728">
        <v>4</v>
      </c>
      <c r="V1728">
        <v>475</v>
      </c>
      <c r="W1728">
        <v>1324</v>
      </c>
    </row>
    <row r="1729" spans="1:23" x14ac:dyDescent="0.35">
      <c r="A1729" t="s">
        <v>243</v>
      </c>
      <c r="B1729" t="s">
        <v>244</v>
      </c>
      <c r="C1729" s="2">
        <v>44986</v>
      </c>
      <c r="D1729">
        <v>324</v>
      </c>
      <c r="E1729">
        <v>60</v>
      </c>
      <c r="F1729">
        <v>12</v>
      </c>
      <c r="G1729">
        <v>1</v>
      </c>
      <c r="H1729">
        <v>1</v>
      </c>
      <c r="I1729">
        <v>398</v>
      </c>
      <c r="J1729">
        <v>2</v>
      </c>
      <c r="K1729">
        <v>6</v>
      </c>
      <c r="L1729">
        <v>9.5</v>
      </c>
      <c r="M1729">
        <v>13</v>
      </c>
      <c r="N1729">
        <v>16</v>
      </c>
      <c r="O1729">
        <v>3</v>
      </c>
      <c r="P1729">
        <v>3.5</v>
      </c>
      <c r="Q1729">
        <v>3.5</v>
      </c>
      <c r="R1729">
        <v>6</v>
      </c>
      <c r="S1729">
        <v>4</v>
      </c>
      <c r="T1729" t="s">
        <v>2239</v>
      </c>
      <c r="U1729">
        <v>2</v>
      </c>
      <c r="V1729">
        <v>74</v>
      </c>
      <c r="W1729">
        <v>396</v>
      </c>
    </row>
    <row r="1730" spans="1:23" x14ac:dyDescent="0.35">
      <c r="A1730" t="s">
        <v>382</v>
      </c>
      <c r="B1730" t="s">
        <v>383</v>
      </c>
      <c r="C1730" s="2">
        <v>44652</v>
      </c>
      <c r="D1730">
        <v>883</v>
      </c>
      <c r="E1730">
        <v>404</v>
      </c>
      <c r="F1730">
        <v>31</v>
      </c>
      <c r="G1730">
        <v>6</v>
      </c>
      <c r="H1730">
        <v>1</v>
      </c>
      <c r="I1730">
        <v>1325</v>
      </c>
      <c r="J1730">
        <v>6</v>
      </c>
      <c r="K1730">
        <v>12</v>
      </c>
      <c r="L1730">
        <v>17</v>
      </c>
      <c r="M1730">
        <v>27</v>
      </c>
      <c r="N1730">
        <v>64</v>
      </c>
      <c r="O1730">
        <v>37</v>
      </c>
      <c r="P1730">
        <v>10</v>
      </c>
      <c r="Q1730">
        <v>5</v>
      </c>
      <c r="R1730">
        <v>12</v>
      </c>
      <c r="S1730">
        <v>6</v>
      </c>
      <c r="T1730" t="s">
        <v>2240</v>
      </c>
      <c r="U1730">
        <v>7</v>
      </c>
      <c r="V1730">
        <v>442</v>
      </c>
      <c r="W1730">
        <v>1318</v>
      </c>
    </row>
    <row r="1731" spans="1:23" x14ac:dyDescent="0.35">
      <c r="A1731" t="s">
        <v>382</v>
      </c>
      <c r="B1731" t="s">
        <v>383</v>
      </c>
      <c r="C1731" s="2">
        <v>44682</v>
      </c>
      <c r="D1731">
        <v>907</v>
      </c>
      <c r="E1731">
        <v>493</v>
      </c>
      <c r="F1731">
        <v>26</v>
      </c>
      <c r="G1731">
        <v>2</v>
      </c>
      <c r="H1731">
        <v>1</v>
      </c>
      <c r="I1731">
        <v>1429</v>
      </c>
      <c r="J1731">
        <v>5</v>
      </c>
      <c r="K1731">
        <v>10</v>
      </c>
      <c r="L1731">
        <v>15</v>
      </c>
      <c r="M1731">
        <v>25</v>
      </c>
      <c r="N1731">
        <v>89</v>
      </c>
      <c r="O1731">
        <v>64</v>
      </c>
      <c r="P1731">
        <v>10</v>
      </c>
      <c r="Q1731">
        <v>5</v>
      </c>
      <c r="R1731">
        <v>10</v>
      </c>
      <c r="S1731">
        <v>5</v>
      </c>
      <c r="T1731" t="s">
        <v>2241</v>
      </c>
      <c r="U1731">
        <v>3</v>
      </c>
      <c r="V1731">
        <v>522</v>
      </c>
      <c r="W1731">
        <v>1426</v>
      </c>
    </row>
    <row r="1732" spans="1:23" x14ac:dyDescent="0.35">
      <c r="A1732" t="s">
        <v>382</v>
      </c>
      <c r="B1732" t="s">
        <v>383</v>
      </c>
      <c r="C1732" s="2">
        <v>44713</v>
      </c>
      <c r="D1732">
        <v>1040</v>
      </c>
      <c r="E1732">
        <v>532</v>
      </c>
      <c r="F1732">
        <v>19</v>
      </c>
      <c r="G1732">
        <v>2</v>
      </c>
      <c r="H1732">
        <v>0</v>
      </c>
      <c r="I1732">
        <v>1593</v>
      </c>
      <c r="J1732">
        <v>3</v>
      </c>
      <c r="K1732">
        <v>8</v>
      </c>
      <c r="L1732">
        <v>12</v>
      </c>
      <c r="M1732">
        <v>20</v>
      </c>
      <c r="N1732">
        <v>73</v>
      </c>
      <c r="O1732">
        <v>53</v>
      </c>
      <c r="P1732">
        <v>8</v>
      </c>
      <c r="Q1732">
        <v>4</v>
      </c>
      <c r="R1732">
        <v>8</v>
      </c>
      <c r="S1732">
        <v>5</v>
      </c>
      <c r="T1732" t="s">
        <v>2242</v>
      </c>
      <c r="U1732">
        <v>2</v>
      </c>
      <c r="V1732">
        <v>553</v>
      </c>
      <c r="W1732">
        <v>1591</v>
      </c>
    </row>
    <row r="1733" spans="1:23" x14ac:dyDescent="0.35">
      <c r="A1733" t="s">
        <v>382</v>
      </c>
      <c r="B1733" t="s">
        <v>383</v>
      </c>
      <c r="C1733" s="2">
        <v>44743</v>
      </c>
      <c r="D1733">
        <v>629</v>
      </c>
      <c r="E1733">
        <v>343</v>
      </c>
      <c r="F1733">
        <v>19</v>
      </c>
      <c r="G1733">
        <v>2</v>
      </c>
      <c r="H1733">
        <v>2</v>
      </c>
      <c r="I1733">
        <v>995</v>
      </c>
      <c r="J1733">
        <v>3</v>
      </c>
      <c r="K1733">
        <v>8</v>
      </c>
      <c r="L1733">
        <v>13</v>
      </c>
      <c r="M1733">
        <v>26</v>
      </c>
      <c r="N1733">
        <v>501</v>
      </c>
      <c r="O1733">
        <v>475</v>
      </c>
      <c r="P1733">
        <v>13</v>
      </c>
      <c r="Q1733">
        <v>5</v>
      </c>
      <c r="R1733">
        <v>8</v>
      </c>
      <c r="S1733">
        <v>5</v>
      </c>
      <c r="T1733" t="s">
        <v>2243</v>
      </c>
      <c r="U1733">
        <v>4</v>
      </c>
      <c r="V1733">
        <v>366</v>
      </c>
      <c r="W1733">
        <v>991</v>
      </c>
    </row>
    <row r="1734" spans="1:23" x14ac:dyDescent="0.35">
      <c r="A1734" t="s">
        <v>382</v>
      </c>
      <c r="B1734" t="s">
        <v>383</v>
      </c>
      <c r="C1734" s="2">
        <v>44774</v>
      </c>
      <c r="D1734">
        <v>806</v>
      </c>
      <c r="E1734">
        <v>387</v>
      </c>
      <c r="F1734">
        <v>15</v>
      </c>
      <c r="G1734">
        <v>2</v>
      </c>
      <c r="H1734">
        <v>2</v>
      </c>
      <c r="I1734">
        <v>1212</v>
      </c>
      <c r="J1734">
        <v>6</v>
      </c>
      <c r="K1734">
        <v>11</v>
      </c>
      <c r="L1734">
        <v>17</v>
      </c>
      <c r="M1734">
        <v>27</v>
      </c>
      <c r="N1734">
        <v>98</v>
      </c>
      <c r="O1734">
        <v>71</v>
      </c>
      <c r="P1734">
        <v>10</v>
      </c>
      <c r="Q1734">
        <v>6</v>
      </c>
      <c r="R1734">
        <v>11</v>
      </c>
      <c r="S1734">
        <v>5</v>
      </c>
      <c r="T1734" t="s">
        <v>2244</v>
      </c>
      <c r="U1734">
        <v>4</v>
      </c>
      <c r="V1734">
        <v>406</v>
      </c>
      <c r="W1734">
        <v>1208</v>
      </c>
    </row>
    <row r="1735" spans="1:23" x14ac:dyDescent="0.35">
      <c r="A1735" t="s">
        <v>382</v>
      </c>
      <c r="B1735" t="s">
        <v>383</v>
      </c>
      <c r="C1735" s="2">
        <v>44805</v>
      </c>
      <c r="D1735">
        <v>937</v>
      </c>
      <c r="E1735">
        <v>562</v>
      </c>
      <c r="F1735">
        <v>8</v>
      </c>
      <c r="G1735">
        <v>2</v>
      </c>
      <c r="H1735">
        <v>0</v>
      </c>
      <c r="I1735">
        <v>1509</v>
      </c>
      <c r="J1735">
        <v>3</v>
      </c>
      <c r="K1735">
        <v>10</v>
      </c>
      <c r="L1735">
        <v>18</v>
      </c>
      <c r="M1735">
        <v>26</v>
      </c>
      <c r="N1735">
        <v>158</v>
      </c>
      <c r="O1735">
        <v>132</v>
      </c>
      <c r="P1735">
        <v>8</v>
      </c>
      <c r="Q1735">
        <v>8</v>
      </c>
      <c r="R1735">
        <v>10</v>
      </c>
      <c r="S1735">
        <v>7</v>
      </c>
      <c r="T1735" t="s">
        <v>2245</v>
      </c>
      <c r="U1735">
        <v>2</v>
      </c>
      <c r="V1735">
        <v>572</v>
      </c>
      <c r="W1735">
        <v>1507</v>
      </c>
    </row>
    <row r="1736" spans="1:23" x14ac:dyDescent="0.35">
      <c r="A1736" t="s">
        <v>382</v>
      </c>
      <c r="B1736" t="s">
        <v>383</v>
      </c>
      <c r="C1736" s="2">
        <v>44835</v>
      </c>
      <c r="D1736">
        <v>792</v>
      </c>
      <c r="E1736">
        <v>408</v>
      </c>
      <c r="F1736">
        <v>12</v>
      </c>
      <c r="G1736">
        <v>1</v>
      </c>
      <c r="H1736">
        <v>1</v>
      </c>
      <c r="I1736">
        <v>1214</v>
      </c>
      <c r="J1736">
        <v>3</v>
      </c>
      <c r="K1736">
        <v>6</v>
      </c>
      <c r="L1736">
        <v>12</v>
      </c>
      <c r="M1736">
        <v>76</v>
      </c>
      <c r="N1736">
        <v>333</v>
      </c>
      <c r="O1736">
        <v>257</v>
      </c>
      <c r="P1736">
        <v>64</v>
      </c>
      <c r="Q1736">
        <v>6</v>
      </c>
      <c r="R1736">
        <v>6</v>
      </c>
      <c r="S1736">
        <v>3</v>
      </c>
      <c r="T1736" t="s">
        <v>2246</v>
      </c>
      <c r="U1736">
        <v>2</v>
      </c>
      <c r="V1736">
        <v>422</v>
      </c>
      <c r="W1736">
        <v>1212</v>
      </c>
    </row>
    <row r="1737" spans="1:23" x14ac:dyDescent="0.35">
      <c r="A1737" t="s">
        <v>382</v>
      </c>
      <c r="B1737" t="s">
        <v>383</v>
      </c>
      <c r="C1737" s="2">
        <v>44866</v>
      </c>
      <c r="D1737">
        <v>805</v>
      </c>
      <c r="E1737">
        <v>421</v>
      </c>
      <c r="F1737">
        <v>11</v>
      </c>
      <c r="G1737">
        <v>2</v>
      </c>
      <c r="H1737">
        <v>1</v>
      </c>
      <c r="I1737">
        <v>1240</v>
      </c>
      <c r="J1737">
        <v>4</v>
      </c>
      <c r="K1737">
        <v>8</v>
      </c>
      <c r="L1737">
        <v>12.5</v>
      </c>
      <c r="M1737">
        <v>21</v>
      </c>
      <c r="N1737">
        <v>56.5</v>
      </c>
      <c r="O1737">
        <v>35.5</v>
      </c>
      <c r="P1737">
        <v>8.5</v>
      </c>
      <c r="Q1737">
        <v>4.5</v>
      </c>
      <c r="R1737">
        <v>8</v>
      </c>
      <c r="S1737">
        <v>4</v>
      </c>
      <c r="T1737" t="s">
        <v>2247</v>
      </c>
      <c r="U1737">
        <v>3</v>
      </c>
      <c r="V1737">
        <v>435</v>
      </c>
      <c r="W1737">
        <v>1237</v>
      </c>
    </row>
    <row r="1738" spans="1:23" x14ac:dyDescent="0.35">
      <c r="A1738" t="s">
        <v>382</v>
      </c>
      <c r="B1738" t="s">
        <v>383</v>
      </c>
      <c r="C1738" s="2">
        <v>44896</v>
      </c>
      <c r="D1738">
        <v>742</v>
      </c>
      <c r="E1738">
        <v>438</v>
      </c>
      <c r="F1738">
        <v>12</v>
      </c>
      <c r="G1738">
        <v>1</v>
      </c>
      <c r="H1738">
        <v>2</v>
      </c>
      <c r="I1738">
        <v>1195</v>
      </c>
      <c r="J1738">
        <v>5</v>
      </c>
      <c r="K1738">
        <v>9</v>
      </c>
      <c r="L1738">
        <v>13</v>
      </c>
      <c r="M1738">
        <v>22</v>
      </c>
      <c r="N1738">
        <v>54</v>
      </c>
      <c r="O1738">
        <v>32</v>
      </c>
      <c r="P1738">
        <v>9</v>
      </c>
      <c r="Q1738">
        <v>4</v>
      </c>
      <c r="R1738">
        <v>9</v>
      </c>
      <c r="S1738">
        <v>4</v>
      </c>
      <c r="T1738" t="s">
        <v>2248</v>
      </c>
      <c r="U1738">
        <v>3</v>
      </c>
      <c r="V1738">
        <v>453</v>
      </c>
      <c r="W1738">
        <v>1192</v>
      </c>
    </row>
    <row r="1739" spans="1:23" x14ac:dyDescent="0.35">
      <c r="A1739" t="s">
        <v>382</v>
      </c>
      <c r="B1739" t="s">
        <v>383</v>
      </c>
      <c r="C1739" s="2">
        <v>44927</v>
      </c>
      <c r="D1739">
        <v>722</v>
      </c>
      <c r="E1739">
        <v>489</v>
      </c>
      <c r="F1739">
        <v>26</v>
      </c>
      <c r="G1739">
        <v>2</v>
      </c>
      <c r="H1739">
        <v>8</v>
      </c>
      <c r="I1739">
        <v>1247</v>
      </c>
      <c r="J1739">
        <v>4</v>
      </c>
      <c r="K1739">
        <v>10</v>
      </c>
      <c r="L1739">
        <v>19</v>
      </c>
      <c r="M1739">
        <v>38</v>
      </c>
      <c r="N1739">
        <v>118</v>
      </c>
      <c r="O1739">
        <v>80</v>
      </c>
      <c r="P1739">
        <v>19</v>
      </c>
      <c r="Q1739">
        <v>9</v>
      </c>
      <c r="R1739">
        <v>10</v>
      </c>
      <c r="S1739">
        <v>6</v>
      </c>
      <c r="T1739" t="s">
        <v>2249</v>
      </c>
      <c r="U1739">
        <v>10</v>
      </c>
      <c r="V1739">
        <v>525</v>
      </c>
      <c r="W1739">
        <v>1237</v>
      </c>
    </row>
    <row r="1740" spans="1:23" x14ac:dyDescent="0.35">
      <c r="A1740" t="s">
        <v>382</v>
      </c>
      <c r="B1740" t="s">
        <v>383</v>
      </c>
      <c r="C1740" s="2">
        <v>44958</v>
      </c>
      <c r="D1740">
        <v>621</v>
      </c>
      <c r="E1740">
        <v>416</v>
      </c>
      <c r="F1740">
        <v>7</v>
      </c>
      <c r="G1740">
        <v>1</v>
      </c>
      <c r="H1740">
        <v>4</v>
      </c>
      <c r="I1740">
        <v>1049</v>
      </c>
      <c r="J1740">
        <v>7</v>
      </c>
      <c r="K1740">
        <v>14</v>
      </c>
      <c r="L1740">
        <v>19</v>
      </c>
      <c r="M1740">
        <v>31</v>
      </c>
      <c r="N1740">
        <v>66</v>
      </c>
      <c r="O1740">
        <v>35</v>
      </c>
      <c r="P1740">
        <v>12</v>
      </c>
      <c r="Q1740">
        <v>5</v>
      </c>
      <c r="R1740">
        <v>14</v>
      </c>
      <c r="S1740">
        <v>7</v>
      </c>
      <c r="T1740" t="s">
        <v>2250</v>
      </c>
      <c r="U1740">
        <v>5</v>
      </c>
      <c r="V1740">
        <v>428</v>
      </c>
      <c r="W1740">
        <v>1044</v>
      </c>
    </row>
    <row r="1741" spans="1:23" x14ac:dyDescent="0.35">
      <c r="A1741" t="s">
        <v>382</v>
      </c>
      <c r="B1741" t="s">
        <v>383</v>
      </c>
      <c r="C1741" s="2">
        <v>44986</v>
      </c>
      <c r="D1741">
        <v>974</v>
      </c>
      <c r="E1741">
        <v>503</v>
      </c>
      <c r="F1741">
        <v>11</v>
      </c>
      <c r="G1741">
        <v>2</v>
      </c>
      <c r="H1741">
        <v>3</v>
      </c>
      <c r="I1741">
        <v>1493</v>
      </c>
      <c r="J1741">
        <v>5</v>
      </c>
      <c r="K1741">
        <v>11</v>
      </c>
      <c r="L1741">
        <v>15</v>
      </c>
      <c r="M1741">
        <v>22</v>
      </c>
      <c r="N1741">
        <v>68</v>
      </c>
      <c r="O1741">
        <v>46</v>
      </c>
      <c r="P1741">
        <v>7</v>
      </c>
      <c r="Q1741">
        <v>4</v>
      </c>
      <c r="R1741">
        <v>11</v>
      </c>
      <c r="S1741">
        <v>6</v>
      </c>
      <c r="T1741" t="s">
        <v>2251</v>
      </c>
      <c r="U1741">
        <v>5</v>
      </c>
      <c r="V1741">
        <v>519</v>
      </c>
      <c r="W1741">
        <v>1488</v>
      </c>
    </row>
    <row r="1742" spans="1:23" x14ac:dyDescent="0.35">
      <c r="A1742" t="s">
        <v>134</v>
      </c>
      <c r="B1742" t="s">
        <v>135</v>
      </c>
      <c r="C1742" s="2">
        <v>44652</v>
      </c>
      <c r="D1742">
        <v>215</v>
      </c>
      <c r="E1742">
        <v>42</v>
      </c>
      <c r="F1742">
        <v>4</v>
      </c>
      <c r="G1742">
        <v>0</v>
      </c>
      <c r="H1742">
        <v>0</v>
      </c>
      <c r="I1742">
        <v>261</v>
      </c>
      <c r="J1742">
        <v>18</v>
      </c>
      <c r="K1742">
        <v>23</v>
      </c>
      <c r="L1742">
        <v>26</v>
      </c>
      <c r="M1742">
        <v>29</v>
      </c>
      <c r="N1742">
        <v>115</v>
      </c>
      <c r="O1742">
        <v>86</v>
      </c>
      <c r="P1742">
        <v>3</v>
      </c>
      <c r="Q1742">
        <v>3</v>
      </c>
      <c r="R1742">
        <v>23</v>
      </c>
      <c r="S1742">
        <v>5</v>
      </c>
      <c r="T1742" t="s">
        <v>2252</v>
      </c>
      <c r="U1742">
        <v>0</v>
      </c>
      <c r="V1742">
        <v>46</v>
      </c>
      <c r="W1742">
        <v>261</v>
      </c>
    </row>
    <row r="1743" spans="1:23" x14ac:dyDescent="0.35">
      <c r="A1743" t="s">
        <v>134</v>
      </c>
      <c r="B1743" t="s">
        <v>135</v>
      </c>
      <c r="C1743" s="2">
        <v>44682</v>
      </c>
      <c r="D1743">
        <v>110</v>
      </c>
      <c r="E1743">
        <v>46</v>
      </c>
      <c r="F1743">
        <v>3</v>
      </c>
      <c r="G1743">
        <v>0</v>
      </c>
      <c r="H1743">
        <v>0</v>
      </c>
      <c r="I1743">
        <v>159</v>
      </c>
      <c r="J1743">
        <v>21</v>
      </c>
      <c r="K1743">
        <v>24</v>
      </c>
      <c r="L1743">
        <v>27</v>
      </c>
      <c r="M1743">
        <v>41</v>
      </c>
      <c r="N1743">
        <v>102</v>
      </c>
      <c r="O1743">
        <v>61</v>
      </c>
      <c r="P1743">
        <v>14</v>
      </c>
      <c r="Q1743">
        <v>3</v>
      </c>
      <c r="R1743">
        <v>24</v>
      </c>
      <c r="S1743">
        <v>3</v>
      </c>
      <c r="T1743" t="s">
        <v>2253</v>
      </c>
      <c r="U1743">
        <v>0</v>
      </c>
      <c r="V1743">
        <v>49</v>
      </c>
      <c r="W1743">
        <v>159</v>
      </c>
    </row>
    <row r="1744" spans="1:23" x14ac:dyDescent="0.35">
      <c r="A1744" t="s">
        <v>134</v>
      </c>
      <c r="B1744" t="s">
        <v>135</v>
      </c>
      <c r="C1744" s="2">
        <v>44713</v>
      </c>
      <c r="D1744">
        <v>365</v>
      </c>
      <c r="E1744">
        <v>66</v>
      </c>
      <c r="F1744">
        <v>8</v>
      </c>
      <c r="G1744">
        <v>0</v>
      </c>
      <c r="H1744">
        <v>1</v>
      </c>
      <c r="I1744">
        <v>440</v>
      </c>
      <c r="J1744">
        <v>22</v>
      </c>
      <c r="K1744">
        <v>24</v>
      </c>
      <c r="L1744">
        <v>28</v>
      </c>
      <c r="M1744">
        <v>30</v>
      </c>
      <c r="N1744">
        <v>33</v>
      </c>
      <c r="O1744">
        <v>3</v>
      </c>
      <c r="P1744">
        <v>2</v>
      </c>
      <c r="Q1744">
        <v>4</v>
      </c>
      <c r="R1744">
        <v>24</v>
      </c>
      <c r="S1744">
        <v>2</v>
      </c>
      <c r="T1744" t="s">
        <v>2254</v>
      </c>
      <c r="U1744">
        <v>1</v>
      </c>
      <c r="V1744">
        <v>75</v>
      </c>
      <c r="W1744">
        <v>439</v>
      </c>
    </row>
    <row r="1745" spans="1:23" x14ac:dyDescent="0.35">
      <c r="A1745" t="s">
        <v>134</v>
      </c>
      <c r="B1745" t="s">
        <v>135</v>
      </c>
      <c r="C1745" s="2">
        <v>44743</v>
      </c>
      <c r="D1745">
        <v>312</v>
      </c>
      <c r="E1745">
        <v>41</v>
      </c>
      <c r="F1745">
        <v>10</v>
      </c>
      <c r="G1745">
        <v>1</v>
      </c>
      <c r="H1745">
        <v>0</v>
      </c>
      <c r="I1745">
        <v>364</v>
      </c>
      <c r="J1745">
        <v>10</v>
      </c>
      <c r="K1745">
        <v>13</v>
      </c>
      <c r="L1745">
        <v>17</v>
      </c>
      <c r="M1745">
        <v>21</v>
      </c>
      <c r="N1745">
        <v>41</v>
      </c>
      <c r="O1745">
        <v>20</v>
      </c>
      <c r="P1745">
        <v>4</v>
      </c>
      <c r="Q1745">
        <v>4</v>
      </c>
      <c r="R1745">
        <v>13</v>
      </c>
      <c r="S1745">
        <v>3</v>
      </c>
      <c r="T1745" t="s">
        <v>2255</v>
      </c>
      <c r="U1745">
        <v>1</v>
      </c>
      <c r="V1745">
        <v>52</v>
      </c>
      <c r="W1745">
        <v>363</v>
      </c>
    </row>
    <row r="1746" spans="1:23" x14ac:dyDescent="0.35">
      <c r="A1746" t="s">
        <v>134</v>
      </c>
      <c r="B1746" t="s">
        <v>135</v>
      </c>
      <c r="C1746" s="2">
        <v>44774</v>
      </c>
      <c r="D1746">
        <v>132</v>
      </c>
      <c r="E1746">
        <v>38</v>
      </c>
      <c r="F1746">
        <v>7</v>
      </c>
      <c r="G1746">
        <v>0</v>
      </c>
      <c r="H1746">
        <v>1</v>
      </c>
      <c r="I1746">
        <v>178</v>
      </c>
      <c r="J1746">
        <v>14</v>
      </c>
      <c r="K1746">
        <v>17</v>
      </c>
      <c r="L1746">
        <v>20</v>
      </c>
      <c r="M1746">
        <v>23</v>
      </c>
      <c r="N1746">
        <v>65</v>
      </c>
      <c r="O1746">
        <v>42</v>
      </c>
      <c r="P1746">
        <v>3</v>
      </c>
      <c r="Q1746">
        <v>3</v>
      </c>
      <c r="R1746">
        <v>17</v>
      </c>
      <c r="S1746">
        <v>3</v>
      </c>
      <c r="T1746" t="s">
        <v>2256</v>
      </c>
      <c r="U1746">
        <v>1</v>
      </c>
      <c r="V1746">
        <v>46</v>
      </c>
      <c r="W1746">
        <v>177</v>
      </c>
    </row>
    <row r="1747" spans="1:23" x14ac:dyDescent="0.35">
      <c r="A1747" t="s">
        <v>134</v>
      </c>
      <c r="B1747" t="s">
        <v>135</v>
      </c>
      <c r="C1747" s="2">
        <v>44805</v>
      </c>
      <c r="D1747">
        <v>348</v>
      </c>
      <c r="E1747">
        <v>59</v>
      </c>
      <c r="F1747">
        <v>11</v>
      </c>
      <c r="G1747">
        <v>1</v>
      </c>
      <c r="H1747">
        <v>0</v>
      </c>
      <c r="I1747">
        <v>419</v>
      </c>
      <c r="J1747">
        <v>15</v>
      </c>
      <c r="K1747">
        <v>18</v>
      </c>
      <c r="L1747">
        <v>20</v>
      </c>
      <c r="M1747">
        <v>23</v>
      </c>
      <c r="N1747">
        <v>28</v>
      </c>
      <c r="O1747">
        <v>5</v>
      </c>
      <c r="P1747">
        <v>3</v>
      </c>
      <c r="Q1747">
        <v>2</v>
      </c>
      <c r="R1747">
        <v>18</v>
      </c>
      <c r="S1747">
        <v>3</v>
      </c>
      <c r="T1747" t="s">
        <v>2257</v>
      </c>
      <c r="U1747">
        <v>1</v>
      </c>
      <c r="V1747">
        <v>71</v>
      </c>
      <c r="W1747">
        <v>418</v>
      </c>
    </row>
    <row r="1748" spans="1:23" x14ac:dyDescent="0.35">
      <c r="A1748" t="s">
        <v>134</v>
      </c>
      <c r="B1748" t="s">
        <v>135</v>
      </c>
      <c r="C1748" s="2">
        <v>44835</v>
      </c>
      <c r="D1748">
        <v>211</v>
      </c>
      <c r="E1748">
        <v>42</v>
      </c>
      <c r="F1748">
        <v>5</v>
      </c>
      <c r="G1748">
        <v>0</v>
      </c>
      <c r="H1748">
        <v>0</v>
      </c>
      <c r="I1748">
        <v>258</v>
      </c>
      <c r="J1748">
        <v>10</v>
      </c>
      <c r="K1748">
        <v>12</v>
      </c>
      <c r="L1748">
        <v>15</v>
      </c>
      <c r="M1748">
        <v>18</v>
      </c>
      <c r="N1748">
        <v>31</v>
      </c>
      <c r="O1748">
        <v>13</v>
      </c>
      <c r="P1748">
        <v>3</v>
      </c>
      <c r="Q1748">
        <v>3</v>
      </c>
      <c r="R1748">
        <v>12</v>
      </c>
      <c r="S1748">
        <v>2</v>
      </c>
      <c r="T1748" t="s">
        <v>2258</v>
      </c>
      <c r="U1748">
        <v>0</v>
      </c>
      <c r="V1748">
        <v>47</v>
      </c>
      <c r="W1748">
        <v>258</v>
      </c>
    </row>
    <row r="1749" spans="1:23" x14ac:dyDescent="0.35">
      <c r="A1749" t="s">
        <v>134</v>
      </c>
      <c r="B1749" t="s">
        <v>135</v>
      </c>
      <c r="C1749" s="2">
        <v>44866</v>
      </c>
      <c r="D1749">
        <v>175</v>
      </c>
      <c r="E1749">
        <v>31</v>
      </c>
      <c r="F1749">
        <v>7</v>
      </c>
      <c r="G1749">
        <v>0</v>
      </c>
      <c r="H1749">
        <v>0</v>
      </c>
      <c r="I1749">
        <v>213</v>
      </c>
      <c r="J1749">
        <v>14</v>
      </c>
      <c r="K1749">
        <v>16</v>
      </c>
      <c r="L1749">
        <v>20</v>
      </c>
      <c r="M1749">
        <v>23</v>
      </c>
      <c r="N1749">
        <v>58</v>
      </c>
      <c r="O1749">
        <v>35</v>
      </c>
      <c r="P1749">
        <v>3</v>
      </c>
      <c r="Q1749">
        <v>4</v>
      </c>
      <c r="R1749">
        <v>16</v>
      </c>
      <c r="S1749">
        <v>2</v>
      </c>
      <c r="T1749" t="s">
        <v>2259</v>
      </c>
      <c r="U1749">
        <v>0</v>
      </c>
      <c r="V1749">
        <v>38</v>
      </c>
      <c r="W1749">
        <v>213</v>
      </c>
    </row>
    <row r="1750" spans="1:23" x14ac:dyDescent="0.35">
      <c r="A1750" t="s">
        <v>134</v>
      </c>
      <c r="B1750" t="s">
        <v>135</v>
      </c>
      <c r="C1750" s="2">
        <v>44896</v>
      </c>
      <c r="D1750">
        <v>344</v>
      </c>
      <c r="E1750">
        <v>69</v>
      </c>
      <c r="F1750">
        <v>10</v>
      </c>
      <c r="G1750">
        <v>2</v>
      </c>
      <c r="H1750">
        <v>1</v>
      </c>
      <c r="I1750">
        <v>426</v>
      </c>
      <c r="J1750">
        <v>12</v>
      </c>
      <c r="K1750">
        <v>16</v>
      </c>
      <c r="L1750">
        <v>18</v>
      </c>
      <c r="M1750">
        <v>22</v>
      </c>
      <c r="N1750">
        <v>41</v>
      </c>
      <c r="O1750">
        <v>19</v>
      </c>
      <c r="P1750">
        <v>4</v>
      </c>
      <c r="Q1750">
        <v>2</v>
      </c>
      <c r="R1750">
        <v>16</v>
      </c>
      <c r="S1750">
        <v>4</v>
      </c>
      <c r="T1750" t="s">
        <v>2260</v>
      </c>
      <c r="U1750">
        <v>3</v>
      </c>
      <c r="V1750">
        <v>82</v>
      </c>
      <c r="W1750">
        <v>423</v>
      </c>
    </row>
    <row r="1751" spans="1:23" x14ac:dyDescent="0.35">
      <c r="A1751" t="s">
        <v>134</v>
      </c>
      <c r="B1751" t="s">
        <v>135</v>
      </c>
      <c r="C1751" s="2">
        <v>44927</v>
      </c>
      <c r="D1751">
        <v>195</v>
      </c>
      <c r="E1751">
        <v>27</v>
      </c>
      <c r="F1751">
        <v>4</v>
      </c>
      <c r="G1751">
        <v>1</v>
      </c>
      <c r="H1751">
        <v>0</v>
      </c>
      <c r="I1751">
        <v>227</v>
      </c>
      <c r="J1751">
        <v>10</v>
      </c>
      <c r="K1751">
        <v>12</v>
      </c>
      <c r="L1751">
        <v>16</v>
      </c>
      <c r="M1751">
        <v>19</v>
      </c>
      <c r="N1751">
        <v>29</v>
      </c>
      <c r="O1751">
        <v>10</v>
      </c>
      <c r="P1751">
        <v>3</v>
      </c>
      <c r="Q1751">
        <v>4</v>
      </c>
      <c r="R1751">
        <v>12</v>
      </c>
      <c r="S1751">
        <v>2</v>
      </c>
      <c r="T1751" t="s">
        <v>2261</v>
      </c>
      <c r="U1751">
        <v>1</v>
      </c>
      <c r="V1751">
        <v>32</v>
      </c>
      <c r="W1751">
        <v>226</v>
      </c>
    </row>
    <row r="1752" spans="1:23" x14ac:dyDescent="0.35">
      <c r="A1752" t="s">
        <v>134</v>
      </c>
      <c r="B1752" t="s">
        <v>135</v>
      </c>
      <c r="C1752" s="2">
        <v>44958</v>
      </c>
      <c r="D1752">
        <v>209</v>
      </c>
      <c r="E1752">
        <v>58</v>
      </c>
      <c r="F1752">
        <v>17</v>
      </c>
      <c r="G1752">
        <v>0</v>
      </c>
      <c r="H1752">
        <v>0</v>
      </c>
      <c r="I1752">
        <v>284</v>
      </c>
      <c r="J1752">
        <v>10</v>
      </c>
      <c r="K1752">
        <v>12</v>
      </c>
      <c r="L1752">
        <v>16</v>
      </c>
      <c r="M1752">
        <v>19</v>
      </c>
      <c r="N1752">
        <v>73</v>
      </c>
      <c r="O1752">
        <v>54</v>
      </c>
      <c r="P1752">
        <v>3</v>
      </c>
      <c r="Q1752">
        <v>4</v>
      </c>
      <c r="R1752">
        <v>12</v>
      </c>
      <c r="S1752">
        <v>2</v>
      </c>
      <c r="T1752" t="s">
        <v>2262</v>
      </c>
      <c r="U1752">
        <v>0</v>
      </c>
      <c r="V1752">
        <v>75</v>
      </c>
      <c r="W1752">
        <v>284</v>
      </c>
    </row>
    <row r="1753" spans="1:23" x14ac:dyDescent="0.35">
      <c r="A1753" t="s">
        <v>134</v>
      </c>
      <c r="B1753" t="s">
        <v>135</v>
      </c>
      <c r="C1753" s="2">
        <v>44986</v>
      </c>
      <c r="D1753">
        <v>218</v>
      </c>
      <c r="E1753">
        <v>24</v>
      </c>
      <c r="F1753">
        <v>3</v>
      </c>
      <c r="G1753">
        <v>0</v>
      </c>
      <c r="H1753">
        <v>1</v>
      </c>
      <c r="I1753">
        <v>246</v>
      </c>
      <c r="J1753">
        <v>11</v>
      </c>
      <c r="K1753">
        <v>13</v>
      </c>
      <c r="L1753">
        <v>16.5</v>
      </c>
      <c r="M1753">
        <v>19</v>
      </c>
      <c r="N1753">
        <v>21</v>
      </c>
      <c r="O1753">
        <v>2</v>
      </c>
      <c r="P1753">
        <v>2.5</v>
      </c>
      <c r="Q1753">
        <v>3.5</v>
      </c>
      <c r="R1753">
        <v>13</v>
      </c>
      <c r="S1753">
        <v>2</v>
      </c>
      <c r="T1753" t="s">
        <v>2263</v>
      </c>
      <c r="U1753">
        <v>1</v>
      </c>
      <c r="V1753">
        <v>28</v>
      </c>
      <c r="W1753">
        <v>245</v>
      </c>
    </row>
    <row r="1754" spans="1:23" x14ac:dyDescent="0.35">
      <c r="A1754" t="s">
        <v>441</v>
      </c>
      <c r="B1754" t="s">
        <v>442</v>
      </c>
      <c r="C1754" s="2">
        <v>44652</v>
      </c>
      <c r="D1754">
        <v>56</v>
      </c>
      <c r="E1754">
        <v>57</v>
      </c>
      <c r="F1754">
        <v>25</v>
      </c>
      <c r="G1754">
        <v>0</v>
      </c>
      <c r="H1754">
        <v>2</v>
      </c>
      <c r="I1754">
        <v>140</v>
      </c>
      <c r="J1754">
        <v>2</v>
      </c>
      <c r="K1754">
        <v>4.5</v>
      </c>
      <c r="L1754">
        <v>8</v>
      </c>
      <c r="M1754">
        <v>14</v>
      </c>
      <c r="N1754">
        <v>19</v>
      </c>
      <c r="O1754">
        <v>5</v>
      </c>
      <c r="P1754">
        <v>6</v>
      </c>
      <c r="Q1754">
        <v>3.5</v>
      </c>
      <c r="R1754">
        <v>4.5</v>
      </c>
      <c r="S1754">
        <v>2.5</v>
      </c>
      <c r="T1754" t="s">
        <v>2264</v>
      </c>
      <c r="U1754">
        <v>2</v>
      </c>
      <c r="V1754">
        <v>84</v>
      </c>
      <c r="W1754">
        <v>138</v>
      </c>
    </row>
    <row r="1755" spans="1:23" x14ac:dyDescent="0.35">
      <c r="A1755" t="s">
        <v>441</v>
      </c>
      <c r="B1755" t="s">
        <v>442</v>
      </c>
      <c r="C1755" s="2">
        <v>44682</v>
      </c>
      <c r="D1755">
        <v>151</v>
      </c>
      <c r="E1755">
        <v>223</v>
      </c>
      <c r="F1755">
        <v>46</v>
      </c>
      <c r="G1755">
        <v>0</v>
      </c>
      <c r="H1755">
        <v>2</v>
      </c>
      <c r="I1755">
        <v>422</v>
      </c>
      <c r="J1755">
        <v>3</v>
      </c>
      <c r="K1755">
        <v>5</v>
      </c>
      <c r="L1755">
        <v>17</v>
      </c>
      <c r="M1755">
        <v>20</v>
      </c>
      <c r="N1755">
        <v>25</v>
      </c>
      <c r="O1755">
        <v>5</v>
      </c>
      <c r="P1755">
        <v>3</v>
      </c>
      <c r="Q1755">
        <v>12</v>
      </c>
      <c r="R1755">
        <v>5</v>
      </c>
      <c r="S1755">
        <v>2</v>
      </c>
      <c r="T1755" t="s">
        <v>2265</v>
      </c>
      <c r="U1755">
        <v>2</v>
      </c>
      <c r="V1755">
        <v>271</v>
      </c>
      <c r="W1755">
        <v>420</v>
      </c>
    </row>
    <row r="1756" spans="1:23" x14ac:dyDescent="0.35">
      <c r="A1756" t="s">
        <v>441</v>
      </c>
      <c r="B1756" t="s">
        <v>442</v>
      </c>
      <c r="C1756" s="2">
        <v>44713</v>
      </c>
      <c r="D1756">
        <v>130</v>
      </c>
      <c r="E1756">
        <v>224</v>
      </c>
      <c r="F1756">
        <v>23</v>
      </c>
      <c r="G1756">
        <v>3</v>
      </c>
      <c r="H1756">
        <v>2</v>
      </c>
      <c r="I1756">
        <v>382</v>
      </c>
      <c r="J1756">
        <v>3</v>
      </c>
      <c r="K1756">
        <v>7</v>
      </c>
      <c r="L1756">
        <v>14</v>
      </c>
      <c r="M1756">
        <v>21</v>
      </c>
      <c r="N1756">
        <v>104</v>
      </c>
      <c r="O1756">
        <v>83</v>
      </c>
      <c r="P1756">
        <v>7</v>
      </c>
      <c r="Q1756">
        <v>7</v>
      </c>
      <c r="R1756">
        <v>7</v>
      </c>
      <c r="S1756">
        <v>4</v>
      </c>
      <c r="T1756" t="s">
        <v>2266</v>
      </c>
      <c r="U1756">
        <v>5</v>
      </c>
      <c r="V1756">
        <v>252</v>
      </c>
      <c r="W1756">
        <v>377</v>
      </c>
    </row>
    <row r="1757" spans="1:23" x14ac:dyDescent="0.35">
      <c r="A1757" t="s">
        <v>441</v>
      </c>
      <c r="B1757" t="s">
        <v>442</v>
      </c>
      <c r="C1757" s="2">
        <v>44743</v>
      </c>
      <c r="D1757">
        <v>64</v>
      </c>
      <c r="E1757">
        <v>109</v>
      </c>
      <c r="F1757">
        <v>23</v>
      </c>
      <c r="G1757">
        <v>2</v>
      </c>
      <c r="H1757">
        <v>1</v>
      </c>
      <c r="I1757">
        <v>199</v>
      </c>
      <c r="J1757">
        <v>3</v>
      </c>
      <c r="K1757">
        <v>7</v>
      </c>
      <c r="L1757">
        <v>14</v>
      </c>
      <c r="M1757">
        <v>20</v>
      </c>
      <c r="N1757">
        <v>28</v>
      </c>
      <c r="O1757">
        <v>8</v>
      </c>
      <c r="P1757">
        <v>6</v>
      </c>
      <c r="Q1757">
        <v>7</v>
      </c>
      <c r="R1757">
        <v>7</v>
      </c>
      <c r="S1757">
        <v>4</v>
      </c>
      <c r="T1757" t="s">
        <v>2267</v>
      </c>
      <c r="U1757">
        <v>3</v>
      </c>
      <c r="V1757">
        <v>135</v>
      </c>
      <c r="W1757">
        <v>196</v>
      </c>
    </row>
    <row r="1758" spans="1:23" x14ac:dyDescent="0.35">
      <c r="A1758" t="s">
        <v>441</v>
      </c>
      <c r="B1758" t="s">
        <v>442</v>
      </c>
      <c r="C1758" s="2">
        <v>44774</v>
      </c>
      <c r="D1758">
        <v>126</v>
      </c>
      <c r="E1758">
        <v>171</v>
      </c>
      <c r="F1758">
        <v>46</v>
      </c>
      <c r="G1758">
        <v>0</v>
      </c>
      <c r="H1758">
        <v>3</v>
      </c>
      <c r="I1758">
        <v>346</v>
      </c>
      <c r="J1758">
        <v>4</v>
      </c>
      <c r="K1758">
        <v>9</v>
      </c>
      <c r="L1758">
        <v>15</v>
      </c>
      <c r="M1758">
        <v>22</v>
      </c>
      <c r="N1758">
        <v>28</v>
      </c>
      <c r="O1758">
        <v>6</v>
      </c>
      <c r="P1758">
        <v>7</v>
      </c>
      <c r="Q1758">
        <v>6</v>
      </c>
      <c r="R1758">
        <v>9</v>
      </c>
      <c r="S1758">
        <v>5</v>
      </c>
      <c r="T1758" t="s">
        <v>2268</v>
      </c>
      <c r="U1758">
        <v>3</v>
      </c>
      <c r="V1758">
        <v>220</v>
      </c>
      <c r="W1758">
        <v>343</v>
      </c>
    </row>
    <row r="1759" spans="1:23" x14ac:dyDescent="0.35">
      <c r="A1759" t="s">
        <v>441</v>
      </c>
      <c r="B1759" t="s">
        <v>442</v>
      </c>
      <c r="C1759" s="2">
        <v>44805</v>
      </c>
      <c r="D1759">
        <v>141</v>
      </c>
      <c r="E1759">
        <v>153</v>
      </c>
      <c r="F1759">
        <v>41</v>
      </c>
      <c r="G1759">
        <v>1</v>
      </c>
      <c r="H1759">
        <v>1</v>
      </c>
      <c r="I1759">
        <v>337</v>
      </c>
      <c r="J1759">
        <v>3</v>
      </c>
      <c r="K1759">
        <v>13</v>
      </c>
      <c r="L1759">
        <v>19</v>
      </c>
      <c r="M1759">
        <v>24</v>
      </c>
      <c r="N1759">
        <v>32</v>
      </c>
      <c r="O1759">
        <v>8</v>
      </c>
      <c r="P1759">
        <v>5</v>
      </c>
      <c r="Q1759">
        <v>6</v>
      </c>
      <c r="R1759">
        <v>13</v>
      </c>
      <c r="S1759">
        <v>10</v>
      </c>
      <c r="T1759" t="s">
        <v>2269</v>
      </c>
      <c r="U1759">
        <v>2</v>
      </c>
      <c r="V1759">
        <v>196</v>
      </c>
      <c r="W1759">
        <v>335</v>
      </c>
    </row>
    <row r="1760" spans="1:23" x14ac:dyDescent="0.35">
      <c r="A1760" t="s">
        <v>441</v>
      </c>
      <c r="B1760" t="s">
        <v>442</v>
      </c>
      <c r="C1760" s="2">
        <v>44835</v>
      </c>
      <c r="D1760">
        <v>125</v>
      </c>
      <c r="E1760">
        <v>168</v>
      </c>
      <c r="F1760">
        <v>31</v>
      </c>
      <c r="G1760">
        <v>0</v>
      </c>
      <c r="H1760">
        <v>2</v>
      </c>
      <c r="I1760">
        <v>326</v>
      </c>
      <c r="J1760">
        <v>4</v>
      </c>
      <c r="K1760">
        <v>10</v>
      </c>
      <c r="L1760">
        <v>19</v>
      </c>
      <c r="M1760">
        <v>39</v>
      </c>
      <c r="N1760">
        <v>44</v>
      </c>
      <c r="O1760">
        <v>5</v>
      </c>
      <c r="P1760">
        <v>20</v>
      </c>
      <c r="Q1760">
        <v>9</v>
      </c>
      <c r="R1760">
        <v>10</v>
      </c>
      <c r="S1760">
        <v>6</v>
      </c>
      <c r="T1760" t="s">
        <v>2270</v>
      </c>
      <c r="U1760">
        <v>2</v>
      </c>
      <c r="V1760">
        <v>201</v>
      </c>
      <c r="W1760">
        <v>324</v>
      </c>
    </row>
    <row r="1761" spans="1:23" x14ac:dyDescent="0.35">
      <c r="A1761" t="s">
        <v>441</v>
      </c>
      <c r="B1761" t="s">
        <v>442</v>
      </c>
      <c r="C1761" s="2">
        <v>44866</v>
      </c>
      <c r="D1761">
        <v>117</v>
      </c>
      <c r="E1761">
        <v>121</v>
      </c>
      <c r="F1761">
        <v>19</v>
      </c>
      <c r="G1761">
        <v>1</v>
      </c>
      <c r="H1761">
        <v>2</v>
      </c>
      <c r="I1761">
        <v>260</v>
      </c>
      <c r="J1761">
        <v>4</v>
      </c>
      <c r="K1761">
        <v>8.5</v>
      </c>
      <c r="L1761">
        <v>14</v>
      </c>
      <c r="M1761">
        <v>22</v>
      </c>
      <c r="N1761">
        <v>28</v>
      </c>
      <c r="O1761">
        <v>6</v>
      </c>
      <c r="P1761">
        <v>8</v>
      </c>
      <c r="Q1761">
        <v>5.5</v>
      </c>
      <c r="R1761">
        <v>8.5</v>
      </c>
      <c r="S1761">
        <v>4.5</v>
      </c>
      <c r="T1761" t="s">
        <v>2271</v>
      </c>
      <c r="U1761">
        <v>3</v>
      </c>
      <c r="V1761">
        <v>143</v>
      </c>
      <c r="W1761">
        <v>257</v>
      </c>
    </row>
    <row r="1762" spans="1:23" x14ac:dyDescent="0.35">
      <c r="A1762" t="s">
        <v>441</v>
      </c>
      <c r="B1762" t="s">
        <v>442</v>
      </c>
      <c r="C1762" s="2">
        <v>44896</v>
      </c>
      <c r="D1762">
        <v>216</v>
      </c>
      <c r="E1762">
        <v>137</v>
      </c>
      <c r="F1762">
        <v>27</v>
      </c>
      <c r="G1762">
        <v>0</v>
      </c>
      <c r="H1762">
        <v>0</v>
      </c>
      <c r="I1762">
        <v>380</v>
      </c>
      <c r="J1762">
        <v>3</v>
      </c>
      <c r="K1762">
        <v>9</v>
      </c>
      <c r="L1762">
        <v>19</v>
      </c>
      <c r="M1762">
        <v>25</v>
      </c>
      <c r="N1762">
        <v>47</v>
      </c>
      <c r="O1762">
        <v>22</v>
      </c>
      <c r="P1762">
        <v>6</v>
      </c>
      <c r="Q1762">
        <v>10</v>
      </c>
      <c r="R1762">
        <v>9</v>
      </c>
      <c r="S1762">
        <v>6</v>
      </c>
      <c r="T1762" t="s">
        <v>2272</v>
      </c>
      <c r="U1762">
        <v>0</v>
      </c>
      <c r="V1762">
        <v>164</v>
      </c>
      <c r="W1762">
        <v>380</v>
      </c>
    </row>
    <row r="1763" spans="1:23" x14ac:dyDescent="0.35">
      <c r="A1763" t="s">
        <v>441</v>
      </c>
      <c r="B1763" t="s">
        <v>442</v>
      </c>
      <c r="C1763" s="2">
        <v>44927</v>
      </c>
      <c r="D1763">
        <v>231</v>
      </c>
      <c r="E1763">
        <v>147</v>
      </c>
      <c r="F1763">
        <v>36</v>
      </c>
      <c r="G1763">
        <v>0</v>
      </c>
      <c r="H1763">
        <v>1</v>
      </c>
      <c r="I1763">
        <v>415</v>
      </c>
      <c r="J1763">
        <v>3</v>
      </c>
      <c r="K1763">
        <v>9</v>
      </c>
      <c r="L1763">
        <v>18</v>
      </c>
      <c r="M1763">
        <v>25</v>
      </c>
      <c r="N1763">
        <v>56</v>
      </c>
      <c r="O1763">
        <v>31</v>
      </c>
      <c r="P1763">
        <v>7</v>
      </c>
      <c r="Q1763">
        <v>9</v>
      </c>
      <c r="R1763">
        <v>9</v>
      </c>
      <c r="S1763">
        <v>6</v>
      </c>
      <c r="T1763" t="s">
        <v>2273</v>
      </c>
      <c r="U1763">
        <v>1</v>
      </c>
      <c r="V1763">
        <v>184</v>
      </c>
      <c r="W1763">
        <v>414</v>
      </c>
    </row>
    <row r="1764" spans="1:23" x14ac:dyDescent="0.35">
      <c r="A1764" t="s">
        <v>441</v>
      </c>
      <c r="B1764" t="s">
        <v>442</v>
      </c>
      <c r="C1764" s="2">
        <v>44958</v>
      </c>
      <c r="D1764">
        <v>91</v>
      </c>
      <c r="E1764">
        <v>104</v>
      </c>
      <c r="F1764">
        <v>20</v>
      </c>
      <c r="G1764">
        <v>1</v>
      </c>
      <c r="H1764">
        <v>1</v>
      </c>
      <c r="I1764">
        <v>217</v>
      </c>
      <c r="J1764">
        <v>4</v>
      </c>
      <c r="K1764">
        <v>9</v>
      </c>
      <c r="L1764">
        <v>22</v>
      </c>
      <c r="M1764">
        <v>32</v>
      </c>
      <c r="N1764">
        <v>74</v>
      </c>
      <c r="O1764">
        <v>42</v>
      </c>
      <c r="P1764">
        <v>10</v>
      </c>
      <c r="Q1764">
        <v>13</v>
      </c>
      <c r="R1764">
        <v>9</v>
      </c>
      <c r="S1764">
        <v>5</v>
      </c>
      <c r="T1764" t="s">
        <v>2274</v>
      </c>
      <c r="U1764">
        <v>2</v>
      </c>
      <c r="V1764">
        <v>126</v>
      </c>
      <c r="W1764">
        <v>215</v>
      </c>
    </row>
    <row r="1765" spans="1:23" x14ac:dyDescent="0.35">
      <c r="A1765" t="s">
        <v>441</v>
      </c>
      <c r="B1765" t="s">
        <v>442</v>
      </c>
      <c r="C1765" s="2">
        <v>44986</v>
      </c>
      <c r="D1765">
        <v>135</v>
      </c>
      <c r="E1765">
        <v>198</v>
      </c>
      <c r="F1765">
        <v>22</v>
      </c>
      <c r="G1765">
        <v>1</v>
      </c>
      <c r="H1765">
        <v>0</v>
      </c>
      <c r="I1765">
        <v>356</v>
      </c>
      <c r="J1765">
        <v>4</v>
      </c>
      <c r="K1765">
        <v>9</v>
      </c>
      <c r="L1765">
        <v>13.5</v>
      </c>
      <c r="M1765">
        <v>24</v>
      </c>
      <c r="N1765">
        <v>44</v>
      </c>
      <c r="O1765">
        <v>20</v>
      </c>
      <c r="P1765">
        <v>10.5</v>
      </c>
      <c r="Q1765">
        <v>4.5</v>
      </c>
      <c r="R1765">
        <v>9</v>
      </c>
      <c r="S1765">
        <v>5</v>
      </c>
      <c r="T1765" t="s">
        <v>2275</v>
      </c>
      <c r="U1765">
        <v>1</v>
      </c>
      <c r="V1765">
        <v>221</v>
      </c>
      <c r="W1765">
        <v>355</v>
      </c>
    </row>
    <row r="1766" spans="1:23" x14ac:dyDescent="0.35">
      <c r="A1766" t="s">
        <v>179</v>
      </c>
      <c r="B1766" t="s">
        <v>180</v>
      </c>
      <c r="C1766" s="2">
        <v>44652</v>
      </c>
      <c r="D1766">
        <v>1509</v>
      </c>
      <c r="E1766">
        <v>888</v>
      </c>
      <c r="F1766">
        <v>58</v>
      </c>
      <c r="G1766">
        <v>73</v>
      </c>
      <c r="H1766">
        <v>3</v>
      </c>
      <c r="I1766">
        <v>2531</v>
      </c>
      <c r="J1766">
        <v>2</v>
      </c>
      <c r="K1766">
        <v>6</v>
      </c>
      <c r="L1766">
        <v>12</v>
      </c>
      <c r="M1766">
        <v>27</v>
      </c>
      <c r="N1766">
        <v>100</v>
      </c>
      <c r="O1766">
        <v>73</v>
      </c>
      <c r="P1766">
        <v>15</v>
      </c>
      <c r="Q1766">
        <v>6</v>
      </c>
      <c r="R1766">
        <v>6</v>
      </c>
      <c r="S1766">
        <v>4</v>
      </c>
      <c r="T1766" t="s">
        <v>2276</v>
      </c>
      <c r="U1766">
        <v>76</v>
      </c>
      <c r="V1766">
        <v>1022</v>
      </c>
      <c r="W1766">
        <v>2455</v>
      </c>
    </row>
    <row r="1767" spans="1:23" x14ac:dyDescent="0.35">
      <c r="A1767" t="s">
        <v>179</v>
      </c>
      <c r="B1767" t="s">
        <v>180</v>
      </c>
      <c r="C1767" s="2">
        <v>44682</v>
      </c>
      <c r="D1767">
        <v>1655</v>
      </c>
      <c r="E1767">
        <v>874</v>
      </c>
      <c r="F1767">
        <v>102</v>
      </c>
      <c r="G1767">
        <v>8</v>
      </c>
      <c r="H1767">
        <v>1</v>
      </c>
      <c r="I1767">
        <v>2640</v>
      </c>
      <c r="J1767">
        <v>2</v>
      </c>
      <c r="K1767">
        <v>5</v>
      </c>
      <c r="L1767">
        <v>12</v>
      </c>
      <c r="M1767">
        <v>27</v>
      </c>
      <c r="N1767">
        <v>82</v>
      </c>
      <c r="O1767">
        <v>55</v>
      </c>
      <c r="P1767">
        <v>15</v>
      </c>
      <c r="Q1767">
        <v>7</v>
      </c>
      <c r="R1767">
        <v>5</v>
      </c>
      <c r="S1767">
        <v>3</v>
      </c>
      <c r="T1767" t="s">
        <v>2277</v>
      </c>
      <c r="U1767">
        <v>9</v>
      </c>
      <c r="V1767">
        <v>985</v>
      </c>
      <c r="W1767">
        <v>2631</v>
      </c>
    </row>
    <row r="1768" spans="1:23" x14ac:dyDescent="0.35">
      <c r="A1768" t="s">
        <v>179</v>
      </c>
      <c r="B1768" t="s">
        <v>180</v>
      </c>
      <c r="C1768" s="2">
        <v>44713</v>
      </c>
      <c r="D1768">
        <v>2679</v>
      </c>
      <c r="E1768">
        <v>1151</v>
      </c>
      <c r="F1768">
        <v>215</v>
      </c>
      <c r="G1768">
        <v>21</v>
      </c>
      <c r="H1768">
        <v>15</v>
      </c>
      <c r="I1768">
        <v>4081</v>
      </c>
      <c r="J1768">
        <v>1</v>
      </c>
      <c r="K1768">
        <v>2</v>
      </c>
      <c r="L1768">
        <v>7</v>
      </c>
      <c r="M1768">
        <v>24</v>
      </c>
      <c r="N1768">
        <v>94</v>
      </c>
      <c r="O1768">
        <v>70</v>
      </c>
      <c r="P1768">
        <v>17</v>
      </c>
      <c r="Q1768">
        <v>5</v>
      </c>
      <c r="R1768">
        <v>2</v>
      </c>
      <c r="S1768">
        <v>1</v>
      </c>
      <c r="T1768" t="s">
        <v>2278</v>
      </c>
      <c r="U1768">
        <v>36</v>
      </c>
      <c r="V1768">
        <v>1402</v>
      </c>
      <c r="W1768">
        <v>4045</v>
      </c>
    </row>
    <row r="1769" spans="1:23" x14ac:dyDescent="0.35">
      <c r="A1769" t="s">
        <v>179</v>
      </c>
      <c r="B1769" t="s">
        <v>180</v>
      </c>
      <c r="C1769" s="2">
        <v>44743</v>
      </c>
      <c r="D1769">
        <v>1718</v>
      </c>
      <c r="E1769">
        <v>940</v>
      </c>
      <c r="F1769">
        <v>131</v>
      </c>
      <c r="G1769">
        <v>8</v>
      </c>
      <c r="H1769">
        <v>5</v>
      </c>
      <c r="I1769">
        <v>2802</v>
      </c>
      <c r="J1769">
        <v>1</v>
      </c>
      <c r="K1769">
        <v>2</v>
      </c>
      <c r="L1769">
        <v>4</v>
      </c>
      <c r="M1769">
        <v>12</v>
      </c>
      <c r="N1769">
        <v>85</v>
      </c>
      <c r="O1769">
        <v>73</v>
      </c>
      <c r="P1769">
        <v>8</v>
      </c>
      <c r="Q1769">
        <v>2</v>
      </c>
      <c r="R1769">
        <v>2</v>
      </c>
      <c r="S1769">
        <v>1</v>
      </c>
      <c r="T1769" t="s">
        <v>2279</v>
      </c>
      <c r="U1769">
        <v>13</v>
      </c>
      <c r="V1769">
        <v>1084</v>
      </c>
      <c r="W1769">
        <v>2789</v>
      </c>
    </row>
    <row r="1770" spans="1:23" x14ac:dyDescent="0.35">
      <c r="A1770" t="s">
        <v>179</v>
      </c>
      <c r="B1770" t="s">
        <v>180</v>
      </c>
      <c r="C1770" s="2">
        <v>44774</v>
      </c>
      <c r="D1770">
        <v>1887</v>
      </c>
      <c r="E1770">
        <v>1015</v>
      </c>
      <c r="F1770">
        <v>106</v>
      </c>
      <c r="G1770">
        <v>12</v>
      </c>
      <c r="H1770">
        <v>12</v>
      </c>
      <c r="I1770">
        <v>3032</v>
      </c>
      <c r="J1770">
        <v>1</v>
      </c>
      <c r="K1770">
        <v>2</v>
      </c>
      <c r="L1770">
        <v>4</v>
      </c>
      <c r="M1770">
        <v>10</v>
      </c>
      <c r="N1770">
        <v>73</v>
      </c>
      <c r="O1770">
        <v>63</v>
      </c>
      <c r="P1770">
        <v>6</v>
      </c>
      <c r="Q1770">
        <v>2</v>
      </c>
      <c r="R1770">
        <v>2</v>
      </c>
      <c r="S1770">
        <v>1</v>
      </c>
      <c r="T1770" t="s">
        <v>2280</v>
      </c>
      <c r="U1770">
        <v>24</v>
      </c>
      <c r="V1770">
        <v>1145</v>
      </c>
      <c r="W1770">
        <v>3008</v>
      </c>
    </row>
    <row r="1771" spans="1:23" x14ac:dyDescent="0.35">
      <c r="A1771" t="s">
        <v>179</v>
      </c>
      <c r="B1771" t="s">
        <v>180</v>
      </c>
      <c r="C1771" s="2">
        <v>44805</v>
      </c>
      <c r="D1771">
        <v>1773</v>
      </c>
      <c r="E1771">
        <v>902</v>
      </c>
      <c r="F1771">
        <v>94</v>
      </c>
      <c r="G1771">
        <v>12</v>
      </c>
      <c r="H1771">
        <v>4</v>
      </c>
      <c r="I1771">
        <v>2785</v>
      </c>
      <c r="J1771">
        <v>1</v>
      </c>
      <c r="K1771">
        <v>2</v>
      </c>
      <c r="L1771">
        <v>4</v>
      </c>
      <c r="M1771">
        <v>11</v>
      </c>
      <c r="N1771">
        <v>57</v>
      </c>
      <c r="O1771">
        <v>46</v>
      </c>
      <c r="P1771">
        <v>7</v>
      </c>
      <c r="Q1771">
        <v>2</v>
      </c>
      <c r="R1771">
        <v>2</v>
      </c>
      <c r="S1771">
        <v>1</v>
      </c>
      <c r="T1771" t="s">
        <v>2281</v>
      </c>
      <c r="U1771">
        <v>16</v>
      </c>
      <c r="V1771">
        <v>1012</v>
      </c>
      <c r="W1771">
        <v>2769</v>
      </c>
    </row>
    <row r="1772" spans="1:23" x14ac:dyDescent="0.35">
      <c r="A1772" t="s">
        <v>179</v>
      </c>
      <c r="B1772" t="s">
        <v>180</v>
      </c>
      <c r="C1772" s="2">
        <v>44835</v>
      </c>
      <c r="D1772">
        <v>1492</v>
      </c>
      <c r="E1772">
        <v>713</v>
      </c>
      <c r="F1772">
        <v>66</v>
      </c>
      <c r="G1772">
        <v>8</v>
      </c>
      <c r="H1772">
        <v>6</v>
      </c>
      <c r="I1772">
        <v>2285</v>
      </c>
      <c r="J1772">
        <v>1</v>
      </c>
      <c r="K1772">
        <v>2</v>
      </c>
      <c r="L1772">
        <v>3</v>
      </c>
      <c r="M1772">
        <v>7</v>
      </c>
      <c r="N1772">
        <v>58</v>
      </c>
      <c r="O1772">
        <v>51</v>
      </c>
      <c r="P1772">
        <v>4</v>
      </c>
      <c r="Q1772">
        <v>1</v>
      </c>
      <c r="R1772">
        <v>2</v>
      </c>
      <c r="S1772">
        <v>1</v>
      </c>
      <c r="T1772" t="s">
        <v>2282</v>
      </c>
      <c r="U1772">
        <v>14</v>
      </c>
      <c r="V1772">
        <v>793</v>
      </c>
      <c r="W1772">
        <v>2271</v>
      </c>
    </row>
    <row r="1773" spans="1:23" x14ac:dyDescent="0.35">
      <c r="A1773" t="s">
        <v>179</v>
      </c>
      <c r="B1773" t="s">
        <v>180</v>
      </c>
      <c r="C1773" s="2">
        <v>44866</v>
      </c>
      <c r="D1773">
        <v>2292</v>
      </c>
      <c r="E1773">
        <v>1165</v>
      </c>
      <c r="F1773">
        <v>129</v>
      </c>
      <c r="G1773">
        <v>13</v>
      </c>
      <c r="H1773">
        <v>14</v>
      </c>
      <c r="I1773">
        <v>3613</v>
      </c>
      <c r="J1773">
        <v>1</v>
      </c>
      <c r="K1773">
        <v>2</v>
      </c>
      <c r="L1773">
        <v>4</v>
      </c>
      <c r="M1773">
        <v>7</v>
      </c>
      <c r="N1773">
        <v>57</v>
      </c>
      <c r="O1773">
        <v>50</v>
      </c>
      <c r="P1773">
        <v>3</v>
      </c>
      <c r="Q1773">
        <v>2</v>
      </c>
      <c r="R1773">
        <v>2</v>
      </c>
      <c r="S1773">
        <v>1</v>
      </c>
      <c r="T1773" t="s">
        <v>2283</v>
      </c>
      <c r="U1773">
        <v>27</v>
      </c>
      <c r="V1773">
        <v>1321</v>
      </c>
      <c r="W1773">
        <v>3586</v>
      </c>
    </row>
    <row r="1774" spans="1:23" x14ac:dyDescent="0.35">
      <c r="A1774" t="s">
        <v>179</v>
      </c>
      <c r="B1774" t="s">
        <v>180</v>
      </c>
      <c r="C1774" s="2">
        <v>44896</v>
      </c>
      <c r="D1774">
        <v>1603</v>
      </c>
      <c r="E1774">
        <v>819</v>
      </c>
      <c r="F1774">
        <v>101</v>
      </c>
      <c r="G1774">
        <v>10</v>
      </c>
      <c r="H1774">
        <v>7</v>
      </c>
      <c r="I1774">
        <v>2540</v>
      </c>
      <c r="J1774">
        <v>1</v>
      </c>
      <c r="K1774">
        <v>3</v>
      </c>
      <c r="L1774">
        <v>5</v>
      </c>
      <c r="M1774">
        <v>11</v>
      </c>
      <c r="N1774">
        <v>52</v>
      </c>
      <c r="O1774">
        <v>41</v>
      </c>
      <c r="P1774">
        <v>6</v>
      </c>
      <c r="Q1774">
        <v>2</v>
      </c>
      <c r="R1774">
        <v>3</v>
      </c>
      <c r="S1774">
        <v>2</v>
      </c>
      <c r="T1774" t="s">
        <v>2284</v>
      </c>
      <c r="U1774">
        <v>17</v>
      </c>
      <c r="V1774">
        <v>937</v>
      </c>
      <c r="W1774">
        <v>2523</v>
      </c>
    </row>
    <row r="1775" spans="1:23" x14ac:dyDescent="0.35">
      <c r="A1775" t="s">
        <v>179</v>
      </c>
      <c r="B1775" t="s">
        <v>180</v>
      </c>
      <c r="C1775" s="2">
        <v>44927</v>
      </c>
      <c r="D1775">
        <v>1846</v>
      </c>
      <c r="E1775">
        <v>1050</v>
      </c>
      <c r="F1775">
        <v>108</v>
      </c>
      <c r="G1775">
        <v>9</v>
      </c>
      <c r="H1775">
        <v>11</v>
      </c>
      <c r="I1775">
        <v>3024</v>
      </c>
      <c r="J1775">
        <v>1</v>
      </c>
      <c r="K1775">
        <v>2</v>
      </c>
      <c r="L1775">
        <v>3</v>
      </c>
      <c r="M1775">
        <v>9</v>
      </c>
      <c r="N1775">
        <v>60</v>
      </c>
      <c r="O1775">
        <v>51</v>
      </c>
      <c r="P1775">
        <v>6</v>
      </c>
      <c r="Q1775">
        <v>1</v>
      </c>
      <c r="R1775">
        <v>2</v>
      </c>
      <c r="S1775">
        <v>1</v>
      </c>
      <c r="T1775" t="s">
        <v>2285</v>
      </c>
      <c r="U1775">
        <v>20</v>
      </c>
      <c r="V1775">
        <v>1178</v>
      </c>
      <c r="W1775">
        <v>3004</v>
      </c>
    </row>
    <row r="1776" spans="1:23" x14ac:dyDescent="0.35">
      <c r="A1776" t="s">
        <v>179</v>
      </c>
      <c r="B1776" t="s">
        <v>180</v>
      </c>
      <c r="C1776" s="2">
        <v>44958</v>
      </c>
      <c r="D1776">
        <v>1402</v>
      </c>
      <c r="E1776">
        <v>785</v>
      </c>
      <c r="F1776">
        <v>84</v>
      </c>
      <c r="G1776">
        <v>12</v>
      </c>
      <c r="H1776">
        <v>11</v>
      </c>
      <c r="I1776">
        <v>2294</v>
      </c>
      <c r="J1776">
        <v>1</v>
      </c>
      <c r="K1776">
        <v>2</v>
      </c>
      <c r="L1776">
        <v>3</v>
      </c>
      <c r="M1776">
        <v>7</v>
      </c>
      <c r="N1776">
        <v>54</v>
      </c>
      <c r="O1776">
        <v>47</v>
      </c>
      <c r="P1776">
        <v>4</v>
      </c>
      <c r="Q1776">
        <v>1</v>
      </c>
      <c r="R1776">
        <v>2</v>
      </c>
      <c r="S1776">
        <v>1</v>
      </c>
      <c r="T1776" t="s">
        <v>2286</v>
      </c>
      <c r="U1776">
        <v>23</v>
      </c>
      <c r="V1776">
        <v>892</v>
      </c>
      <c r="W1776">
        <v>2271</v>
      </c>
    </row>
    <row r="1777" spans="1:23" x14ac:dyDescent="0.35">
      <c r="A1777" t="s">
        <v>179</v>
      </c>
      <c r="B1777" t="s">
        <v>180</v>
      </c>
      <c r="C1777" s="2">
        <v>44986</v>
      </c>
      <c r="D1777">
        <v>1663</v>
      </c>
      <c r="E1777">
        <v>1013</v>
      </c>
      <c r="F1777">
        <v>124</v>
      </c>
      <c r="G1777">
        <v>9</v>
      </c>
      <c r="H1777">
        <v>5</v>
      </c>
      <c r="I1777">
        <v>2814</v>
      </c>
      <c r="J1777">
        <v>1</v>
      </c>
      <c r="K1777">
        <v>2</v>
      </c>
      <c r="L1777">
        <v>3</v>
      </c>
      <c r="M1777">
        <v>6</v>
      </c>
      <c r="N1777">
        <v>40</v>
      </c>
      <c r="O1777">
        <v>34</v>
      </c>
      <c r="P1777">
        <v>3</v>
      </c>
      <c r="Q1777">
        <v>1</v>
      </c>
      <c r="R1777">
        <v>2</v>
      </c>
      <c r="S1777">
        <v>1</v>
      </c>
      <c r="T1777" t="s">
        <v>2287</v>
      </c>
      <c r="U1777">
        <v>14</v>
      </c>
      <c r="V1777">
        <v>1151</v>
      </c>
      <c r="W1777">
        <v>2800</v>
      </c>
    </row>
    <row r="1778" spans="1:23" x14ac:dyDescent="0.35">
      <c r="A1778" t="s">
        <v>203</v>
      </c>
      <c r="B1778" t="s">
        <v>204</v>
      </c>
      <c r="C1778" s="2">
        <v>44652</v>
      </c>
      <c r="D1778">
        <v>369</v>
      </c>
      <c r="E1778">
        <v>141</v>
      </c>
      <c r="F1778">
        <v>0</v>
      </c>
      <c r="G1778">
        <v>1</v>
      </c>
      <c r="H1778">
        <v>4</v>
      </c>
      <c r="I1778">
        <v>515</v>
      </c>
      <c r="J1778">
        <v>3</v>
      </c>
      <c r="K1778">
        <v>11</v>
      </c>
      <c r="L1778">
        <v>36</v>
      </c>
      <c r="M1778">
        <v>64</v>
      </c>
      <c r="N1778">
        <v>124</v>
      </c>
      <c r="O1778">
        <v>60</v>
      </c>
      <c r="P1778">
        <v>28</v>
      </c>
      <c r="Q1778">
        <v>25</v>
      </c>
      <c r="R1778">
        <v>11</v>
      </c>
      <c r="S1778">
        <v>8</v>
      </c>
      <c r="T1778" t="s">
        <v>2288</v>
      </c>
      <c r="U1778">
        <v>5</v>
      </c>
      <c r="V1778">
        <v>146</v>
      </c>
      <c r="W1778">
        <v>510</v>
      </c>
    </row>
    <row r="1779" spans="1:23" x14ac:dyDescent="0.35">
      <c r="A1779" t="s">
        <v>203</v>
      </c>
      <c r="B1779" t="s">
        <v>204</v>
      </c>
      <c r="C1779" s="2">
        <v>44682</v>
      </c>
      <c r="D1779">
        <v>916</v>
      </c>
      <c r="E1779">
        <v>393</v>
      </c>
      <c r="F1779">
        <v>12</v>
      </c>
      <c r="G1779">
        <v>4</v>
      </c>
      <c r="H1779">
        <v>5</v>
      </c>
      <c r="I1779">
        <v>1330</v>
      </c>
      <c r="J1779">
        <v>4</v>
      </c>
      <c r="K1779">
        <v>24</v>
      </c>
      <c r="L1779">
        <v>46</v>
      </c>
      <c r="M1779">
        <v>76</v>
      </c>
      <c r="N1779">
        <v>145</v>
      </c>
      <c r="O1779">
        <v>69</v>
      </c>
      <c r="P1779">
        <v>30</v>
      </c>
      <c r="Q1779">
        <v>22</v>
      </c>
      <c r="R1779">
        <v>24</v>
      </c>
      <c r="S1779">
        <v>20</v>
      </c>
      <c r="T1779" t="s">
        <v>2289</v>
      </c>
      <c r="U1779">
        <v>9</v>
      </c>
      <c r="V1779">
        <v>414</v>
      </c>
      <c r="W1779">
        <v>1321</v>
      </c>
    </row>
    <row r="1780" spans="1:23" x14ac:dyDescent="0.35">
      <c r="A1780" t="s">
        <v>203</v>
      </c>
      <c r="B1780" t="s">
        <v>204</v>
      </c>
      <c r="C1780" s="2">
        <v>44713</v>
      </c>
      <c r="D1780">
        <v>347</v>
      </c>
      <c r="E1780">
        <v>130</v>
      </c>
      <c r="F1780">
        <v>1</v>
      </c>
      <c r="G1780">
        <v>0</v>
      </c>
      <c r="H1780">
        <v>1</v>
      </c>
      <c r="I1780">
        <v>479</v>
      </c>
      <c r="J1780">
        <v>1</v>
      </c>
      <c r="K1780">
        <v>4</v>
      </c>
      <c r="L1780">
        <v>9</v>
      </c>
      <c r="M1780">
        <v>22</v>
      </c>
      <c r="N1780">
        <v>53</v>
      </c>
      <c r="O1780">
        <v>31</v>
      </c>
      <c r="P1780">
        <v>13</v>
      </c>
      <c r="Q1780">
        <v>5</v>
      </c>
      <c r="R1780">
        <v>4</v>
      </c>
      <c r="S1780">
        <v>3</v>
      </c>
      <c r="T1780" t="s">
        <v>2290</v>
      </c>
      <c r="U1780">
        <v>1</v>
      </c>
      <c r="V1780">
        <v>132</v>
      </c>
      <c r="W1780">
        <v>478</v>
      </c>
    </row>
    <row r="1781" spans="1:23" x14ac:dyDescent="0.35">
      <c r="A1781" t="s">
        <v>203</v>
      </c>
      <c r="B1781" t="s">
        <v>204</v>
      </c>
      <c r="C1781" s="2">
        <v>44743</v>
      </c>
      <c r="D1781">
        <v>555</v>
      </c>
      <c r="E1781">
        <v>160</v>
      </c>
      <c r="F1781">
        <v>1</v>
      </c>
      <c r="G1781">
        <v>0</v>
      </c>
      <c r="H1781">
        <v>4</v>
      </c>
      <c r="I1781">
        <v>720</v>
      </c>
      <c r="J1781">
        <v>2</v>
      </c>
      <c r="K1781">
        <v>9</v>
      </c>
      <c r="L1781">
        <v>50</v>
      </c>
      <c r="M1781">
        <v>59</v>
      </c>
      <c r="N1781">
        <v>79</v>
      </c>
      <c r="O1781">
        <v>20</v>
      </c>
      <c r="P1781">
        <v>9</v>
      </c>
      <c r="Q1781">
        <v>41</v>
      </c>
      <c r="R1781">
        <v>9</v>
      </c>
      <c r="S1781">
        <v>7</v>
      </c>
      <c r="T1781" t="s">
        <v>2291</v>
      </c>
      <c r="U1781">
        <v>4</v>
      </c>
      <c r="V1781">
        <v>165</v>
      </c>
      <c r="W1781">
        <v>716</v>
      </c>
    </row>
    <row r="1782" spans="1:23" x14ac:dyDescent="0.35">
      <c r="A1782" t="s">
        <v>203</v>
      </c>
      <c r="B1782" t="s">
        <v>204</v>
      </c>
      <c r="C1782" s="2">
        <v>44774</v>
      </c>
      <c r="D1782">
        <v>905</v>
      </c>
      <c r="E1782">
        <v>293</v>
      </c>
      <c r="F1782">
        <v>2</v>
      </c>
      <c r="G1782">
        <v>1</v>
      </c>
      <c r="H1782">
        <v>1</v>
      </c>
      <c r="I1782">
        <v>1202</v>
      </c>
      <c r="J1782">
        <v>3</v>
      </c>
      <c r="K1782">
        <v>14</v>
      </c>
      <c r="L1782">
        <v>29</v>
      </c>
      <c r="M1782">
        <v>44</v>
      </c>
      <c r="N1782">
        <v>84</v>
      </c>
      <c r="O1782">
        <v>40</v>
      </c>
      <c r="P1782">
        <v>15</v>
      </c>
      <c r="Q1782">
        <v>15</v>
      </c>
      <c r="R1782">
        <v>14</v>
      </c>
      <c r="S1782">
        <v>11</v>
      </c>
      <c r="T1782" t="s">
        <v>2292</v>
      </c>
      <c r="U1782">
        <v>2</v>
      </c>
      <c r="V1782">
        <v>297</v>
      </c>
      <c r="W1782">
        <v>1200</v>
      </c>
    </row>
    <row r="1783" spans="1:23" x14ac:dyDescent="0.35">
      <c r="A1783" t="s">
        <v>203</v>
      </c>
      <c r="B1783" t="s">
        <v>204</v>
      </c>
      <c r="C1783" s="2">
        <v>44805</v>
      </c>
      <c r="D1783">
        <v>372</v>
      </c>
      <c r="E1783">
        <v>115</v>
      </c>
      <c r="F1783">
        <v>3</v>
      </c>
      <c r="G1783">
        <v>0</v>
      </c>
      <c r="H1783">
        <v>0</v>
      </c>
      <c r="I1783">
        <v>490</v>
      </c>
      <c r="J1783">
        <v>2</v>
      </c>
      <c r="K1783">
        <v>7</v>
      </c>
      <c r="L1783">
        <v>16</v>
      </c>
      <c r="M1783">
        <v>49</v>
      </c>
      <c r="N1783">
        <v>102</v>
      </c>
      <c r="O1783">
        <v>53</v>
      </c>
      <c r="P1783">
        <v>33</v>
      </c>
      <c r="Q1783">
        <v>9</v>
      </c>
      <c r="R1783">
        <v>7</v>
      </c>
      <c r="S1783">
        <v>5</v>
      </c>
      <c r="T1783" t="s">
        <v>2293</v>
      </c>
      <c r="U1783">
        <v>0</v>
      </c>
      <c r="V1783">
        <v>118</v>
      </c>
      <c r="W1783">
        <v>490</v>
      </c>
    </row>
    <row r="1784" spans="1:23" x14ac:dyDescent="0.35">
      <c r="A1784" t="s">
        <v>203</v>
      </c>
      <c r="B1784" t="s">
        <v>204</v>
      </c>
      <c r="C1784" s="2">
        <v>44835</v>
      </c>
      <c r="D1784">
        <v>523</v>
      </c>
      <c r="E1784">
        <v>153</v>
      </c>
      <c r="F1784">
        <v>0</v>
      </c>
      <c r="G1784">
        <v>1</v>
      </c>
      <c r="H1784">
        <v>0</v>
      </c>
      <c r="I1784">
        <v>677</v>
      </c>
      <c r="J1784">
        <v>3</v>
      </c>
      <c r="K1784">
        <v>15</v>
      </c>
      <c r="L1784">
        <v>30</v>
      </c>
      <c r="M1784">
        <v>39</v>
      </c>
      <c r="N1784">
        <v>67</v>
      </c>
      <c r="O1784">
        <v>28</v>
      </c>
      <c r="P1784">
        <v>9</v>
      </c>
      <c r="Q1784">
        <v>15</v>
      </c>
      <c r="R1784">
        <v>15</v>
      </c>
      <c r="S1784">
        <v>12</v>
      </c>
      <c r="T1784" t="s">
        <v>2294</v>
      </c>
      <c r="U1784">
        <v>1</v>
      </c>
      <c r="V1784">
        <v>154</v>
      </c>
      <c r="W1784">
        <v>676</v>
      </c>
    </row>
    <row r="1785" spans="1:23" x14ac:dyDescent="0.35">
      <c r="A1785" t="s">
        <v>203</v>
      </c>
      <c r="B1785" t="s">
        <v>204</v>
      </c>
      <c r="C1785" s="2">
        <v>44866</v>
      </c>
      <c r="D1785">
        <v>1406</v>
      </c>
      <c r="E1785">
        <v>443</v>
      </c>
      <c r="F1785">
        <v>14</v>
      </c>
      <c r="G1785">
        <v>6</v>
      </c>
      <c r="H1785">
        <v>5</v>
      </c>
      <c r="I1785">
        <v>1874</v>
      </c>
      <c r="J1785">
        <v>4</v>
      </c>
      <c r="K1785">
        <v>20</v>
      </c>
      <c r="L1785">
        <v>50</v>
      </c>
      <c r="M1785">
        <v>89</v>
      </c>
      <c r="N1785">
        <v>150</v>
      </c>
      <c r="O1785">
        <v>61</v>
      </c>
      <c r="P1785">
        <v>39</v>
      </c>
      <c r="Q1785">
        <v>30</v>
      </c>
      <c r="R1785">
        <v>20</v>
      </c>
      <c r="S1785">
        <v>16</v>
      </c>
      <c r="T1785" t="s">
        <v>2295</v>
      </c>
      <c r="U1785">
        <v>11</v>
      </c>
      <c r="V1785">
        <v>468</v>
      </c>
      <c r="W1785">
        <v>1863</v>
      </c>
    </row>
    <row r="1786" spans="1:23" x14ac:dyDescent="0.35">
      <c r="A1786" t="s">
        <v>203</v>
      </c>
      <c r="B1786" t="s">
        <v>204</v>
      </c>
      <c r="C1786" s="2">
        <v>44896</v>
      </c>
      <c r="D1786">
        <v>548</v>
      </c>
      <c r="E1786">
        <v>175</v>
      </c>
      <c r="F1786">
        <v>1</v>
      </c>
      <c r="G1786">
        <v>0</v>
      </c>
      <c r="H1786">
        <v>1</v>
      </c>
      <c r="I1786">
        <v>725</v>
      </c>
      <c r="J1786">
        <v>2</v>
      </c>
      <c r="K1786">
        <v>5</v>
      </c>
      <c r="L1786">
        <v>15</v>
      </c>
      <c r="M1786">
        <v>29</v>
      </c>
      <c r="N1786">
        <v>44</v>
      </c>
      <c r="O1786">
        <v>15</v>
      </c>
      <c r="P1786">
        <v>14</v>
      </c>
      <c r="Q1786">
        <v>10</v>
      </c>
      <c r="R1786">
        <v>5</v>
      </c>
      <c r="S1786">
        <v>3</v>
      </c>
      <c r="T1786" t="s">
        <v>2296</v>
      </c>
      <c r="U1786">
        <v>1</v>
      </c>
      <c r="V1786">
        <v>177</v>
      </c>
      <c r="W1786">
        <v>724</v>
      </c>
    </row>
    <row r="1787" spans="1:23" x14ac:dyDescent="0.35">
      <c r="A1787" t="s">
        <v>203</v>
      </c>
      <c r="B1787" t="s">
        <v>204</v>
      </c>
      <c r="C1787" s="2">
        <v>44927</v>
      </c>
      <c r="D1787">
        <v>703</v>
      </c>
      <c r="E1787">
        <v>252</v>
      </c>
      <c r="F1787">
        <v>1</v>
      </c>
      <c r="G1787">
        <v>3</v>
      </c>
      <c r="H1787">
        <v>0</v>
      </c>
      <c r="I1787">
        <v>959</v>
      </c>
      <c r="J1787">
        <v>1</v>
      </c>
      <c r="K1787">
        <v>6</v>
      </c>
      <c r="L1787">
        <v>15</v>
      </c>
      <c r="M1787">
        <v>32</v>
      </c>
      <c r="N1787">
        <v>68</v>
      </c>
      <c r="O1787">
        <v>36</v>
      </c>
      <c r="P1787">
        <v>17</v>
      </c>
      <c r="Q1787">
        <v>9</v>
      </c>
      <c r="R1787">
        <v>6</v>
      </c>
      <c r="S1787">
        <v>5</v>
      </c>
      <c r="T1787" t="s">
        <v>2297</v>
      </c>
      <c r="U1787">
        <v>3</v>
      </c>
      <c r="V1787">
        <v>256</v>
      </c>
      <c r="W1787">
        <v>956</v>
      </c>
    </row>
    <row r="1788" spans="1:23" x14ac:dyDescent="0.35">
      <c r="A1788" t="s">
        <v>203</v>
      </c>
      <c r="B1788" t="s">
        <v>204</v>
      </c>
      <c r="C1788" s="2">
        <v>44958</v>
      </c>
      <c r="D1788">
        <v>425</v>
      </c>
      <c r="E1788">
        <v>142</v>
      </c>
      <c r="F1788">
        <v>0</v>
      </c>
      <c r="G1788">
        <v>0</v>
      </c>
      <c r="H1788">
        <v>2</v>
      </c>
      <c r="I1788">
        <v>569</v>
      </c>
      <c r="J1788">
        <v>2</v>
      </c>
      <c r="K1788">
        <v>5</v>
      </c>
      <c r="L1788">
        <v>16</v>
      </c>
      <c r="M1788">
        <v>46</v>
      </c>
      <c r="N1788">
        <v>89</v>
      </c>
      <c r="O1788">
        <v>43</v>
      </c>
      <c r="P1788">
        <v>30</v>
      </c>
      <c r="Q1788">
        <v>11</v>
      </c>
      <c r="R1788">
        <v>5</v>
      </c>
      <c r="S1788">
        <v>3</v>
      </c>
      <c r="T1788" t="s">
        <v>2298</v>
      </c>
      <c r="U1788">
        <v>2</v>
      </c>
      <c r="V1788">
        <v>144</v>
      </c>
      <c r="W1788">
        <v>567</v>
      </c>
    </row>
    <row r="1789" spans="1:23" x14ac:dyDescent="0.35">
      <c r="A1789" t="s">
        <v>203</v>
      </c>
      <c r="B1789" t="s">
        <v>204</v>
      </c>
      <c r="C1789" s="2">
        <v>44986</v>
      </c>
      <c r="D1789">
        <v>638</v>
      </c>
      <c r="E1789">
        <v>197</v>
      </c>
      <c r="F1789">
        <v>3</v>
      </c>
      <c r="G1789">
        <v>3</v>
      </c>
      <c r="H1789">
        <v>1</v>
      </c>
      <c r="I1789">
        <v>842</v>
      </c>
      <c r="J1789">
        <v>2</v>
      </c>
      <c r="K1789">
        <v>6</v>
      </c>
      <c r="L1789">
        <v>19</v>
      </c>
      <c r="M1789">
        <v>47</v>
      </c>
      <c r="N1789">
        <v>107</v>
      </c>
      <c r="O1789">
        <v>60</v>
      </c>
      <c r="P1789">
        <v>28</v>
      </c>
      <c r="Q1789">
        <v>13</v>
      </c>
      <c r="R1789">
        <v>6</v>
      </c>
      <c r="S1789">
        <v>4</v>
      </c>
      <c r="T1789" t="s">
        <v>2299</v>
      </c>
      <c r="U1789">
        <v>4</v>
      </c>
      <c r="V1789">
        <v>204</v>
      </c>
      <c r="W1789">
        <v>838</v>
      </c>
    </row>
    <row r="1790" spans="1:23" x14ac:dyDescent="0.35">
      <c r="A1790" t="s">
        <v>400</v>
      </c>
      <c r="B1790" t="s">
        <v>401</v>
      </c>
      <c r="C1790" s="2">
        <v>44652</v>
      </c>
      <c r="D1790">
        <v>1022</v>
      </c>
      <c r="E1790">
        <v>453</v>
      </c>
      <c r="F1790">
        <v>25</v>
      </c>
      <c r="G1790">
        <v>2</v>
      </c>
      <c r="H1790">
        <v>5</v>
      </c>
      <c r="I1790">
        <v>1507</v>
      </c>
      <c r="J1790">
        <v>0</v>
      </c>
      <c r="K1790">
        <v>1</v>
      </c>
      <c r="L1790">
        <v>1</v>
      </c>
      <c r="M1790">
        <v>2</v>
      </c>
      <c r="N1790">
        <v>10</v>
      </c>
      <c r="O1790">
        <v>8</v>
      </c>
      <c r="P1790">
        <v>1</v>
      </c>
      <c r="Q1790">
        <v>0</v>
      </c>
      <c r="R1790">
        <v>1</v>
      </c>
      <c r="S1790">
        <v>1</v>
      </c>
      <c r="T1790" t="s">
        <v>2300</v>
      </c>
      <c r="U1790">
        <v>7</v>
      </c>
      <c r="V1790">
        <v>485</v>
      </c>
      <c r="W1790">
        <v>1500</v>
      </c>
    </row>
    <row r="1791" spans="1:23" x14ac:dyDescent="0.35">
      <c r="A1791" t="s">
        <v>400</v>
      </c>
      <c r="B1791" t="s">
        <v>401</v>
      </c>
      <c r="C1791" s="2">
        <v>44682</v>
      </c>
      <c r="D1791">
        <v>1148</v>
      </c>
      <c r="E1791">
        <v>501</v>
      </c>
      <c r="F1791">
        <v>26</v>
      </c>
      <c r="G1791">
        <v>2</v>
      </c>
      <c r="H1791">
        <v>4</v>
      </c>
      <c r="I1791">
        <v>1681</v>
      </c>
      <c r="J1791">
        <v>0</v>
      </c>
      <c r="K1791">
        <v>1</v>
      </c>
      <c r="L1791">
        <v>1</v>
      </c>
      <c r="M1791">
        <v>2</v>
      </c>
      <c r="N1791">
        <v>52</v>
      </c>
      <c r="O1791">
        <v>50</v>
      </c>
      <c r="P1791">
        <v>1</v>
      </c>
      <c r="Q1791">
        <v>0</v>
      </c>
      <c r="R1791">
        <v>1</v>
      </c>
      <c r="S1791">
        <v>1</v>
      </c>
      <c r="T1791" t="s">
        <v>2301</v>
      </c>
      <c r="U1791">
        <v>6</v>
      </c>
      <c r="V1791">
        <v>533</v>
      </c>
      <c r="W1791">
        <v>1675</v>
      </c>
    </row>
    <row r="1792" spans="1:23" x14ac:dyDescent="0.35">
      <c r="A1792" t="s">
        <v>400</v>
      </c>
      <c r="B1792" t="s">
        <v>401</v>
      </c>
      <c r="C1792" s="2">
        <v>44713</v>
      </c>
      <c r="D1792">
        <v>1149</v>
      </c>
      <c r="E1792">
        <v>603</v>
      </c>
      <c r="F1792">
        <v>45</v>
      </c>
      <c r="G1792">
        <v>5</v>
      </c>
      <c r="H1792">
        <v>0</v>
      </c>
      <c r="I1792">
        <v>1802</v>
      </c>
      <c r="J1792">
        <v>0</v>
      </c>
      <c r="K1792">
        <v>1</v>
      </c>
      <c r="L1792">
        <v>1</v>
      </c>
      <c r="M1792">
        <v>3</v>
      </c>
      <c r="N1792">
        <v>19</v>
      </c>
      <c r="O1792">
        <v>16</v>
      </c>
      <c r="P1792">
        <v>2</v>
      </c>
      <c r="Q1792">
        <v>0</v>
      </c>
      <c r="R1792">
        <v>1</v>
      </c>
      <c r="S1792">
        <v>1</v>
      </c>
      <c r="T1792" t="s">
        <v>2302</v>
      </c>
      <c r="U1792">
        <v>5</v>
      </c>
      <c r="V1792">
        <v>653</v>
      </c>
      <c r="W1792">
        <v>1797</v>
      </c>
    </row>
    <row r="1793" spans="1:23" x14ac:dyDescent="0.35">
      <c r="A1793" t="s">
        <v>400</v>
      </c>
      <c r="B1793" t="s">
        <v>401</v>
      </c>
      <c r="C1793" s="2">
        <v>44743</v>
      </c>
      <c r="D1793">
        <v>1099</v>
      </c>
      <c r="E1793">
        <v>566</v>
      </c>
      <c r="F1793">
        <v>27</v>
      </c>
      <c r="G1793">
        <v>4</v>
      </c>
      <c r="H1793">
        <v>2</v>
      </c>
      <c r="I1793">
        <v>1698</v>
      </c>
      <c r="J1793">
        <v>0</v>
      </c>
      <c r="K1793">
        <v>1</v>
      </c>
      <c r="L1793">
        <v>1</v>
      </c>
      <c r="M1793">
        <v>1</v>
      </c>
      <c r="N1793">
        <v>16</v>
      </c>
      <c r="O1793">
        <v>15</v>
      </c>
      <c r="P1793">
        <v>0</v>
      </c>
      <c r="Q1793">
        <v>0</v>
      </c>
      <c r="R1793">
        <v>1</v>
      </c>
      <c r="S1793">
        <v>1</v>
      </c>
      <c r="T1793" t="s">
        <v>2303</v>
      </c>
      <c r="U1793">
        <v>6</v>
      </c>
      <c r="V1793">
        <v>599</v>
      </c>
      <c r="W1793">
        <v>1692</v>
      </c>
    </row>
    <row r="1794" spans="1:23" x14ac:dyDescent="0.35">
      <c r="A1794" t="s">
        <v>400</v>
      </c>
      <c r="B1794" t="s">
        <v>401</v>
      </c>
      <c r="C1794" s="2">
        <v>44774</v>
      </c>
      <c r="D1794">
        <v>1202</v>
      </c>
      <c r="E1794">
        <v>548</v>
      </c>
      <c r="F1794">
        <v>41</v>
      </c>
      <c r="G1794">
        <v>4</v>
      </c>
      <c r="H1794">
        <v>1</v>
      </c>
      <c r="I1794">
        <v>1796</v>
      </c>
      <c r="J1794">
        <v>0</v>
      </c>
      <c r="K1794">
        <v>1</v>
      </c>
      <c r="L1794">
        <v>5</v>
      </c>
      <c r="M1794">
        <v>10</v>
      </c>
      <c r="N1794">
        <v>27</v>
      </c>
      <c r="O1794">
        <v>17</v>
      </c>
      <c r="P1794">
        <v>5</v>
      </c>
      <c r="Q1794">
        <v>4</v>
      </c>
      <c r="R1794">
        <v>1</v>
      </c>
      <c r="S1794">
        <v>1</v>
      </c>
      <c r="T1794" t="s">
        <v>2304</v>
      </c>
      <c r="U1794">
        <v>5</v>
      </c>
      <c r="V1794">
        <v>594</v>
      </c>
      <c r="W1794">
        <v>1791</v>
      </c>
    </row>
    <row r="1795" spans="1:23" x14ac:dyDescent="0.35">
      <c r="A1795" t="s">
        <v>400</v>
      </c>
      <c r="B1795" t="s">
        <v>401</v>
      </c>
      <c r="C1795" s="2">
        <v>44805</v>
      </c>
      <c r="D1795">
        <v>935</v>
      </c>
      <c r="E1795">
        <v>485</v>
      </c>
      <c r="F1795">
        <v>18</v>
      </c>
      <c r="G1795">
        <v>4</v>
      </c>
      <c r="H1795">
        <v>3</v>
      </c>
      <c r="I1795">
        <v>1445</v>
      </c>
      <c r="J1795">
        <v>0</v>
      </c>
      <c r="K1795">
        <v>1</v>
      </c>
      <c r="L1795">
        <v>1</v>
      </c>
      <c r="M1795">
        <v>2</v>
      </c>
      <c r="N1795">
        <v>16</v>
      </c>
      <c r="O1795">
        <v>14</v>
      </c>
      <c r="P1795">
        <v>1</v>
      </c>
      <c r="Q1795">
        <v>0</v>
      </c>
      <c r="R1795">
        <v>1</v>
      </c>
      <c r="S1795">
        <v>1</v>
      </c>
      <c r="T1795" t="s">
        <v>2305</v>
      </c>
      <c r="U1795">
        <v>7</v>
      </c>
      <c r="V1795">
        <v>510</v>
      </c>
      <c r="W1795">
        <v>1438</v>
      </c>
    </row>
    <row r="1796" spans="1:23" x14ac:dyDescent="0.35">
      <c r="A1796" t="s">
        <v>400</v>
      </c>
      <c r="B1796" t="s">
        <v>401</v>
      </c>
      <c r="C1796" s="2">
        <v>44835</v>
      </c>
      <c r="D1796">
        <v>1074</v>
      </c>
      <c r="E1796">
        <v>674</v>
      </c>
      <c r="F1796">
        <v>12</v>
      </c>
      <c r="G1796">
        <v>5</v>
      </c>
      <c r="H1796">
        <v>1</v>
      </c>
      <c r="I1796">
        <v>1766</v>
      </c>
      <c r="J1796">
        <v>0</v>
      </c>
      <c r="K1796">
        <v>1</v>
      </c>
      <c r="L1796">
        <v>1</v>
      </c>
      <c r="M1796">
        <v>2</v>
      </c>
      <c r="N1796">
        <v>14</v>
      </c>
      <c r="O1796">
        <v>12</v>
      </c>
      <c r="P1796">
        <v>1</v>
      </c>
      <c r="Q1796">
        <v>0</v>
      </c>
      <c r="R1796">
        <v>1</v>
      </c>
      <c r="S1796">
        <v>1</v>
      </c>
      <c r="T1796" t="s">
        <v>2306</v>
      </c>
      <c r="U1796">
        <v>6</v>
      </c>
      <c r="V1796">
        <v>692</v>
      </c>
      <c r="W1796">
        <v>1760</v>
      </c>
    </row>
    <row r="1797" spans="1:23" x14ac:dyDescent="0.35">
      <c r="A1797" t="s">
        <v>400</v>
      </c>
      <c r="B1797" t="s">
        <v>401</v>
      </c>
      <c r="C1797" s="2">
        <v>44866</v>
      </c>
      <c r="D1797">
        <v>1266</v>
      </c>
      <c r="E1797">
        <v>787</v>
      </c>
      <c r="F1797">
        <v>8</v>
      </c>
      <c r="G1797">
        <v>5</v>
      </c>
      <c r="H1797">
        <v>4</v>
      </c>
      <c r="I1797">
        <v>2070</v>
      </c>
      <c r="J1797">
        <v>0</v>
      </c>
      <c r="K1797">
        <v>1</v>
      </c>
      <c r="L1797">
        <v>1</v>
      </c>
      <c r="M1797">
        <v>4</v>
      </c>
      <c r="N1797">
        <v>16</v>
      </c>
      <c r="O1797">
        <v>12</v>
      </c>
      <c r="P1797">
        <v>3</v>
      </c>
      <c r="Q1797">
        <v>0</v>
      </c>
      <c r="R1797">
        <v>1</v>
      </c>
      <c r="S1797">
        <v>1</v>
      </c>
      <c r="T1797" t="s">
        <v>2307</v>
      </c>
      <c r="U1797">
        <v>9</v>
      </c>
      <c r="V1797">
        <v>804</v>
      </c>
      <c r="W1797">
        <v>2061</v>
      </c>
    </row>
    <row r="1798" spans="1:23" x14ac:dyDescent="0.35">
      <c r="A1798" t="s">
        <v>400</v>
      </c>
      <c r="B1798" t="s">
        <v>401</v>
      </c>
      <c r="C1798" s="2">
        <v>44896</v>
      </c>
      <c r="D1798">
        <v>850</v>
      </c>
      <c r="E1798">
        <v>447</v>
      </c>
      <c r="F1798">
        <v>13</v>
      </c>
      <c r="G1798">
        <v>3</v>
      </c>
      <c r="H1798">
        <v>3</v>
      </c>
      <c r="I1798">
        <v>1316</v>
      </c>
      <c r="J1798">
        <v>0</v>
      </c>
      <c r="K1798">
        <v>1</v>
      </c>
      <c r="L1798">
        <v>1</v>
      </c>
      <c r="M1798">
        <v>2</v>
      </c>
      <c r="N1798">
        <v>29</v>
      </c>
      <c r="O1798">
        <v>27</v>
      </c>
      <c r="P1798">
        <v>1</v>
      </c>
      <c r="Q1798">
        <v>0</v>
      </c>
      <c r="R1798">
        <v>1</v>
      </c>
      <c r="S1798">
        <v>1</v>
      </c>
      <c r="T1798" t="s">
        <v>2308</v>
      </c>
      <c r="U1798">
        <v>6</v>
      </c>
      <c r="V1798">
        <v>466</v>
      </c>
      <c r="W1798">
        <v>1310</v>
      </c>
    </row>
    <row r="1799" spans="1:23" x14ac:dyDescent="0.35">
      <c r="A1799" t="s">
        <v>400</v>
      </c>
      <c r="B1799" t="s">
        <v>401</v>
      </c>
      <c r="C1799" s="2">
        <v>44927</v>
      </c>
      <c r="D1799">
        <v>1303</v>
      </c>
      <c r="E1799">
        <v>873</v>
      </c>
      <c r="F1799">
        <v>19</v>
      </c>
      <c r="G1799">
        <v>4</v>
      </c>
      <c r="H1799">
        <v>2</v>
      </c>
      <c r="I1799">
        <v>2201</v>
      </c>
      <c r="J1799">
        <v>0</v>
      </c>
      <c r="K1799">
        <v>1</v>
      </c>
      <c r="L1799">
        <v>2</v>
      </c>
      <c r="M1799">
        <v>7</v>
      </c>
      <c r="N1799">
        <v>18</v>
      </c>
      <c r="O1799">
        <v>11</v>
      </c>
      <c r="P1799">
        <v>5</v>
      </c>
      <c r="Q1799">
        <v>1</v>
      </c>
      <c r="R1799">
        <v>1</v>
      </c>
      <c r="S1799">
        <v>1</v>
      </c>
      <c r="T1799" t="s">
        <v>2309</v>
      </c>
      <c r="U1799">
        <v>6</v>
      </c>
      <c r="V1799">
        <v>898</v>
      </c>
      <c r="W1799">
        <v>2195</v>
      </c>
    </row>
    <row r="1800" spans="1:23" x14ac:dyDescent="0.35">
      <c r="A1800" t="s">
        <v>400</v>
      </c>
      <c r="B1800" t="s">
        <v>401</v>
      </c>
      <c r="C1800" s="2">
        <v>44958</v>
      </c>
      <c r="D1800">
        <v>1039</v>
      </c>
      <c r="E1800">
        <v>566</v>
      </c>
      <c r="F1800">
        <v>16</v>
      </c>
      <c r="G1800">
        <v>4</v>
      </c>
      <c r="H1800">
        <v>1</v>
      </c>
      <c r="I1800">
        <v>1626</v>
      </c>
      <c r="J1800">
        <v>0</v>
      </c>
      <c r="K1800">
        <v>1</v>
      </c>
      <c r="L1800">
        <v>1</v>
      </c>
      <c r="M1800">
        <v>2</v>
      </c>
      <c r="N1800">
        <v>21</v>
      </c>
      <c r="O1800">
        <v>19</v>
      </c>
      <c r="P1800">
        <v>1</v>
      </c>
      <c r="Q1800">
        <v>0</v>
      </c>
      <c r="R1800">
        <v>1</v>
      </c>
      <c r="S1800">
        <v>1</v>
      </c>
      <c r="T1800" t="s">
        <v>2310</v>
      </c>
      <c r="U1800">
        <v>5</v>
      </c>
      <c r="V1800">
        <v>587</v>
      </c>
      <c r="W1800">
        <v>1621</v>
      </c>
    </row>
    <row r="1801" spans="1:23" x14ac:dyDescent="0.35">
      <c r="A1801" t="s">
        <v>400</v>
      </c>
      <c r="B1801" t="s">
        <v>401</v>
      </c>
      <c r="C1801" s="2">
        <v>44986</v>
      </c>
      <c r="D1801">
        <v>1234</v>
      </c>
      <c r="E1801">
        <v>664</v>
      </c>
      <c r="F1801">
        <v>16</v>
      </c>
      <c r="G1801">
        <v>5</v>
      </c>
      <c r="H1801">
        <v>7</v>
      </c>
      <c r="I1801">
        <v>1926</v>
      </c>
      <c r="J1801">
        <v>0</v>
      </c>
      <c r="K1801">
        <v>1</v>
      </c>
      <c r="L1801">
        <v>1</v>
      </c>
      <c r="M1801">
        <v>2</v>
      </c>
      <c r="N1801">
        <v>16</v>
      </c>
      <c r="O1801">
        <v>14</v>
      </c>
      <c r="P1801">
        <v>1</v>
      </c>
      <c r="Q1801">
        <v>0</v>
      </c>
      <c r="R1801">
        <v>1</v>
      </c>
      <c r="S1801">
        <v>1</v>
      </c>
      <c r="T1801" t="s">
        <v>2311</v>
      </c>
      <c r="U1801">
        <v>12</v>
      </c>
      <c r="V1801">
        <v>692</v>
      </c>
      <c r="W1801">
        <v>1914</v>
      </c>
    </row>
    <row r="1802" spans="1:23" x14ac:dyDescent="0.35">
      <c r="A1802" t="s">
        <v>84</v>
      </c>
      <c r="B1802" t="s">
        <v>85</v>
      </c>
      <c r="C1802" s="2">
        <v>44652</v>
      </c>
      <c r="D1802">
        <v>95</v>
      </c>
      <c r="E1802">
        <v>96</v>
      </c>
      <c r="F1802">
        <v>66</v>
      </c>
      <c r="G1802">
        <v>3</v>
      </c>
      <c r="H1802">
        <v>0</v>
      </c>
      <c r="I1802">
        <v>260</v>
      </c>
      <c r="J1802">
        <v>74</v>
      </c>
      <c r="K1802">
        <v>78</v>
      </c>
      <c r="L1802">
        <v>85</v>
      </c>
      <c r="M1802">
        <v>89</v>
      </c>
      <c r="N1802">
        <v>94</v>
      </c>
      <c r="O1802">
        <v>5</v>
      </c>
      <c r="P1802">
        <v>4</v>
      </c>
      <c r="Q1802">
        <v>7</v>
      </c>
      <c r="R1802">
        <v>78</v>
      </c>
      <c r="S1802">
        <v>4</v>
      </c>
      <c r="T1802" t="s">
        <v>2312</v>
      </c>
      <c r="U1802">
        <v>3</v>
      </c>
      <c r="V1802">
        <v>165</v>
      </c>
      <c r="W1802">
        <v>257</v>
      </c>
    </row>
    <row r="1803" spans="1:23" x14ac:dyDescent="0.35">
      <c r="A1803" t="s">
        <v>84</v>
      </c>
      <c r="B1803" t="s">
        <v>85</v>
      </c>
      <c r="C1803" s="2">
        <v>44682</v>
      </c>
      <c r="D1803">
        <v>176</v>
      </c>
      <c r="E1803">
        <v>219</v>
      </c>
      <c r="F1803">
        <v>93</v>
      </c>
      <c r="G1803">
        <v>7</v>
      </c>
      <c r="H1803">
        <v>3</v>
      </c>
      <c r="I1803">
        <v>498</v>
      </c>
      <c r="J1803">
        <v>63</v>
      </c>
      <c r="K1803">
        <v>73</v>
      </c>
      <c r="L1803">
        <v>83</v>
      </c>
      <c r="M1803">
        <v>92</v>
      </c>
      <c r="N1803">
        <v>100</v>
      </c>
      <c r="O1803">
        <v>8</v>
      </c>
      <c r="P1803">
        <v>9</v>
      </c>
      <c r="Q1803">
        <v>10</v>
      </c>
      <c r="R1803">
        <v>73</v>
      </c>
      <c r="S1803">
        <v>10</v>
      </c>
      <c r="T1803" t="s">
        <v>2313</v>
      </c>
      <c r="U1803">
        <v>10</v>
      </c>
      <c r="V1803">
        <v>322</v>
      </c>
      <c r="W1803">
        <v>488</v>
      </c>
    </row>
    <row r="1804" spans="1:23" x14ac:dyDescent="0.35">
      <c r="A1804" t="s">
        <v>84</v>
      </c>
      <c r="B1804" t="s">
        <v>85</v>
      </c>
      <c r="C1804" s="2">
        <v>44713</v>
      </c>
      <c r="D1804">
        <v>0</v>
      </c>
      <c r="E1804">
        <v>0</v>
      </c>
      <c r="F1804">
        <v>4</v>
      </c>
      <c r="G1804">
        <v>0</v>
      </c>
      <c r="H1804">
        <v>0</v>
      </c>
      <c r="I1804">
        <v>4</v>
      </c>
      <c r="J1804">
        <v>15</v>
      </c>
      <c r="K1804">
        <v>19</v>
      </c>
      <c r="L1804">
        <v>29.5</v>
      </c>
      <c r="M1804">
        <v>36.5</v>
      </c>
      <c r="N1804">
        <v>37</v>
      </c>
      <c r="O1804">
        <v>0.5</v>
      </c>
      <c r="P1804">
        <v>7</v>
      </c>
      <c r="Q1804">
        <v>10.5</v>
      </c>
      <c r="R1804">
        <v>19</v>
      </c>
      <c r="S1804">
        <v>4</v>
      </c>
      <c r="T1804" t="s">
        <v>2314</v>
      </c>
      <c r="U1804">
        <v>0</v>
      </c>
      <c r="V1804">
        <v>4</v>
      </c>
      <c r="W1804">
        <v>4</v>
      </c>
    </row>
    <row r="1805" spans="1:23" x14ac:dyDescent="0.35">
      <c r="A1805" t="s">
        <v>84</v>
      </c>
      <c r="B1805" t="s">
        <v>85</v>
      </c>
      <c r="C1805" s="2">
        <v>44743</v>
      </c>
      <c r="D1805">
        <v>1</v>
      </c>
      <c r="E1805">
        <v>2</v>
      </c>
      <c r="F1805">
        <v>4</v>
      </c>
      <c r="G1805">
        <v>3</v>
      </c>
      <c r="H1805">
        <v>0</v>
      </c>
      <c r="I1805">
        <v>10</v>
      </c>
      <c r="J1805">
        <v>3</v>
      </c>
      <c r="K1805">
        <v>9</v>
      </c>
      <c r="L1805">
        <v>11.5</v>
      </c>
      <c r="M1805">
        <v>43</v>
      </c>
      <c r="N1805">
        <v>97</v>
      </c>
      <c r="O1805">
        <v>54</v>
      </c>
      <c r="P1805">
        <v>31.5</v>
      </c>
      <c r="Q1805">
        <v>2.5</v>
      </c>
      <c r="R1805">
        <v>9</v>
      </c>
      <c r="S1805">
        <v>6</v>
      </c>
      <c r="T1805" t="s">
        <v>2315</v>
      </c>
      <c r="U1805">
        <v>3</v>
      </c>
      <c r="V1805">
        <v>9</v>
      </c>
      <c r="W1805">
        <v>7</v>
      </c>
    </row>
    <row r="1806" spans="1:23" x14ac:dyDescent="0.35">
      <c r="A1806" t="s">
        <v>84</v>
      </c>
      <c r="B1806" t="s">
        <v>85</v>
      </c>
      <c r="C1806" s="2">
        <v>44774</v>
      </c>
      <c r="D1806">
        <v>146</v>
      </c>
      <c r="E1806">
        <v>244</v>
      </c>
      <c r="F1806">
        <v>98</v>
      </c>
      <c r="G1806">
        <v>6</v>
      </c>
      <c r="H1806">
        <v>0</v>
      </c>
      <c r="I1806">
        <v>494</v>
      </c>
      <c r="J1806">
        <v>58</v>
      </c>
      <c r="K1806">
        <v>66</v>
      </c>
      <c r="L1806">
        <v>77</v>
      </c>
      <c r="M1806">
        <v>89</v>
      </c>
      <c r="N1806">
        <v>98</v>
      </c>
      <c r="O1806">
        <v>9</v>
      </c>
      <c r="P1806">
        <v>12</v>
      </c>
      <c r="Q1806">
        <v>11</v>
      </c>
      <c r="R1806">
        <v>66</v>
      </c>
      <c r="S1806">
        <v>8</v>
      </c>
      <c r="T1806" t="s">
        <v>2316</v>
      </c>
      <c r="U1806">
        <v>6</v>
      </c>
      <c r="V1806">
        <v>348</v>
      </c>
      <c r="W1806">
        <v>488</v>
      </c>
    </row>
    <row r="1807" spans="1:23" x14ac:dyDescent="0.35">
      <c r="A1807" t="s">
        <v>84</v>
      </c>
      <c r="B1807" t="s">
        <v>85</v>
      </c>
      <c r="C1807" s="2">
        <v>44805</v>
      </c>
      <c r="D1807">
        <v>233</v>
      </c>
      <c r="E1807">
        <v>262</v>
      </c>
      <c r="F1807">
        <v>112</v>
      </c>
      <c r="G1807">
        <v>10</v>
      </c>
      <c r="H1807">
        <v>2</v>
      </c>
      <c r="I1807">
        <v>619</v>
      </c>
      <c r="J1807">
        <v>8</v>
      </c>
      <c r="K1807">
        <v>22</v>
      </c>
      <c r="L1807">
        <v>39</v>
      </c>
      <c r="M1807">
        <v>55</v>
      </c>
      <c r="N1807">
        <v>66</v>
      </c>
      <c r="O1807">
        <v>11</v>
      </c>
      <c r="P1807">
        <v>16</v>
      </c>
      <c r="Q1807">
        <v>17</v>
      </c>
      <c r="R1807">
        <v>22</v>
      </c>
      <c r="S1807">
        <v>14</v>
      </c>
      <c r="T1807" t="s">
        <v>2317</v>
      </c>
      <c r="U1807">
        <v>12</v>
      </c>
      <c r="V1807">
        <v>386</v>
      </c>
      <c r="W1807">
        <v>607</v>
      </c>
    </row>
    <row r="1808" spans="1:23" x14ac:dyDescent="0.35">
      <c r="A1808" t="s">
        <v>84</v>
      </c>
      <c r="B1808" t="s">
        <v>85</v>
      </c>
      <c r="C1808" s="2">
        <v>44835</v>
      </c>
      <c r="D1808">
        <v>0</v>
      </c>
      <c r="E1808">
        <v>0</v>
      </c>
      <c r="F1808">
        <v>2</v>
      </c>
      <c r="G1808">
        <v>0</v>
      </c>
      <c r="H1808">
        <v>0</v>
      </c>
      <c r="I1808">
        <v>2</v>
      </c>
      <c r="J1808">
        <v>4</v>
      </c>
      <c r="K1808">
        <v>4</v>
      </c>
      <c r="L1808">
        <v>6</v>
      </c>
      <c r="M1808">
        <v>8</v>
      </c>
      <c r="N1808">
        <v>8</v>
      </c>
      <c r="O1808">
        <v>0</v>
      </c>
      <c r="P1808">
        <v>2</v>
      </c>
      <c r="Q1808">
        <v>2</v>
      </c>
      <c r="R1808">
        <v>4</v>
      </c>
      <c r="S1808">
        <v>0</v>
      </c>
      <c r="T1808" t="s">
        <v>2318</v>
      </c>
      <c r="U1808">
        <v>0</v>
      </c>
      <c r="V1808">
        <v>2</v>
      </c>
      <c r="W1808">
        <v>2</v>
      </c>
    </row>
    <row r="1809" spans="1:23" x14ac:dyDescent="0.35">
      <c r="A1809" t="s">
        <v>84</v>
      </c>
      <c r="B1809" t="s">
        <v>85</v>
      </c>
      <c r="C1809" s="2">
        <v>44866</v>
      </c>
      <c r="D1809">
        <v>114</v>
      </c>
      <c r="E1809">
        <v>173</v>
      </c>
      <c r="F1809">
        <v>58</v>
      </c>
      <c r="G1809">
        <v>0</v>
      </c>
      <c r="H1809">
        <v>0</v>
      </c>
      <c r="I1809">
        <v>345</v>
      </c>
      <c r="J1809">
        <v>22</v>
      </c>
      <c r="K1809">
        <v>29</v>
      </c>
      <c r="L1809">
        <v>35</v>
      </c>
      <c r="M1809">
        <v>42</v>
      </c>
      <c r="N1809">
        <v>49</v>
      </c>
      <c r="O1809">
        <v>7</v>
      </c>
      <c r="P1809">
        <v>7</v>
      </c>
      <c r="Q1809">
        <v>6</v>
      </c>
      <c r="R1809">
        <v>29</v>
      </c>
      <c r="S1809">
        <v>7</v>
      </c>
      <c r="T1809" t="s">
        <v>2319</v>
      </c>
      <c r="U1809">
        <v>0</v>
      </c>
      <c r="V1809">
        <v>231</v>
      </c>
      <c r="W1809">
        <v>345</v>
      </c>
    </row>
    <row r="1810" spans="1:23" x14ac:dyDescent="0.35">
      <c r="A1810" t="s">
        <v>84</v>
      </c>
      <c r="B1810" t="s">
        <v>85</v>
      </c>
      <c r="C1810" s="2">
        <v>44896</v>
      </c>
      <c r="D1810">
        <v>0</v>
      </c>
      <c r="E1810">
        <v>0</v>
      </c>
      <c r="F1810">
        <v>0</v>
      </c>
      <c r="G1810">
        <v>0</v>
      </c>
      <c r="H1810">
        <v>1</v>
      </c>
      <c r="I1810">
        <v>1</v>
      </c>
      <c r="J1810">
        <v>5</v>
      </c>
      <c r="K1810">
        <v>5</v>
      </c>
      <c r="L1810">
        <v>5</v>
      </c>
      <c r="M1810">
        <v>5</v>
      </c>
      <c r="N1810">
        <v>5</v>
      </c>
      <c r="O1810">
        <v>0</v>
      </c>
      <c r="P1810">
        <v>0</v>
      </c>
      <c r="Q1810">
        <v>0</v>
      </c>
      <c r="R1810">
        <v>5</v>
      </c>
      <c r="S1810">
        <v>0</v>
      </c>
      <c r="T1810" t="s">
        <v>2320</v>
      </c>
      <c r="U1810">
        <v>1</v>
      </c>
      <c r="V1810">
        <v>1</v>
      </c>
      <c r="W1810">
        <v>0</v>
      </c>
    </row>
    <row r="1811" spans="1:23" x14ac:dyDescent="0.35">
      <c r="A1811" t="s">
        <v>84</v>
      </c>
      <c r="B1811" t="s">
        <v>85</v>
      </c>
      <c r="C1811" s="2">
        <v>44927</v>
      </c>
      <c r="D1811">
        <v>129</v>
      </c>
      <c r="E1811">
        <v>201</v>
      </c>
      <c r="F1811">
        <v>63</v>
      </c>
      <c r="G1811">
        <v>5</v>
      </c>
      <c r="H1811">
        <v>2</v>
      </c>
      <c r="I1811">
        <v>400</v>
      </c>
      <c r="J1811">
        <v>19</v>
      </c>
      <c r="K1811">
        <v>29</v>
      </c>
      <c r="L1811">
        <v>39</v>
      </c>
      <c r="M1811">
        <v>49</v>
      </c>
      <c r="N1811">
        <v>54</v>
      </c>
      <c r="O1811">
        <v>5</v>
      </c>
      <c r="P1811">
        <v>10</v>
      </c>
      <c r="Q1811">
        <v>10</v>
      </c>
      <c r="R1811">
        <v>29</v>
      </c>
      <c r="S1811">
        <v>10</v>
      </c>
      <c r="T1811" t="s">
        <v>2321</v>
      </c>
      <c r="U1811">
        <v>7</v>
      </c>
      <c r="V1811">
        <v>271</v>
      </c>
      <c r="W1811">
        <v>393</v>
      </c>
    </row>
    <row r="1812" spans="1:23" x14ac:dyDescent="0.35">
      <c r="A1812" t="s">
        <v>84</v>
      </c>
      <c r="B1812" t="s">
        <v>85</v>
      </c>
      <c r="C1812" s="2">
        <v>44958</v>
      </c>
      <c r="D1812">
        <v>0</v>
      </c>
      <c r="E1812">
        <v>0</v>
      </c>
      <c r="F1812">
        <v>0</v>
      </c>
      <c r="G1812">
        <v>0</v>
      </c>
      <c r="H1812">
        <v>0</v>
      </c>
      <c r="I1812">
        <v>0</v>
      </c>
      <c r="T1812" t="s">
        <v>2322</v>
      </c>
      <c r="U1812">
        <v>0</v>
      </c>
      <c r="V1812">
        <v>0</v>
      </c>
      <c r="W1812">
        <v>0</v>
      </c>
    </row>
    <row r="1813" spans="1:23" x14ac:dyDescent="0.35">
      <c r="A1813" t="s">
        <v>84</v>
      </c>
      <c r="B1813" t="s">
        <v>85</v>
      </c>
      <c r="C1813" s="2">
        <v>44986</v>
      </c>
      <c r="D1813">
        <v>56</v>
      </c>
      <c r="E1813">
        <v>119</v>
      </c>
      <c r="F1813">
        <v>31</v>
      </c>
      <c r="G1813">
        <v>0</v>
      </c>
      <c r="H1813">
        <v>0</v>
      </c>
      <c r="I1813">
        <v>206</v>
      </c>
      <c r="J1813">
        <v>30</v>
      </c>
      <c r="K1813">
        <v>33</v>
      </c>
      <c r="L1813">
        <v>37</v>
      </c>
      <c r="M1813">
        <v>40</v>
      </c>
      <c r="N1813">
        <v>42</v>
      </c>
      <c r="O1813">
        <v>2</v>
      </c>
      <c r="P1813">
        <v>3</v>
      </c>
      <c r="Q1813">
        <v>4</v>
      </c>
      <c r="R1813">
        <v>33</v>
      </c>
      <c r="S1813">
        <v>3</v>
      </c>
      <c r="T1813" t="s">
        <v>2323</v>
      </c>
      <c r="U1813">
        <v>0</v>
      </c>
      <c r="V1813">
        <v>150</v>
      </c>
      <c r="W1813">
        <v>206</v>
      </c>
    </row>
    <row r="1814" spans="1:23" x14ac:dyDescent="0.35">
      <c r="A1814" t="s">
        <v>82</v>
      </c>
      <c r="B1814" t="s">
        <v>83</v>
      </c>
      <c r="C1814" s="2">
        <v>44652</v>
      </c>
      <c r="D1814">
        <v>250</v>
      </c>
      <c r="E1814">
        <v>94</v>
      </c>
      <c r="F1814">
        <v>30</v>
      </c>
      <c r="G1814">
        <v>0</v>
      </c>
      <c r="H1814">
        <v>0</v>
      </c>
      <c r="I1814">
        <v>374</v>
      </c>
      <c r="J1814">
        <v>6</v>
      </c>
      <c r="K1814">
        <v>9</v>
      </c>
      <c r="L1814">
        <v>15</v>
      </c>
      <c r="M1814">
        <v>31</v>
      </c>
      <c r="N1814">
        <v>319</v>
      </c>
      <c r="O1814">
        <v>288</v>
      </c>
      <c r="P1814">
        <v>16</v>
      </c>
      <c r="Q1814">
        <v>6</v>
      </c>
      <c r="R1814">
        <v>9</v>
      </c>
      <c r="S1814">
        <v>3</v>
      </c>
      <c r="T1814" t="s">
        <v>2324</v>
      </c>
      <c r="U1814">
        <v>0</v>
      </c>
      <c r="V1814">
        <v>124</v>
      </c>
      <c r="W1814">
        <v>374</v>
      </c>
    </row>
    <row r="1815" spans="1:23" x14ac:dyDescent="0.35">
      <c r="A1815" t="s">
        <v>82</v>
      </c>
      <c r="B1815" t="s">
        <v>83</v>
      </c>
      <c r="C1815" s="2">
        <v>44682</v>
      </c>
      <c r="D1815">
        <v>241</v>
      </c>
      <c r="E1815">
        <v>59</v>
      </c>
      <c r="F1815">
        <v>17</v>
      </c>
      <c r="G1815">
        <v>0</v>
      </c>
      <c r="H1815">
        <v>0</v>
      </c>
      <c r="I1815">
        <v>317</v>
      </c>
      <c r="J1815">
        <v>6</v>
      </c>
      <c r="K1815">
        <v>9</v>
      </c>
      <c r="L1815">
        <v>15</v>
      </c>
      <c r="M1815">
        <v>90</v>
      </c>
      <c r="N1815">
        <v>345</v>
      </c>
      <c r="O1815">
        <v>255</v>
      </c>
      <c r="P1815">
        <v>75</v>
      </c>
      <c r="Q1815">
        <v>6</v>
      </c>
      <c r="R1815">
        <v>9</v>
      </c>
      <c r="S1815">
        <v>3</v>
      </c>
      <c r="T1815" t="s">
        <v>2325</v>
      </c>
      <c r="U1815">
        <v>0</v>
      </c>
      <c r="V1815">
        <v>76</v>
      </c>
      <c r="W1815">
        <v>317</v>
      </c>
    </row>
    <row r="1816" spans="1:23" x14ac:dyDescent="0.35">
      <c r="A1816" t="s">
        <v>82</v>
      </c>
      <c r="B1816" t="s">
        <v>83</v>
      </c>
      <c r="C1816" s="2">
        <v>44713</v>
      </c>
      <c r="D1816">
        <v>137</v>
      </c>
      <c r="E1816">
        <v>57</v>
      </c>
      <c r="F1816">
        <v>20</v>
      </c>
      <c r="G1816">
        <v>0</v>
      </c>
      <c r="H1816">
        <v>0</v>
      </c>
      <c r="I1816">
        <v>214</v>
      </c>
      <c r="J1816">
        <v>5</v>
      </c>
      <c r="K1816">
        <v>7</v>
      </c>
      <c r="L1816">
        <v>10.5</v>
      </c>
      <c r="M1816">
        <v>56</v>
      </c>
      <c r="N1816">
        <v>299</v>
      </c>
      <c r="O1816">
        <v>243</v>
      </c>
      <c r="P1816">
        <v>45.5</v>
      </c>
      <c r="Q1816">
        <v>3.5</v>
      </c>
      <c r="R1816">
        <v>7</v>
      </c>
      <c r="S1816">
        <v>2</v>
      </c>
      <c r="T1816" t="s">
        <v>2326</v>
      </c>
      <c r="U1816">
        <v>0</v>
      </c>
      <c r="V1816">
        <v>77</v>
      </c>
      <c r="W1816">
        <v>214</v>
      </c>
    </row>
    <row r="1817" spans="1:23" x14ac:dyDescent="0.35">
      <c r="A1817" t="s">
        <v>82</v>
      </c>
      <c r="B1817" t="s">
        <v>83</v>
      </c>
      <c r="C1817" s="2">
        <v>44743</v>
      </c>
      <c r="D1817">
        <v>214</v>
      </c>
      <c r="E1817">
        <v>110</v>
      </c>
      <c r="F1817">
        <v>21</v>
      </c>
      <c r="G1817">
        <v>0</v>
      </c>
      <c r="H1817">
        <v>0</v>
      </c>
      <c r="I1817">
        <v>345</v>
      </c>
      <c r="J1817">
        <v>6</v>
      </c>
      <c r="K1817">
        <v>10</v>
      </c>
      <c r="L1817">
        <v>21</v>
      </c>
      <c r="M1817">
        <v>108</v>
      </c>
      <c r="N1817">
        <v>266</v>
      </c>
      <c r="O1817">
        <v>158</v>
      </c>
      <c r="P1817">
        <v>87</v>
      </c>
      <c r="Q1817">
        <v>11</v>
      </c>
      <c r="R1817">
        <v>10</v>
      </c>
      <c r="S1817">
        <v>4</v>
      </c>
      <c r="T1817" t="s">
        <v>2327</v>
      </c>
      <c r="U1817">
        <v>0</v>
      </c>
      <c r="V1817">
        <v>131</v>
      </c>
      <c r="W1817">
        <v>345</v>
      </c>
    </row>
    <row r="1818" spans="1:23" x14ac:dyDescent="0.35">
      <c r="A1818" t="s">
        <v>82</v>
      </c>
      <c r="B1818" t="s">
        <v>83</v>
      </c>
      <c r="C1818" s="2">
        <v>44774</v>
      </c>
      <c r="D1818">
        <v>110</v>
      </c>
      <c r="E1818">
        <v>61</v>
      </c>
      <c r="F1818">
        <v>28</v>
      </c>
      <c r="G1818">
        <v>0</v>
      </c>
      <c r="H1818">
        <v>0</v>
      </c>
      <c r="I1818">
        <v>199</v>
      </c>
      <c r="J1818">
        <v>6</v>
      </c>
      <c r="K1818">
        <v>25</v>
      </c>
      <c r="L1818">
        <v>89</v>
      </c>
      <c r="M1818">
        <v>195</v>
      </c>
      <c r="N1818">
        <v>432</v>
      </c>
      <c r="O1818">
        <v>237</v>
      </c>
      <c r="P1818">
        <v>106</v>
      </c>
      <c r="Q1818">
        <v>64</v>
      </c>
      <c r="R1818">
        <v>25</v>
      </c>
      <c r="S1818">
        <v>19</v>
      </c>
      <c r="T1818" t="s">
        <v>2328</v>
      </c>
      <c r="U1818">
        <v>0</v>
      </c>
      <c r="V1818">
        <v>89</v>
      </c>
      <c r="W1818">
        <v>199</v>
      </c>
    </row>
    <row r="1819" spans="1:23" x14ac:dyDescent="0.35">
      <c r="A1819" t="s">
        <v>82</v>
      </c>
      <c r="B1819" t="s">
        <v>83</v>
      </c>
      <c r="C1819" s="2">
        <v>44805</v>
      </c>
      <c r="D1819">
        <v>222</v>
      </c>
      <c r="E1819">
        <v>45</v>
      </c>
      <c r="F1819">
        <v>12</v>
      </c>
      <c r="G1819">
        <v>0</v>
      </c>
      <c r="H1819">
        <v>0</v>
      </c>
      <c r="I1819">
        <v>279</v>
      </c>
      <c r="J1819">
        <v>13</v>
      </c>
      <c r="K1819">
        <v>31</v>
      </c>
      <c r="L1819">
        <v>46</v>
      </c>
      <c r="M1819">
        <v>118</v>
      </c>
      <c r="N1819">
        <v>331</v>
      </c>
      <c r="O1819">
        <v>213</v>
      </c>
      <c r="P1819">
        <v>72</v>
      </c>
      <c r="Q1819">
        <v>15</v>
      </c>
      <c r="R1819">
        <v>31</v>
      </c>
      <c r="S1819">
        <v>18</v>
      </c>
      <c r="T1819" t="s">
        <v>2329</v>
      </c>
      <c r="U1819">
        <v>0</v>
      </c>
      <c r="V1819">
        <v>57</v>
      </c>
      <c r="W1819">
        <v>279</v>
      </c>
    </row>
    <row r="1820" spans="1:23" x14ac:dyDescent="0.35">
      <c r="A1820" t="s">
        <v>82</v>
      </c>
      <c r="B1820" t="s">
        <v>83</v>
      </c>
      <c r="C1820" s="2">
        <v>44835</v>
      </c>
      <c r="D1820">
        <v>471</v>
      </c>
      <c r="E1820">
        <v>201</v>
      </c>
      <c r="F1820">
        <v>95</v>
      </c>
      <c r="G1820">
        <v>1</v>
      </c>
      <c r="H1820">
        <v>6</v>
      </c>
      <c r="I1820">
        <v>774</v>
      </c>
      <c r="J1820">
        <v>4</v>
      </c>
      <c r="K1820">
        <v>9</v>
      </c>
      <c r="L1820">
        <v>20</v>
      </c>
      <c r="M1820">
        <v>34</v>
      </c>
      <c r="N1820">
        <v>158</v>
      </c>
      <c r="O1820">
        <v>124</v>
      </c>
      <c r="P1820">
        <v>14</v>
      </c>
      <c r="Q1820">
        <v>11</v>
      </c>
      <c r="R1820">
        <v>9</v>
      </c>
      <c r="S1820">
        <v>5</v>
      </c>
      <c r="T1820" t="s">
        <v>2330</v>
      </c>
      <c r="U1820">
        <v>7</v>
      </c>
      <c r="V1820">
        <v>303</v>
      </c>
      <c r="W1820">
        <v>767</v>
      </c>
    </row>
    <row r="1821" spans="1:23" x14ac:dyDescent="0.35">
      <c r="A1821" t="s">
        <v>82</v>
      </c>
      <c r="B1821" t="s">
        <v>83</v>
      </c>
      <c r="C1821" s="2">
        <v>44866</v>
      </c>
      <c r="D1821">
        <v>472</v>
      </c>
      <c r="E1821">
        <v>158</v>
      </c>
      <c r="F1821">
        <v>52</v>
      </c>
      <c r="G1821">
        <v>0</v>
      </c>
      <c r="H1821">
        <v>1</v>
      </c>
      <c r="I1821">
        <v>683</v>
      </c>
      <c r="J1821">
        <v>5</v>
      </c>
      <c r="K1821">
        <v>10</v>
      </c>
      <c r="L1821">
        <v>15</v>
      </c>
      <c r="M1821">
        <v>23</v>
      </c>
      <c r="N1821">
        <v>116</v>
      </c>
      <c r="O1821">
        <v>93</v>
      </c>
      <c r="P1821">
        <v>8</v>
      </c>
      <c r="Q1821">
        <v>5</v>
      </c>
      <c r="R1821">
        <v>10</v>
      </c>
      <c r="S1821">
        <v>5</v>
      </c>
      <c r="T1821" t="s">
        <v>2331</v>
      </c>
      <c r="U1821">
        <v>1</v>
      </c>
      <c r="V1821">
        <v>211</v>
      </c>
      <c r="W1821">
        <v>682</v>
      </c>
    </row>
    <row r="1822" spans="1:23" x14ac:dyDescent="0.35">
      <c r="A1822" t="s">
        <v>82</v>
      </c>
      <c r="B1822" t="s">
        <v>83</v>
      </c>
      <c r="C1822" s="2">
        <v>44896</v>
      </c>
      <c r="D1822">
        <v>127</v>
      </c>
      <c r="E1822">
        <v>44</v>
      </c>
      <c r="F1822">
        <v>19</v>
      </c>
      <c r="G1822">
        <v>0</v>
      </c>
      <c r="H1822">
        <v>0</v>
      </c>
      <c r="I1822">
        <v>190</v>
      </c>
      <c r="J1822">
        <v>3</v>
      </c>
      <c r="K1822">
        <v>5</v>
      </c>
      <c r="L1822">
        <v>7</v>
      </c>
      <c r="M1822">
        <v>19</v>
      </c>
      <c r="N1822">
        <v>260</v>
      </c>
      <c r="O1822">
        <v>241</v>
      </c>
      <c r="P1822">
        <v>12</v>
      </c>
      <c r="Q1822">
        <v>2</v>
      </c>
      <c r="R1822">
        <v>5</v>
      </c>
      <c r="S1822">
        <v>2</v>
      </c>
      <c r="T1822" t="s">
        <v>2332</v>
      </c>
      <c r="U1822">
        <v>0</v>
      </c>
      <c r="V1822">
        <v>63</v>
      </c>
      <c r="W1822">
        <v>190</v>
      </c>
    </row>
    <row r="1823" spans="1:23" x14ac:dyDescent="0.35">
      <c r="A1823" t="s">
        <v>82</v>
      </c>
      <c r="B1823" t="s">
        <v>83</v>
      </c>
      <c r="C1823" s="2">
        <v>44927</v>
      </c>
      <c r="D1823">
        <v>761</v>
      </c>
      <c r="E1823">
        <v>173</v>
      </c>
      <c r="F1823">
        <v>129</v>
      </c>
      <c r="G1823">
        <v>0</v>
      </c>
      <c r="H1823">
        <v>0</v>
      </c>
      <c r="I1823">
        <v>1063</v>
      </c>
      <c r="J1823">
        <v>5</v>
      </c>
      <c r="K1823">
        <v>11</v>
      </c>
      <c r="L1823">
        <v>19</v>
      </c>
      <c r="M1823">
        <v>53</v>
      </c>
      <c r="N1823">
        <v>217</v>
      </c>
      <c r="O1823">
        <v>164</v>
      </c>
      <c r="P1823">
        <v>34</v>
      </c>
      <c r="Q1823">
        <v>8</v>
      </c>
      <c r="R1823">
        <v>11</v>
      </c>
      <c r="S1823">
        <v>6</v>
      </c>
      <c r="T1823" t="s">
        <v>2333</v>
      </c>
      <c r="U1823">
        <v>0</v>
      </c>
      <c r="V1823">
        <v>302</v>
      </c>
      <c r="W1823">
        <v>1063</v>
      </c>
    </row>
    <row r="1824" spans="1:23" x14ac:dyDescent="0.35">
      <c r="A1824" t="s">
        <v>82</v>
      </c>
      <c r="B1824" t="s">
        <v>83</v>
      </c>
      <c r="C1824" s="2">
        <v>44958</v>
      </c>
      <c r="D1824">
        <v>82</v>
      </c>
      <c r="E1824">
        <v>26</v>
      </c>
      <c r="F1824">
        <v>12</v>
      </c>
      <c r="G1824">
        <v>0</v>
      </c>
      <c r="H1824">
        <v>1</v>
      </c>
      <c r="I1824">
        <v>121</v>
      </c>
      <c r="J1824">
        <v>10</v>
      </c>
      <c r="K1824">
        <v>11</v>
      </c>
      <c r="L1824">
        <v>12</v>
      </c>
      <c r="M1824">
        <v>17</v>
      </c>
      <c r="N1824">
        <v>284</v>
      </c>
      <c r="O1824">
        <v>267</v>
      </c>
      <c r="P1824">
        <v>5</v>
      </c>
      <c r="Q1824">
        <v>1</v>
      </c>
      <c r="R1824">
        <v>11</v>
      </c>
      <c r="S1824">
        <v>1</v>
      </c>
      <c r="T1824" t="s">
        <v>2334</v>
      </c>
      <c r="U1824">
        <v>1</v>
      </c>
      <c r="V1824">
        <v>39</v>
      </c>
      <c r="W1824">
        <v>120</v>
      </c>
    </row>
    <row r="1825" spans="1:23" x14ac:dyDescent="0.35">
      <c r="A1825" t="s">
        <v>82</v>
      </c>
      <c r="B1825" t="s">
        <v>83</v>
      </c>
      <c r="C1825" s="2">
        <v>44986</v>
      </c>
      <c r="D1825">
        <v>0</v>
      </c>
      <c r="E1825">
        <v>0</v>
      </c>
      <c r="F1825">
        <v>0</v>
      </c>
      <c r="G1825">
        <v>0</v>
      </c>
      <c r="H1825">
        <v>0</v>
      </c>
      <c r="I1825">
        <v>0</v>
      </c>
      <c r="T1825" t="s">
        <v>2335</v>
      </c>
      <c r="U1825">
        <v>0</v>
      </c>
      <c r="V1825">
        <v>0</v>
      </c>
      <c r="W1825">
        <v>0</v>
      </c>
    </row>
    <row r="1826" spans="1:23" x14ac:dyDescent="0.35">
      <c r="A1826" t="s">
        <v>173</v>
      </c>
      <c r="B1826" t="s">
        <v>489</v>
      </c>
      <c r="C1826" s="2">
        <v>44652</v>
      </c>
      <c r="D1826">
        <v>1193</v>
      </c>
      <c r="E1826">
        <v>619</v>
      </c>
      <c r="F1826">
        <v>111</v>
      </c>
      <c r="G1826">
        <v>11</v>
      </c>
      <c r="H1826">
        <v>7</v>
      </c>
      <c r="I1826">
        <v>1941</v>
      </c>
      <c r="J1826">
        <v>6</v>
      </c>
      <c r="K1826">
        <v>16</v>
      </c>
      <c r="L1826">
        <v>28</v>
      </c>
      <c r="M1826">
        <v>46</v>
      </c>
      <c r="N1826">
        <v>143</v>
      </c>
      <c r="O1826">
        <v>97</v>
      </c>
      <c r="P1826">
        <v>18</v>
      </c>
      <c r="Q1826">
        <v>12</v>
      </c>
      <c r="R1826">
        <v>16</v>
      </c>
      <c r="S1826">
        <v>10</v>
      </c>
      <c r="T1826" t="s">
        <v>2336</v>
      </c>
      <c r="U1826">
        <v>18</v>
      </c>
      <c r="V1826">
        <v>748</v>
      </c>
      <c r="W1826">
        <v>1923</v>
      </c>
    </row>
    <row r="1827" spans="1:23" x14ac:dyDescent="0.35">
      <c r="A1827" t="s">
        <v>173</v>
      </c>
      <c r="B1827" t="s">
        <v>489</v>
      </c>
      <c r="C1827" s="2">
        <v>44682</v>
      </c>
      <c r="D1827">
        <v>880</v>
      </c>
      <c r="E1827">
        <v>579</v>
      </c>
      <c r="F1827">
        <v>131</v>
      </c>
      <c r="G1827">
        <v>23</v>
      </c>
      <c r="H1827">
        <v>7</v>
      </c>
      <c r="I1827">
        <v>1620</v>
      </c>
      <c r="J1827">
        <v>15</v>
      </c>
      <c r="K1827">
        <v>25</v>
      </c>
      <c r="L1827">
        <v>35</v>
      </c>
      <c r="M1827">
        <v>86</v>
      </c>
      <c r="N1827">
        <v>225.5</v>
      </c>
      <c r="O1827">
        <v>139.5</v>
      </c>
      <c r="P1827">
        <v>51</v>
      </c>
      <c r="Q1827">
        <v>10</v>
      </c>
      <c r="R1827">
        <v>25</v>
      </c>
      <c r="S1827">
        <v>10</v>
      </c>
      <c r="T1827" t="s">
        <v>2337</v>
      </c>
      <c r="U1827">
        <v>30</v>
      </c>
      <c r="V1827">
        <v>740</v>
      </c>
      <c r="W1827">
        <v>1590</v>
      </c>
    </row>
    <row r="1828" spans="1:23" x14ac:dyDescent="0.35">
      <c r="A1828" t="s">
        <v>173</v>
      </c>
      <c r="B1828" t="s">
        <v>489</v>
      </c>
      <c r="C1828" s="2">
        <v>44713</v>
      </c>
      <c r="D1828">
        <v>0</v>
      </c>
      <c r="E1828">
        <v>0</v>
      </c>
      <c r="F1828">
        <v>0</v>
      </c>
      <c r="G1828">
        <v>0</v>
      </c>
      <c r="H1828">
        <v>0</v>
      </c>
      <c r="I1828">
        <v>0</v>
      </c>
      <c r="T1828" t="s">
        <v>2338</v>
      </c>
      <c r="U1828">
        <v>0</v>
      </c>
      <c r="V1828">
        <v>0</v>
      </c>
      <c r="W1828">
        <v>0</v>
      </c>
    </row>
    <row r="1829" spans="1:23" x14ac:dyDescent="0.35">
      <c r="A1829" t="s">
        <v>173</v>
      </c>
      <c r="B1829" t="s">
        <v>489</v>
      </c>
      <c r="C1829" s="2">
        <v>44743</v>
      </c>
      <c r="D1829">
        <v>1144</v>
      </c>
      <c r="E1829">
        <v>502</v>
      </c>
      <c r="F1829">
        <v>96</v>
      </c>
      <c r="G1829">
        <v>28</v>
      </c>
      <c r="H1829">
        <v>10</v>
      </c>
      <c r="I1829">
        <v>1780</v>
      </c>
      <c r="J1829">
        <v>23</v>
      </c>
      <c r="K1829">
        <v>36</v>
      </c>
      <c r="L1829">
        <v>45</v>
      </c>
      <c r="M1829">
        <v>86</v>
      </c>
      <c r="N1829">
        <v>204</v>
      </c>
      <c r="O1829">
        <v>118</v>
      </c>
      <c r="P1829">
        <v>41</v>
      </c>
      <c r="Q1829">
        <v>9</v>
      </c>
      <c r="R1829">
        <v>36</v>
      </c>
      <c r="S1829">
        <v>13</v>
      </c>
      <c r="T1829" t="s">
        <v>2339</v>
      </c>
      <c r="U1829">
        <v>38</v>
      </c>
      <c r="V1829">
        <v>636</v>
      </c>
      <c r="W1829">
        <v>1742</v>
      </c>
    </row>
    <row r="1830" spans="1:23" x14ac:dyDescent="0.35">
      <c r="A1830" t="s">
        <v>173</v>
      </c>
      <c r="B1830" t="s">
        <v>489</v>
      </c>
      <c r="C1830" s="2">
        <v>44774</v>
      </c>
      <c r="D1830">
        <v>2058</v>
      </c>
      <c r="E1830">
        <v>935</v>
      </c>
      <c r="F1830">
        <v>150</v>
      </c>
      <c r="G1830">
        <v>21</v>
      </c>
      <c r="H1830">
        <v>14</v>
      </c>
      <c r="I1830">
        <v>3178</v>
      </c>
      <c r="J1830">
        <v>15</v>
      </c>
      <c r="K1830">
        <v>29</v>
      </c>
      <c r="L1830">
        <v>42</v>
      </c>
      <c r="M1830">
        <v>72</v>
      </c>
      <c r="N1830">
        <v>321</v>
      </c>
      <c r="O1830">
        <v>249</v>
      </c>
      <c r="P1830">
        <v>30</v>
      </c>
      <c r="Q1830">
        <v>13</v>
      </c>
      <c r="R1830">
        <v>29</v>
      </c>
      <c r="S1830">
        <v>14</v>
      </c>
      <c r="T1830" t="s">
        <v>2340</v>
      </c>
      <c r="U1830">
        <v>35</v>
      </c>
      <c r="V1830">
        <v>1120</v>
      </c>
      <c r="W1830">
        <v>3143</v>
      </c>
    </row>
    <row r="1831" spans="1:23" x14ac:dyDescent="0.35">
      <c r="A1831" t="s">
        <v>173</v>
      </c>
      <c r="B1831" t="s">
        <v>489</v>
      </c>
      <c r="C1831" s="2">
        <v>44805</v>
      </c>
      <c r="D1831">
        <v>931</v>
      </c>
      <c r="E1831">
        <v>534</v>
      </c>
      <c r="F1831">
        <v>127</v>
      </c>
      <c r="G1831">
        <v>44</v>
      </c>
      <c r="H1831">
        <v>4</v>
      </c>
      <c r="I1831">
        <v>1640</v>
      </c>
      <c r="J1831">
        <v>9</v>
      </c>
      <c r="K1831">
        <v>16</v>
      </c>
      <c r="L1831">
        <v>23</v>
      </c>
      <c r="M1831">
        <v>48</v>
      </c>
      <c r="N1831">
        <v>391</v>
      </c>
      <c r="O1831">
        <v>343</v>
      </c>
      <c r="P1831">
        <v>25</v>
      </c>
      <c r="Q1831">
        <v>7</v>
      </c>
      <c r="R1831">
        <v>16</v>
      </c>
      <c r="S1831">
        <v>7</v>
      </c>
      <c r="T1831" t="s">
        <v>2341</v>
      </c>
      <c r="U1831">
        <v>48</v>
      </c>
      <c r="V1831">
        <v>709</v>
      </c>
      <c r="W1831">
        <v>1592</v>
      </c>
    </row>
    <row r="1832" spans="1:23" x14ac:dyDescent="0.35">
      <c r="A1832" t="s">
        <v>173</v>
      </c>
      <c r="B1832" t="s">
        <v>489</v>
      </c>
      <c r="C1832" s="2">
        <v>44835</v>
      </c>
      <c r="D1832">
        <v>928</v>
      </c>
      <c r="E1832">
        <v>496</v>
      </c>
      <c r="F1832">
        <v>103</v>
      </c>
      <c r="G1832">
        <v>22</v>
      </c>
      <c r="H1832">
        <v>10</v>
      </c>
      <c r="I1832">
        <v>1559</v>
      </c>
      <c r="J1832">
        <v>7</v>
      </c>
      <c r="K1832">
        <v>12</v>
      </c>
      <c r="L1832">
        <v>19</v>
      </c>
      <c r="M1832">
        <v>36</v>
      </c>
      <c r="N1832">
        <v>169</v>
      </c>
      <c r="O1832">
        <v>133</v>
      </c>
      <c r="P1832">
        <v>17</v>
      </c>
      <c r="Q1832">
        <v>7</v>
      </c>
      <c r="R1832">
        <v>12</v>
      </c>
      <c r="S1832">
        <v>5</v>
      </c>
      <c r="T1832" t="s">
        <v>2342</v>
      </c>
      <c r="U1832">
        <v>32</v>
      </c>
      <c r="V1832">
        <v>631</v>
      </c>
      <c r="W1832">
        <v>1527</v>
      </c>
    </row>
    <row r="1833" spans="1:23" x14ac:dyDescent="0.35">
      <c r="A1833" t="s">
        <v>173</v>
      </c>
      <c r="B1833" t="s">
        <v>489</v>
      </c>
      <c r="C1833" s="2">
        <v>44866</v>
      </c>
      <c r="D1833">
        <v>983</v>
      </c>
      <c r="E1833">
        <v>522</v>
      </c>
      <c r="F1833">
        <v>111</v>
      </c>
      <c r="G1833">
        <v>14</v>
      </c>
      <c r="H1833">
        <v>13</v>
      </c>
      <c r="I1833">
        <v>1643</v>
      </c>
      <c r="J1833">
        <v>15</v>
      </c>
      <c r="K1833">
        <v>23</v>
      </c>
      <c r="L1833">
        <v>32</v>
      </c>
      <c r="M1833">
        <v>47</v>
      </c>
      <c r="N1833">
        <v>193</v>
      </c>
      <c r="O1833">
        <v>146</v>
      </c>
      <c r="P1833">
        <v>15</v>
      </c>
      <c r="Q1833">
        <v>9</v>
      </c>
      <c r="R1833">
        <v>23</v>
      </c>
      <c r="S1833">
        <v>8</v>
      </c>
      <c r="T1833" t="s">
        <v>2343</v>
      </c>
      <c r="U1833">
        <v>27</v>
      </c>
      <c r="V1833">
        <v>660</v>
      </c>
      <c r="W1833">
        <v>1616</v>
      </c>
    </row>
    <row r="1834" spans="1:23" x14ac:dyDescent="0.35">
      <c r="A1834" t="s">
        <v>173</v>
      </c>
      <c r="B1834" t="s">
        <v>489</v>
      </c>
      <c r="C1834" s="2">
        <v>44896</v>
      </c>
      <c r="D1834">
        <v>843</v>
      </c>
      <c r="E1834">
        <v>487</v>
      </c>
      <c r="F1834">
        <v>89</v>
      </c>
      <c r="G1834">
        <v>15</v>
      </c>
      <c r="H1834">
        <v>6</v>
      </c>
      <c r="I1834">
        <v>1440</v>
      </c>
      <c r="J1834">
        <v>7</v>
      </c>
      <c r="K1834">
        <v>15</v>
      </c>
      <c r="L1834">
        <v>23</v>
      </c>
      <c r="M1834">
        <v>52</v>
      </c>
      <c r="N1834">
        <v>203</v>
      </c>
      <c r="O1834">
        <v>151</v>
      </c>
      <c r="P1834">
        <v>29</v>
      </c>
      <c r="Q1834">
        <v>8</v>
      </c>
      <c r="R1834">
        <v>15</v>
      </c>
      <c r="S1834">
        <v>8</v>
      </c>
      <c r="T1834" t="s">
        <v>2344</v>
      </c>
      <c r="U1834">
        <v>21</v>
      </c>
      <c r="V1834">
        <v>597</v>
      </c>
      <c r="W1834">
        <v>1419</v>
      </c>
    </row>
    <row r="1835" spans="1:23" x14ac:dyDescent="0.35">
      <c r="A1835" t="s">
        <v>173</v>
      </c>
      <c r="B1835" t="s">
        <v>489</v>
      </c>
      <c r="C1835" s="2">
        <v>44927</v>
      </c>
      <c r="D1835">
        <v>978</v>
      </c>
      <c r="E1835">
        <v>514</v>
      </c>
      <c r="F1835">
        <v>89</v>
      </c>
      <c r="G1835">
        <v>11</v>
      </c>
      <c r="H1835">
        <v>12</v>
      </c>
      <c r="I1835">
        <v>1604</v>
      </c>
      <c r="J1835">
        <v>16</v>
      </c>
      <c r="K1835">
        <v>22</v>
      </c>
      <c r="L1835">
        <v>27</v>
      </c>
      <c r="M1835">
        <v>45</v>
      </c>
      <c r="N1835">
        <v>185</v>
      </c>
      <c r="O1835">
        <v>140</v>
      </c>
      <c r="P1835">
        <v>18</v>
      </c>
      <c r="Q1835">
        <v>5</v>
      </c>
      <c r="R1835">
        <v>22</v>
      </c>
      <c r="S1835">
        <v>6</v>
      </c>
      <c r="T1835" t="s">
        <v>2345</v>
      </c>
      <c r="U1835">
        <v>23</v>
      </c>
      <c r="V1835">
        <v>626</v>
      </c>
      <c r="W1835">
        <v>1581</v>
      </c>
    </row>
    <row r="1836" spans="1:23" x14ac:dyDescent="0.35">
      <c r="A1836" t="s">
        <v>173</v>
      </c>
      <c r="B1836" t="s">
        <v>489</v>
      </c>
      <c r="C1836" s="2">
        <v>44958</v>
      </c>
      <c r="D1836">
        <v>944</v>
      </c>
      <c r="E1836">
        <v>472</v>
      </c>
      <c r="F1836">
        <v>67</v>
      </c>
      <c r="G1836">
        <v>12</v>
      </c>
      <c r="H1836">
        <v>16</v>
      </c>
      <c r="I1836">
        <v>1511</v>
      </c>
      <c r="J1836">
        <v>11</v>
      </c>
      <c r="K1836">
        <v>16</v>
      </c>
      <c r="L1836">
        <v>21</v>
      </c>
      <c r="M1836">
        <v>36</v>
      </c>
      <c r="N1836">
        <v>154</v>
      </c>
      <c r="O1836">
        <v>118</v>
      </c>
      <c r="P1836">
        <v>15</v>
      </c>
      <c r="Q1836">
        <v>5</v>
      </c>
      <c r="R1836">
        <v>16</v>
      </c>
      <c r="S1836">
        <v>5</v>
      </c>
      <c r="T1836" t="s">
        <v>2346</v>
      </c>
      <c r="U1836">
        <v>28</v>
      </c>
      <c r="V1836">
        <v>567</v>
      </c>
      <c r="W1836">
        <v>1483</v>
      </c>
    </row>
    <row r="1837" spans="1:23" x14ac:dyDescent="0.35">
      <c r="A1837" t="s">
        <v>173</v>
      </c>
      <c r="B1837" t="s">
        <v>489</v>
      </c>
      <c r="C1837" s="2">
        <v>44986</v>
      </c>
      <c r="D1837">
        <v>803</v>
      </c>
      <c r="E1837">
        <v>396</v>
      </c>
      <c r="F1837">
        <v>63</v>
      </c>
      <c r="G1837">
        <v>21</v>
      </c>
      <c r="H1837">
        <v>7</v>
      </c>
      <c r="I1837">
        <v>1290</v>
      </c>
      <c r="J1837">
        <v>13</v>
      </c>
      <c r="K1837">
        <v>19</v>
      </c>
      <c r="L1837">
        <v>25</v>
      </c>
      <c r="M1837">
        <v>44</v>
      </c>
      <c r="N1837">
        <v>146</v>
      </c>
      <c r="O1837">
        <v>102</v>
      </c>
      <c r="P1837">
        <v>19</v>
      </c>
      <c r="Q1837">
        <v>6</v>
      </c>
      <c r="R1837">
        <v>19</v>
      </c>
      <c r="S1837">
        <v>6</v>
      </c>
      <c r="T1837" t="s">
        <v>2347</v>
      </c>
      <c r="U1837">
        <v>28</v>
      </c>
      <c r="V1837">
        <v>487</v>
      </c>
      <c r="W1837">
        <v>1262</v>
      </c>
    </row>
    <row r="1838" spans="1:23" x14ac:dyDescent="0.35">
      <c r="A1838" t="s">
        <v>423</v>
      </c>
      <c r="B1838" t="s">
        <v>424</v>
      </c>
      <c r="C1838" s="2">
        <v>44652</v>
      </c>
      <c r="D1838">
        <v>71</v>
      </c>
      <c r="E1838">
        <v>16</v>
      </c>
      <c r="F1838">
        <v>13</v>
      </c>
      <c r="G1838">
        <v>4</v>
      </c>
      <c r="H1838">
        <v>24</v>
      </c>
      <c r="I1838">
        <v>128</v>
      </c>
      <c r="J1838">
        <v>2</v>
      </c>
      <c r="K1838">
        <v>5</v>
      </c>
      <c r="L1838">
        <v>9</v>
      </c>
      <c r="M1838">
        <v>19.5</v>
      </c>
      <c r="N1838">
        <v>30</v>
      </c>
      <c r="O1838">
        <v>10.5</v>
      </c>
      <c r="P1838">
        <v>10.5</v>
      </c>
      <c r="Q1838">
        <v>4</v>
      </c>
      <c r="R1838">
        <v>5</v>
      </c>
      <c r="S1838">
        <v>3</v>
      </c>
      <c r="T1838" t="s">
        <v>2348</v>
      </c>
      <c r="U1838">
        <v>28</v>
      </c>
      <c r="V1838">
        <v>57</v>
      </c>
      <c r="W1838">
        <v>100</v>
      </c>
    </row>
    <row r="1839" spans="1:23" x14ac:dyDescent="0.35">
      <c r="A1839" t="s">
        <v>423</v>
      </c>
      <c r="B1839" t="s">
        <v>424</v>
      </c>
      <c r="C1839" s="2">
        <v>44682</v>
      </c>
      <c r="D1839">
        <v>22</v>
      </c>
      <c r="E1839">
        <v>5</v>
      </c>
      <c r="F1839">
        <v>4</v>
      </c>
      <c r="G1839">
        <v>3</v>
      </c>
      <c r="H1839">
        <v>10</v>
      </c>
      <c r="I1839">
        <v>44</v>
      </c>
      <c r="J1839">
        <v>2</v>
      </c>
      <c r="K1839">
        <v>3</v>
      </c>
      <c r="L1839">
        <v>5</v>
      </c>
      <c r="M1839">
        <v>5</v>
      </c>
      <c r="N1839">
        <v>5</v>
      </c>
      <c r="O1839">
        <v>0</v>
      </c>
      <c r="P1839">
        <v>0</v>
      </c>
      <c r="Q1839">
        <v>2</v>
      </c>
      <c r="R1839">
        <v>3</v>
      </c>
      <c r="S1839">
        <v>1</v>
      </c>
      <c r="T1839" t="s">
        <v>2349</v>
      </c>
      <c r="U1839">
        <v>13</v>
      </c>
      <c r="V1839">
        <v>22</v>
      </c>
      <c r="W1839">
        <v>31</v>
      </c>
    </row>
    <row r="1840" spans="1:23" x14ac:dyDescent="0.35">
      <c r="A1840" t="s">
        <v>423</v>
      </c>
      <c r="B1840" t="s">
        <v>424</v>
      </c>
      <c r="C1840" s="2">
        <v>44713</v>
      </c>
      <c r="D1840">
        <v>47</v>
      </c>
      <c r="E1840">
        <v>13</v>
      </c>
      <c r="F1840">
        <v>23</v>
      </c>
      <c r="G1840">
        <v>9</v>
      </c>
      <c r="H1840">
        <v>9</v>
      </c>
      <c r="I1840">
        <v>101</v>
      </c>
      <c r="J1840">
        <v>2</v>
      </c>
      <c r="K1840">
        <v>4</v>
      </c>
      <c r="L1840">
        <v>5</v>
      </c>
      <c r="M1840">
        <v>13</v>
      </c>
      <c r="N1840">
        <v>50</v>
      </c>
      <c r="O1840">
        <v>37</v>
      </c>
      <c r="P1840">
        <v>8</v>
      </c>
      <c r="Q1840">
        <v>1</v>
      </c>
      <c r="R1840">
        <v>4</v>
      </c>
      <c r="S1840">
        <v>2</v>
      </c>
      <c r="T1840" t="s">
        <v>2350</v>
      </c>
      <c r="U1840">
        <v>18</v>
      </c>
      <c r="V1840">
        <v>54</v>
      </c>
      <c r="W1840">
        <v>83</v>
      </c>
    </row>
    <row r="1841" spans="1:23" x14ac:dyDescent="0.35">
      <c r="A1841" t="s">
        <v>423</v>
      </c>
      <c r="B1841" t="s">
        <v>424</v>
      </c>
      <c r="C1841" s="2">
        <v>44743</v>
      </c>
      <c r="D1841">
        <v>49</v>
      </c>
      <c r="E1841">
        <v>10</v>
      </c>
      <c r="F1841">
        <v>14</v>
      </c>
      <c r="G1841">
        <v>10</v>
      </c>
      <c r="H1841">
        <v>18</v>
      </c>
      <c r="I1841">
        <v>101</v>
      </c>
      <c r="J1841">
        <v>2</v>
      </c>
      <c r="K1841">
        <v>3</v>
      </c>
      <c r="L1841">
        <v>5</v>
      </c>
      <c r="M1841">
        <v>5</v>
      </c>
      <c r="N1841">
        <v>10</v>
      </c>
      <c r="O1841">
        <v>5</v>
      </c>
      <c r="P1841">
        <v>0</v>
      </c>
      <c r="Q1841">
        <v>2</v>
      </c>
      <c r="R1841">
        <v>3</v>
      </c>
      <c r="S1841">
        <v>1</v>
      </c>
      <c r="T1841" t="s">
        <v>2351</v>
      </c>
      <c r="U1841">
        <v>28</v>
      </c>
      <c r="V1841">
        <v>52</v>
      </c>
      <c r="W1841">
        <v>73</v>
      </c>
    </row>
    <row r="1842" spans="1:23" x14ac:dyDescent="0.35">
      <c r="A1842" t="s">
        <v>423</v>
      </c>
      <c r="B1842" t="s">
        <v>424</v>
      </c>
      <c r="C1842" s="2">
        <v>44774</v>
      </c>
      <c r="D1842">
        <v>39</v>
      </c>
      <c r="E1842">
        <v>9</v>
      </c>
      <c r="F1842">
        <v>8</v>
      </c>
      <c r="G1842">
        <v>2</v>
      </c>
      <c r="H1842">
        <v>8</v>
      </c>
      <c r="I1842">
        <v>66</v>
      </c>
      <c r="J1842">
        <v>1</v>
      </c>
      <c r="K1842">
        <v>3</v>
      </c>
      <c r="L1842">
        <v>4</v>
      </c>
      <c r="M1842">
        <v>5</v>
      </c>
      <c r="N1842">
        <v>7</v>
      </c>
      <c r="O1842">
        <v>2</v>
      </c>
      <c r="P1842">
        <v>1</v>
      </c>
      <c r="Q1842">
        <v>1</v>
      </c>
      <c r="R1842">
        <v>3</v>
      </c>
      <c r="S1842">
        <v>2</v>
      </c>
      <c r="T1842" t="s">
        <v>2352</v>
      </c>
      <c r="U1842">
        <v>10</v>
      </c>
      <c r="V1842">
        <v>27</v>
      </c>
      <c r="W1842">
        <v>56</v>
      </c>
    </row>
    <row r="1843" spans="1:23" x14ac:dyDescent="0.35">
      <c r="A1843" t="s">
        <v>423</v>
      </c>
      <c r="B1843" t="s">
        <v>424</v>
      </c>
      <c r="C1843" s="2">
        <v>44805</v>
      </c>
      <c r="D1843">
        <v>44</v>
      </c>
      <c r="E1843">
        <v>13</v>
      </c>
      <c r="F1843">
        <v>7</v>
      </c>
      <c r="G1843">
        <v>5</v>
      </c>
      <c r="H1843">
        <v>13</v>
      </c>
      <c r="I1843">
        <v>82</v>
      </c>
      <c r="J1843">
        <v>1</v>
      </c>
      <c r="K1843">
        <v>3</v>
      </c>
      <c r="L1843">
        <v>4</v>
      </c>
      <c r="M1843">
        <v>5</v>
      </c>
      <c r="N1843">
        <v>10</v>
      </c>
      <c r="O1843">
        <v>5</v>
      </c>
      <c r="P1843">
        <v>1</v>
      </c>
      <c r="Q1843">
        <v>1</v>
      </c>
      <c r="R1843">
        <v>3</v>
      </c>
      <c r="S1843">
        <v>2</v>
      </c>
      <c r="T1843" t="s">
        <v>2353</v>
      </c>
      <c r="U1843">
        <v>18</v>
      </c>
      <c r="V1843">
        <v>38</v>
      </c>
      <c r="W1843">
        <v>64</v>
      </c>
    </row>
    <row r="1844" spans="1:23" x14ac:dyDescent="0.35">
      <c r="A1844" t="s">
        <v>423</v>
      </c>
      <c r="B1844" t="s">
        <v>424</v>
      </c>
      <c r="C1844" s="2">
        <v>44835</v>
      </c>
      <c r="D1844">
        <v>37</v>
      </c>
      <c r="E1844">
        <v>9</v>
      </c>
      <c r="F1844">
        <v>23</v>
      </c>
      <c r="G1844">
        <v>3</v>
      </c>
      <c r="H1844">
        <v>10</v>
      </c>
      <c r="I1844">
        <v>82</v>
      </c>
      <c r="J1844">
        <v>2</v>
      </c>
      <c r="K1844">
        <v>5</v>
      </c>
      <c r="L1844">
        <v>10.5</v>
      </c>
      <c r="M1844">
        <v>15</v>
      </c>
      <c r="N1844">
        <v>74</v>
      </c>
      <c r="O1844">
        <v>59</v>
      </c>
      <c r="P1844">
        <v>4.5</v>
      </c>
      <c r="Q1844">
        <v>5.5</v>
      </c>
      <c r="R1844">
        <v>5</v>
      </c>
      <c r="S1844">
        <v>3</v>
      </c>
      <c r="T1844" t="s">
        <v>2354</v>
      </c>
      <c r="U1844">
        <v>13</v>
      </c>
      <c r="V1844">
        <v>45</v>
      </c>
      <c r="W1844">
        <v>69</v>
      </c>
    </row>
    <row r="1845" spans="1:23" x14ac:dyDescent="0.35">
      <c r="A1845" t="s">
        <v>423</v>
      </c>
      <c r="B1845" t="s">
        <v>424</v>
      </c>
      <c r="C1845" s="2">
        <v>44866</v>
      </c>
      <c r="D1845">
        <v>0</v>
      </c>
      <c r="E1845">
        <v>0</v>
      </c>
      <c r="F1845">
        <v>0</v>
      </c>
      <c r="G1845">
        <v>0</v>
      </c>
      <c r="H1845">
        <v>0</v>
      </c>
      <c r="I1845">
        <v>0</v>
      </c>
      <c r="T1845" t="s">
        <v>2355</v>
      </c>
      <c r="U1845">
        <v>0</v>
      </c>
      <c r="V1845">
        <v>0</v>
      </c>
      <c r="W1845">
        <v>0</v>
      </c>
    </row>
    <row r="1846" spans="1:23" x14ac:dyDescent="0.35">
      <c r="A1846" t="s">
        <v>423</v>
      </c>
      <c r="B1846" t="s">
        <v>424</v>
      </c>
      <c r="C1846" s="2">
        <v>44896</v>
      </c>
      <c r="D1846">
        <v>17</v>
      </c>
      <c r="E1846">
        <v>94</v>
      </c>
      <c r="F1846">
        <v>14</v>
      </c>
      <c r="G1846">
        <v>12</v>
      </c>
      <c r="H1846">
        <v>16</v>
      </c>
      <c r="I1846">
        <v>153</v>
      </c>
      <c r="J1846">
        <v>2</v>
      </c>
      <c r="K1846">
        <v>6</v>
      </c>
      <c r="L1846">
        <v>10</v>
      </c>
      <c r="M1846">
        <v>21</v>
      </c>
      <c r="N1846">
        <v>47</v>
      </c>
      <c r="O1846">
        <v>26</v>
      </c>
      <c r="P1846">
        <v>11</v>
      </c>
      <c r="Q1846">
        <v>4</v>
      </c>
      <c r="R1846">
        <v>6</v>
      </c>
      <c r="S1846">
        <v>4</v>
      </c>
      <c r="T1846" t="s">
        <v>2356</v>
      </c>
      <c r="U1846">
        <v>28</v>
      </c>
      <c r="V1846">
        <v>136</v>
      </c>
      <c r="W1846">
        <v>125</v>
      </c>
    </row>
    <row r="1847" spans="1:23" x14ac:dyDescent="0.35">
      <c r="A1847" t="s">
        <v>423</v>
      </c>
      <c r="B1847" t="s">
        <v>424</v>
      </c>
      <c r="C1847" s="2">
        <v>44927</v>
      </c>
      <c r="D1847">
        <v>3</v>
      </c>
      <c r="E1847">
        <v>9</v>
      </c>
      <c r="F1847">
        <v>2</v>
      </c>
      <c r="G1847">
        <v>1</v>
      </c>
      <c r="H1847">
        <v>5</v>
      </c>
      <c r="I1847">
        <v>20</v>
      </c>
      <c r="J1847">
        <v>5</v>
      </c>
      <c r="K1847">
        <v>5</v>
      </c>
      <c r="L1847">
        <v>5</v>
      </c>
      <c r="M1847">
        <v>8.5</v>
      </c>
      <c r="N1847">
        <v>14</v>
      </c>
      <c r="O1847">
        <v>5.5</v>
      </c>
      <c r="P1847">
        <v>3.5</v>
      </c>
      <c r="Q1847">
        <v>0</v>
      </c>
      <c r="R1847">
        <v>5</v>
      </c>
      <c r="S1847">
        <v>0</v>
      </c>
      <c r="T1847" t="s">
        <v>2357</v>
      </c>
      <c r="U1847">
        <v>6</v>
      </c>
      <c r="V1847">
        <v>17</v>
      </c>
      <c r="W1847">
        <v>14</v>
      </c>
    </row>
    <row r="1848" spans="1:23" x14ac:dyDescent="0.35">
      <c r="A1848" t="s">
        <v>423</v>
      </c>
      <c r="B1848" t="s">
        <v>424</v>
      </c>
      <c r="C1848" s="2">
        <v>44958</v>
      </c>
      <c r="D1848">
        <v>18</v>
      </c>
      <c r="E1848">
        <v>40</v>
      </c>
      <c r="F1848">
        <v>7</v>
      </c>
      <c r="G1848">
        <v>0</v>
      </c>
      <c r="H1848">
        <v>3</v>
      </c>
      <c r="I1848">
        <v>68</v>
      </c>
      <c r="J1848">
        <v>9</v>
      </c>
      <c r="K1848">
        <v>18.5</v>
      </c>
      <c r="L1848">
        <v>25</v>
      </c>
      <c r="M1848">
        <v>34.5</v>
      </c>
      <c r="N1848">
        <v>93</v>
      </c>
      <c r="O1848">
        <v>58.5</v>
      </c>
      <c r="P1848">
        <v>9.5</v>
      </c>
      <c r="Q1848">
        <v>6.5</v>
      </c>
      <c r="R1848">
        <v>18.5</v>
      </c>
      <c r="S1848">
        <v>9.5</v>
      </c>
      <c r="T1848" t="s">
        <v>2358</v>
      </c>
      <c r="U1848">
        <v>3</v>
      </c>
      <c r="V1848">
        <v>50</v>
      </c>
      <c r="W1848">
        <v>65</v>
      </c>
    </row>
    <row r="1849" spans="1:23" x14ac:dyDescent="0.35">
      <c r="A1849" t="s">
        <v>423</v>
      </c>
      <c r="B1849" t="s">
        <v>424</v>
      </c>
      <c r="C1849" s="2">
        <v>44986</v>
      </c>
      <c r="D1849">
        <v>5</v>
      </c>
      <c r="E1849">
        <v>23</v>
      </c>
      <c r="F1849">
        <v>1</v>
      </c>
      <c r="G1849">
        <v>0</v>
      </c>
      <c r="H1849">
        <v>2</v>
      </c>
      <c r="I1849">
        <v>31</v>
      </c>
      <c r="J1849">
        <v>8</v>
      </c>
      <c r="K1849">
        <v>10</v>
      </c>
      <c r="L1849">
        <v>14</v>
      </c>
      <c r="M1849">
        <v>18</v>
      </c>
      <c r="N1849">
        <v>29</v>
      </c>
      <c r="O1849">
        <v>11</v>
      </c>
      <c r="P1849">
        <v>4</v>
      </c>
      <c r="Q1849">
        <v>4</v>
      </c>
      <c r="R1849">
        <v>10</v>
      </c>
      <c r="S1849">
        <v>2</v>
      </c>
      <c r="T1849" t="s">
        <v>2359</v>
      </c>
      <c r="U1849">
        <v>2</v>
      </c>
      <c r="V1849">
        <v>26</v>
      </c>
      <c r="W1849">
        <v>29</v>
      </c>
    </row>
    <row r="1850" spans="1:23" x14ac:dyDescent="0.35">
      <c r="A1850" t="s">
        <v>421</v>
      </c>
      <c r="B1850" t="s">
        <v>422</v>
      </c>
      <c r="C1850" s="2">
        <v>44652</v>
      </c>
      <c r="D1850">
        <v>257</v>
      </c>
      <c r="E1850">
        <v>99</v>
      </c>
      <c r="F1850">
        <v>12</v>
      </c>
      <c r="G1850">
        <v>6</v>
      </c>
      <c r="H1850">
        <v>0</v>
      </c>
      <c r="I1850">
        <v>374</v>
      </c>
      <c r="J1850">
        <v>1</v>
      </c>
      <c r="K1850">
        <v>2</v>
      </c>
      <c r="L1850">
        <v>7</v>
      </c>
      <c r="M1850">
        <v>24</v>
      </c>
      <c r="N1850">
        <v>70</v>
      </c>
      <c r="O1850">
        <v>46</v>
      </c>
      <c r="P1850">
        <v>17</v>
      </c>
      <c r="Q1850">
        <v>5</v>
      </c>
      <c r="R1850">
        <v>2</v>
      </c>
      <c r="S1850">
        <v>1</v>
      </c>
      <c r="T1850" t="s">
        <v>2360</v>
      </c>
      <c r="U1850">
        <v>6</v>
      </c>
      <c r="V1850">
        <v>117</v>
      </c>
      <c r="W1850">
        <v>368</v>
      </c>
    </row>
    <row r="1851" spans="1:23" x14ac:dyDescent="0.35">
      <c r="A1851" t="s">
        <v>421</v>
      </c>
      <c r="B1851" t="s">
        <v>422</v>
      </c>
      <c r="C1851" s="2">
        <v>44682</v>
      </c>
      <c r="D1851">
        <v>266</v>
      </c>
      <c r="E1851">
        <v>64</v>
      </c>
      <c r="F1851">
        <v>4</v>
      </c>
      <c r="G1851">
        <v>3</v>
      </c>
      <c r="H1851">
        <v>0</v>
      </c>
      <c r="I1851">
        <v>337</v>
      </c>
      <c r="J1851">
        <v>0</v>
      </c>
      <c r="K1851">
        <v>1</v>
      </c>
      <c r="L1851">
        <v>2</v>
      </c>
      <c r="M1851">
        <v>17</v>
      </c>
      <c r="N1851">
        <v>47</v>
      </c>
      <c r="O1851">
        <v>30</v>
      </c>
      <c r="P1851">
        <v>15</v>
      </c>
      <c r="Q1851">
        <v>1</v>
      </c>
      <c r="R1851">
        <v>1</v>
      </c>
      <c r="S1851">
        <v>1</v>
      </c>
      <c r="T1851" t="s">
        <v>2361</v>
      </c>
      <c r="U1851">
        <v>3</v>
      </c>
      <c r="V1851">
        <v>71</v>
      </c>
      <c r="W1851">
        <v>334</v>
      </c>
    </row>
    <row r="1852" spans="1:23" x14ac:dyDescent="0.35">
      <c r="A1852" t="s">
        <v>421</v>
      </c>
      <c r="B1852" t="s">
        <v>422</v>
      </c>
      <c r="C1852" s="2">
        <v>44713</v>
      </c>
      <c r="D1852">
        <v>165</v>
      </c>
      <c r="E1852">
        <v>43</v>
      </c>
      <c r="F1852">
        <v>5</v>
      </c>
      <c r="G1852">
        <v>2</v>
      </c>
      <c r="H1852">
        <v>0</v>
      </c>
      <c r="I1852">
        <v>215</v>
      </c>
      <c r="J1852">
        <v>0</v>
      </c>
      <c r="K1852">
        <v>1</v>
      </c>
      <c r="L1852">
        <v>4</v>
      </c>
      <c r="M1852">
        <v>9</v>
      </c>
      <c r="N1852">
        <v>49</v>
      </c>
      <c r="O1852">
        <v>40</v>
      </c>
      <c r="P1852">
        <v>5</v>
      </c>
      <c r="Q1852">
        <v>3</v>
      </c>
      <c r="R1852">
        <v>1</v>
      </c>
      <c r="S1852">
        <v>1</v>
      </c>
      <c r="T1852" t="s">
        <v>2362</v>
      </c>
      <c r="U1852">
        <v>2</v>
      </c>
      <c r="V1852">
        <v>50</v>
      </c>
      <c r="W1852">
        <v>213</v>
      </c>
    </row>
    <row r="1853" spans="1:23" x14ac:dyDescent="0.35">
      <c r="A1853" t="s">
        <v>421</v>
      </c>
      <c r="B1853" t="s">
        <v>422</v>
      </c>
      <c r="C1853" s="2">
        <v>44743</v>
      </c>
      <c r="D1853">
        <v>478</v>
      </c>
      <c r="E1853">
        <v>118</v>
      </c>
      <c r="F1853">
        <v>5</v>
      </c>
      <c r="G1853">
        <v>4</v>
      </c>
      <c r="H1853">
        <v>0</v>
      </c>
      <c r="I1853">
        <v>605</v>
      </c>
      <c r="J1853">
        <v>1</v>
      </c>
      <c r="K1853">
        <v>2</v>
      </c>
      <c r="L1853">
        <v>9</v>
      </c>
      <c r="M1853">
        <v>22</v>
      </c>
      <c r="N1853">
        <v>116</v>
      </c>
      <c r="O1853">
        <v>94</v>
      </c>
      <c r="P1853">
        <v>13</v>
      </c>
      <c r="Q1853">
        <v>7</v>
      </c>
      <c r="R1853">
        <v>2</v>
      </c>
      <c r="S1853">
        <v>1</v>
      </c>
      <c r="T1853" t="s">
        <v>2363</v>
      </c>
      <c r="U1853">
        <v>4</v>
      </c>
      <c r="V1853">
        <v>127</v>
      </c>
      <c r="W1853">
        <v>601</v>
      </c>
    </row>
    <row r="1854" spans="1:23" x14ac:dyDescent="0.35">
      <c r="A1854" t="s">
        <v>421</v>
      </c>
      <c r="B1854" t="s">
        <v>422</v>
      </c>
      <c r="C1854" s="2">
        <v>44774</v>
      </c>
      <c r="D1854">
        <v>294</v>
      </c>
      <c r="E1854">
        <v>70</v>
      </c>
      <c r="F1854">
        <v>12</v>
      </c>
      <c r="G1854">
        <v>3</v>
      </c>
      <c r="H1854">
        <v>1</v>
      </c>
      <c r="I1854">
        <v>380</v>
      </c>
      <c r="J1854">
        <v>1</v>
      </c>
      <c r="K1854">
        <v>3</v>
      </c>
      <c r="L1854">
        <v>7</v>
      </c>
      <c r="M1854">
        <v>23</v>
      </c>
      <c r="N1854">
        <v>40.5</v>
      </c>
      <c r="O1854">
        <v>17.5</v>
      </c>
      <c r="P1854">
        <v>16</v>
      </c>
      <c r="Q1854">
        <v>4</v>
      </c>
      <c r="R1854">
        <v>3</v>
      </c>
      <c r="S1854">
        <v>2</v>
      </c>
      <c r="T1854" t="s">
        <v>2364</v>
      </c>
      <c r="U1854">
        <v>4</v>
      </c>
      <c r="V1854">
        <v>86</v>
      </c>
      <c r="W1854">
        <v>376</v>
      </c>
    </row>
    <row r="1855" spans="1:23" x14ac:dyDescent="0.35">
      <c r="A1855" t="s">
        <v>421</v>
      </c>
      <c r="B1855" t="s">
        <v>422</v>
      </c>
      <c r="C1855" s="2">
        <v>44805</v>
      </c>
      <c r="D1855">
        <v>358</v>
      </c>
      <c r="E1855">
        <v>77</v>
      </c>
      <c r="F1855">
        <v>6</v>
      </c>
      <c r="G1855">
        <v>3</v>
      </c>
      <c r="H1855">
        <v>0</v>
      </c>
      <c r="I1855">
        <v>444</v>
      </c>
      <c r="J1855">
        <v>1</v>
      </c>
      <c r="K1855">
        <v>2</v>
      </c>
      <c r="L1855">
        <v>4</v>
      </c>
      <c r="M1855">
        <v>35.5</v>
      </c>
      <c r="N1855">
        <v>123</v>
      </c>
      <c r="O1855">
        <v>87.5</v>
      </c>
      <c r="P1855">
        <v>31.5</v>
      </c>
      <c r="Q1855">
        <v>2</v>
      </c>
      <c r="R1855">
        <v>2</v>
      </c>
      <c r="S1855">
        <v>1</v>
      </c>
      <c r="T1855" t="s">
        <v>2365</v>
      </c>
      <c r="U1855">
        <v>3</v>
      </c>
      <c r="V1855">
        <v>86</v>
      </c>
      <c r="W1855">
        <v>441</v>
      </c>
    </row>
    <row r="1856" spans="1:23" x14ac:dyDescent="0.35">
      <c r="A1856" t="s">
        <v>421</v>
      </c>
      <c r="B1856" t="s">
        <v>422</v>
      </c>
      <c r="C1856" s="2">
        <v>44835</v>
      </c>
      <c r="D1856">
        <v>228</v>
      </c>
      <c r="E1856">
        <v>50</v>
      </c>
      <c r="F1856">
        <v>6</v>
      </c>
      <c r="G1856">
        <v>1</v>
      </c>
      <c r="H1856">
        <v>0</v>
      </c>
      <c r="I1856">
        <v>285</v>
      </c>
      <c r="J1856">
        <v>0</v>
      </c>
      <c r="K1856">
        <v>1</v>
      </c>
      <c r="L1856">
        <v>2</v>
      </c>
      <c r="M1856">
        <v>6</v>
      </c>
      <c r="N1856">
        <v>65</v>
      </c>
      <c r="O1856">
        <v>59</v>
      </c>
      <c r="P1856">
        <v>4</v>
      </c>
      <c r="Q1856">
        <v>1</v>
      </c>
      <c r="R1856">
        <v>1</v>
      </c>
      <c r="S1856">
        <v>1</v>
      </c>
      <c r="T1856" t="s">
        <v>2366</v>
      </c>
      <c r="U1856">
        <v>1</v>
      </c>
      <c r="V1856">
        <v>57</v>
      </c>
      <c r="W1856">
        <v>284</v>
      </c>
    </row>
    <row r="1857" spans="1:23" x14ac:dyDescent="0.35">
      <c r="A1857" t="s">
        <v>421</v>
      </c>
      <c r="B1857" t="s">
        <v>422</v>
      </c>
      <c r="C1857" s="2">
        <v>44866</v>
      </c>
      <c r="D1857">
        <v>294</v>
      </c>
      <c r="E1857">
        <v>77</v>
      </c>
      <c r="F1857">
        <v>7</v>
      </c>
      <c r="G1857">
        <v>1</v>
      </c>
      <c r="H1857">
        <v>0</v>
      </c>
      <c r="I1857">
        <v>379</v>
      </c>
      <c r="J1857">
        <v>0</v>
      </c>
      <c r="K1857">
        <v>1</v>
      </c>
      <c r="L1857">
        <v>4</v>
      </c>
      <c r="M1857">
        <v>13</v>
      </c>
      <c r="N1857">
        <v>47</v>
      </c>
      <c r="O1857">
        <v>34</v>
      </c>
      <c r="P1857">
        <v>9</v>
      </c>
      <c r="Q1857">
        <v>3</v>
      </c>
      <c r="R1857">
        <v>1</v>
      </c>
      <c r="S1857">
        <v>1</v>
      </c>
      <c r="T1857" t="s">
        <v>2367</v>
      </c>
      <c r="U1857">
        <v>1</v>
      </c>
      <c r="V1857">
        <v>85</v>
      </c>
      <c r="W1857">
        <v>378</v>
      </c>
    </row>
    <row r="1858" spans="1:23" x14ac:dyDescent="0.35">
      <c r="A1858" t="s">
        <v>421</v>
      </c>
      <c r="B1858" t="s">
        <v>422</v>
      </c>
      <c r="C1858" s="2">
        <v>44896</v>
      </c>
      <c r="D1858">
        <v>234</v>
      </c>
      <c r="E1858">
        <v>68</v>
      </c>
      <c r="F1858">
        <v>6</v>
      </c>
      <c r="G1858">
        <v>1</v>
      </c>
      <c r="H1858">
        <v>0</v>
      </c>
      <c r="I1858">
        <v>309</v>
      </c>
      <c r="J1858">
        <v>0</v>
      </c>
      <c r="K1858">
        <v>1</v>
      </c>
      <c r="L1858">
        <v>3</v>
      </c>
      <c r="M1858">
        <v>10</v>
      </c>
      <c r="N1858">
        <v>53</v>
      </c>
      <c r="O1858">
        <v>43</v>
      </c>
      <c r="P1858">
        <v>7</v>
      </c>
      <c r="Q1858">
        <v>2</v>
      </c>
      <c r="R1858">
        <v>1</v>
      </c>
      <c r="S1858">
        <v>1</v>
      </c>
      <c r="T1858" t="s">
        <v>2368</v>
      </c>
      <c r="U1858">
        <v>1</v>
      </c>
      <c r="V1858">
        <v>75</v>
      </c>
      <c r="W1858">
        <v>308</v>
      </c>
    </row>
    <row r="1859" spans="1:23" x14ac:dyDescent="0.35">
      <c r="A1859" t="s">
        <v>421</v>
      </c>
      <c r="B1859" t="s">
        <v>422</v>
      </c>
      <c r="C1859" s="2">
        <v>44927</v>
      </c>
      <c r="D1859">
        <v>108</v>
      </c>
      <c r="E1859">
        <v>41</v>
      </c>
      <c r="F1859">
        <v>0</v>
      </c>
      <c r="G1859">
        <v>0</v>
      </c>
      <c r="H1859">
        <v>0</v>
      </c>
      <c r="I1859">
        <v>149</v>
      </c>
      <c r="J1859">
        <v>1</v>
      </c>
      <c r="K1859">
        <v>1</v>
      </c>
      <c r="L1859">
        <v>2</v>
      </c>
      <c r="M1859">
        <v>6</v>
      </c>
      <c r="N1859">
        <v>29</v>
      </c>
      <c r="O1859">
        <v>23</v>
      </c>
      <c r="P1859">
        <v>4</v>
      </c>
      <c r="Q1859">
        <v>1</v>
      </c>
      <c r="R1859">
        <v>1</v>
      </c>
      <c r="S1859">
        <v>0</v>
      </c>
      <c r="T1859" t="s">
        <v>2369</v>
      </c>
      <c r="U1859">
        <v>0</v>
      </c>
      <c r="V1859">
        <v>41</v>
      </c>
      <c r="W1859">
        <v>149</v>
      </c>
    </row>
    <row r="1860" spans="1:23" x14ac:dyDescent="0.35">
      <c r="A1860" t="s">
        <v>421</v>
      </c>
      <c r="B1860" t="s">
        <v>422</v>
      </c>
      <c r="C1860" s="2">
        <v>44958</v>
      </c>
      <c r="D1860">
        <v>238</v>
      </c>
      <c r="E1860">
        <v>57</v>
      </c>
      <c r="F1860">
        <v>3</v>
      </c>
      <c r="G1860">
        <v>0</v>
      </c>
      <c r="H1860">
        <v>0</v>
      </c>
      <c r="I1860">
        <v>298</v>
      </c>
      <c r="J1860">
        <v>1</v>
      </c>
      <c r="K1860">
        <v>3</v>
      </c>
      <c r="L1860">
        <v>8</v>
      </c>
      <c r="M1860">
        <v>17</v>
      </c>
      <c r="N1860">
        <v>84</v>
      </c>
      <c r="O1860">
        <v>67</v>
      </c>
      <c r="P1860">
        <v>9</v>
      </c>
      <c r="Q1860">
        <v>5</v>
      </c>
      <c r="R1860">
        <v>3</v>
      </c>
      <c r="S1860">
        <v>2</v>
      </c>
      <c r="T1860" t="s">
        <v>2370</v>
      </c>
      <c r="U1860">
        <v>0</v>
      </c>
      <c r="V1860">
        <v>60</v>
      </c>
      <c r="W1860">
        <v>298</v>
      </c>
    </row>
    <row r="1861" spans="1:23" x14ac:dyDescent="0.35">
      <c r="A1861" t="s">
        <v>421</v>
      </c>
      <c r="B1861" t="s">
        <v>422</v>
      </c>
      <c r="C1861" s="2">
        <v>44986</v>
      </c>
      <c r="D1861">
        <v>168</v>
      </c>
      <c r="E1861">
        <v>80</v>
      </c>
      <c r="F1861">
        <v>4</v>
      </c>
      <c r="G1861">
        <v>3</v>
      </c>
      <c r="H1861">
        <v>0</v>
      </c>
      <c r="I1861">
        <v>255</v>
      </c>
      <c r="J1861">
        <v>0</v>
      </c>
      <c r="K1861">
        <v>1</v>
      </c>
      <c r="L1861">
        <v>2</v>
      </c>
      <c r="M1861">
        <v>6</v>
      </c>
      <c r="N1861">
        <v>34</v>
      </c>
      <c r="O1861">
        <v>28</v>
      </c>
      <c r="P1861">
        <v>4</v>
      </c>
      <c r="Q1861">
        <v>1</v>
      </c>
      <c r="R1861">
        <v>1</v>
      </c>
      <c r="S1861">
        <v>1</v>
      </c>
      <c r="T1861" t="s">
        <v>2371</v>
      </c>
      <c r="U1861">
        <v>3</v>
      </c>
      <c r="V1861">
        <v>87</v>
      </c>
      <c r="W1861">
        <v>252</v>
      </c>
    </row>
    <row r="1862" spans="1:23" x14ac:dyDescent="0.35">
      <c r="A1862" t="s">
        <v>314</v>
      </c>
      <c r="B1862" t="s">
        <v>315</v>
      </c>
      <c r="C1862" s="2">
        <v>44652</v>
      </c>
      <c r="D1862">
        <v>0</v>
      </c>
      <c r="E1862">
        <v>0</v>
      </c>
      <c r="F1862">
        <v>0</v>
      </c>
      <c r="G1862">
        <v>0</v>
      </c>
      <c r="H1862">
        <v>0</v>
      </c>
      <c r="I1862">
        <v>0</v>
      </c>
      <c r="T1862" t="s">
        <v>2372</v>
      </c>
      <c r="U1862">
        <v>0</v>
      </c>
      <c r="V1862">
        <v>0</v>
      </c>
      <c r="W1862">
        <v>0</v>
      </c>
    </row>
    <row r="1863" spans="1:23" x14ac:dyDescent="0.35">
      <c r="A1863" t="s">
        <v>314</v>
      </c>
      <c r="B1863" t="s">
        <v>315</v>
      </c>
      <c r="C1863" s="2">
        <v>44682</v>
      </c>
      <c r="D1863">
        <v>1152</v>
      </c>
      <c r="E1863">
        <v>101</v>
      </c>
      <c r="F1863">
        <v>302</v>
      </c>
      <c r="G1863">
        <v>3</v>
      </c>
      <c r="H1863">
        <v>1</v>
      </c>
      <c r="I1863">
        <v>1559</v>
      </c>
      <c r="J1863">
        <v>3</v>
      </c>
      <c r="K1863">
        <v>11</v>
      </c>
      <c r="L1863">
        <v>37</v>
      </c>
      <c r="M1863">
        <v>49</v>
      </c>
      <c r="N1863">
        <v>75</v>
      </c>
      <c r="O1863">
        <v>26</v>
      </c>
      <c r="P1863">
        <v>12</v>
      </c>
      <c r="Q1863">
        <v>26</v>
      </c>
      <c r="R1863">
        <v>11</v>
      </c>
      <c r="S1863">
        <v>8</v>
      </c>
      <c r="T1863" t="s">
        <v>2373</v>
      </c>
      <c r="U1863">
        <v>4</v>
      </c>
      <c r="V1863">
        <v>407</v>
      </c>
      <c r="W1863">
        <v>1555</v>
      </c>
    </row>
    <row r="1864" spans="1:23" x14ac:dyDescent="0.35">
      <c r="A1864" t="s">
        <v>314</v>
      </c>
      <c r="B1864" t="s">
        <v>315</v>
      </c>
      <c r="C1864" s="2">
        <v>44713</v>
      </c>
      <c r="D1864">
        <v>343</v>
      </c>
      <c r="E1864">
        <v>43</v>
      </c>
      <c r="F1864">
        <v>94</v>
      </c>
      <c r="G1864">
        <v>0</v>
      </c>
      <c r="H1864">
        <v>0</v>
      </c>
      <c r="I1864">
        <v>480</v>
      </c>
      <c r="J1864">
        <v>4</v>
      </c>
      <c r="K1864">
        <v>7</v>
      </c>
      <c r="L1864">
        <v>11</v>
      </c>
      <c r="M1864">
        <v>24</v>
      </c>
      <c r="N1864">
        <v>92.5</v>
      </c>
      <c r="O1864">
        <v>68.5</v>
      </c>
      <c r="P1864">
        <v>13</v>
      </c>
      <c r="Q1864">
        <v>4</v>
      </c>
      <c r="R1864">
        <v>7</v>
      </c>
      <c r="S1864">
        <v>3</v>
      </c>
      <c r="T1864" t="s">
        <v>2374</v>
      </c>
      <c r="U1864">
        <v>0</v>
      </c>
      <c r="V1864">
        <v>137</v>
      </c>
      <c r="W1864">
        <v>480</v>
      </c>
    </row>
    <row r="1865" spans="1:23" x14ac:dyDescent="0.35">
      <c r="A1865" t="s">
        <v>314</v>
      </c>
      <c r="B1865" t="s">
        <v>315</v>
      </c>
      <c r="C1865" s="2">
        <v>44743</v>
      </c>
      <c r="D1865">
        <v>625</v>
      </c>
      <c r="E1865">
        <v>73</v>
      </c>
      <c r="F1865">
        <v>305</v>
      </c>
      <c r="G1865">
        <v>0</v>
      </c>
      <c r="H1865">
        <v>0</v>
      </c>
      <c r="I1865">
        <v>1003</v>
      </c>
      <c r="J1865">
        <v>4</v>
      </c>
      <c r="K1865">
        <v>8</v>
      </c>
      <c r="L1865">
        <v>14</v>
      </c>
      <c r="M1865">
        <v>23</v>
      </c>
      <c r="N1865">
        <v>76</v>
      </c>
      <c r="O1865">
        <v>53</v>
      </c>
      <c r="P1865">
        <v>9</v>
      </c>
      <c r="Q1865">
        <v>6</v>
      </c>
      <c r="R1865">
        <v>8</v>
      </c>
      <c r="S1865">
        <v>4</v>
      </c>
      <c r="T1865" t="s">
        <v>2375</v>
      </c>
      <c r="U1865">
        <v>0</v>
      </c>
      <c r="V1865">
        <v>378</v>
      </c>
      <c r="W1865">
        <v>1003</v>
      </c>
    </row>
    <row r="1866" spans="1:23" x14ac:dyDescent="0.35">
      <c r="A1866" t="s">
        <v>314</v>
      </c>
      <c r="B1866" t="s">
        <v>315</v>
      </c>
      <c r="C1866" s="2">
        <v>44774</v>
      </c>
      <c r="D1866">
        <v>362</v>
      </c>
      <c r="E1866">
        <v>52</v>
      </c>
      <c r="F1866">
        <v>157</v>
      </c>
      <c r="G1866">
        <v>0</v>
      </c>
      <c r="H1866">
        <v>0</v>
      </c>
      <c r="I1866">
        <v>571</v>
      </c>
      <c r="J1866">
        <v>2</v>
      </c>
      <c r="K1866">
        <v>5</v>
      </c>
      <c r="L1866">
        <v>9</v>
      </c>
      <c r="M1866">
        <v>14</v>
      </c>
      <c r="N1866">
        <v>41</v>
      </c>
      <c r="O1866">
        <v>27</v>
      </c>
      <c r="P1866">
        <v>5</v>
      </c>
      <c r="Q1866">
        <v>4</v>
      </c>
      <c r="R1866">
        <v>5</v>
      </c>
      <c r="S1866">
        <v>3</v>
      </c>
      <c r="T1866" t="s">
        <v>2376</v>
      </c>
      <c r="U1866">
        <v>0</v>
      </c>
      <c r="V1866">
        <v>209</v>
      </c>
      <c r="W1866">
        <v>571</v>
      </c>
    </row>
    <row r="1867" spans="1:23" x14ac:dyDescent="0.35">
      <c r="A1867" t="s">
        <v>314</v>
      </c>
      <c r="B1867" t="s">
        <v>315</v>
      </c>
      <c r="C1867" s="2">
        <v>44805</v>
      </c>
      <c r="D1867">
        <v>316</v>
      </c>
      <c r="E1867">
        <v>42</v>
      </c>
      <c r="F1867">
        <v>136</v>
      </c>
      <c r="G1867">
        <v>2</v>
      </c>
      <c r="H1867">
        <v>2</v>
      </c>
      <c r="I1867">
        <v>498</v>
      </c>
      <c r="J1867">
        <v>3</v>
      </c>
      <c r="K1867">
        <v>8</v>
      </c>
      <c r="L1867">
        <v>30</v>
      </c>
      <c r="M1867">
        <v>57</v>
      </c>
      <c r="N1867">
        <v>102</v>
      </c>
      <c r="O1867">
        <v>45</v>
      </c>
      <c r="P1867">
        <v>27</v>
      </c>
      <c r="Q1867">
        <v>22</v>
      </c>
      <c r="R1867">
        <v>8</v>
      </c>
      <c r="S1867">
        <v>5</v>
      </c>
      <c r="T1867" t="s">
        <v>2377</v>
      </c>
      <c r="U1867">
        <v>4</v>
      </c>
      <c r="V1867">
        <v>182</v>
      </c>
      <c r="W1867">
        <v>494</v>
      </c>
    </row>
    <row r="1868" spans="1:23" x14ac:dyDescent="0.35">
      <c r="A1868" t="s">
        <v>314</v>
      </c>
      <c r="B1868" t="s">
        <v>315</v>
      </c>
      <c r="C1868" s="2">
        <v>44835</v>
      </c>
      <c r="D1868">
        <v>362</v>
      </c>
      <c r="E1868">
        <v>45</v>
      </c>
      <c r="F1868">
        <v>100</v>
      </c>
      <c r="G1868">
        <v>0</v>
      </c>
      <c r="H1868">
        <v>0</v>
      </c>
      <c r="I1868">
        <v>507</v>
      </c>
      <c r="J1868">
        <v>4</v>
      </c>
      <c r="K1868">
        <v>10</v>
      </c>
      <c r="L1868">
        <v>15</v>
      </c>
      <c r="M1868">
        <v>27</v>
      </c>
      <c r="N1868">
        <v>69</v>
      </c>
      <c r="O1868">
        <v>42</v>
      </c>
      <c r="P1868">
        <v>12</v>
      </c>
      <c r="Q1868">
        <v>5</v>
      </c>
      <c r="R1868">
        <v>10</v>
      </c>
      <c r="S1868">
        <v>6</v>
      </c>
      <c r="T1868" t="s">
        <v>2378</v>
      </c>
      <c r="U1868">
        <v>0</v>
      </c>
      <c r="V1868">
        <v>145</v>
      </c>
      <c r="W1868">
        <v>507</v>
      </c>
    </row>
    <row r="1869" spans="1:23" x14ac:dyDescent="0.35">
      <c r="A1869" t="s">
        <v>314</v>
      </c>
      <c r="B1869" t="s">
        <v>315</v>
      </c>
      <c r="C1869" s="2">
        <v>44866</v>
      </c>
      <c r="D1869">
        <v>915</v>
      </c>
      <c r="E1869">
        <v>78</v>
      </c>
      <c r="F1869">
        <v>200</v>
      </c>
      <c r="G1869">
        <v>0</v>
      </c>
      <c r="H1869">
        <v>8</v>
      </c>
      <c r="I1869">
        <v>1201</v>
      </c>
      <c r="J1869">
        <v>3</v>
      </c>
      <c r="K1869">
        <v>7</v>
      </c>
      <c r="L1869">
        <v>15</v>
      </c>
      <c r="M1869">
        <v>29</v>
      </c>
      <c r="N1869">
        <v>85</v>
      </c>
      <c r="O1869">
        <v>56</v>
      </c>
      <c r="P1869">
        <v>14</v>
      </c>
      <c r="Q1869">
        <v>8</v>
      </c>
      <c r="R1869">
        <v>7</v>
      </c>
      <c r="S1869">
        <v>4</v>
      </c>
      <c r="T1869" t="s">
        <v>2379</v>
      </c>
      <c r="U1869">
        <v>8</v>
      </c>
      <c r="V1869">
        <v>286</v>
      </c>
      <c r="W1869">
        <v>1193</v>
      </c>
    </row>
    <row r="1870" spans="1:23" x14ac:dyDescent="0.35">
      <c r="A1870" t="s">
        <v>314</v>
      </c>
      <c r="B1870" t="s">
        <v>315</v>
      </c>
      <c r="C1870" s="2">
        <v>44896</v>
      </c>
      <c r="D1870">
        <v>401</v>
      </c>
      <c r="E1870">
        <v>33</v>
      </c>
      <c r="F1870">
        <v>87</v>
      </c>
      <c r="G1870">
        <v>1</v>
      </c>
      <c r="H1870">
        <v>2</v>
      </c>
      <c r="I1870">
        <v>524</v>
      </c>
      <c r="J1870">
        <v>1</v>
      </c>
      <c r="K1870">
        <v>4</v>
      </c>
      <c r="L1870">
        <v>9</v>
      </c>
      <c r="M1870">
        <v>14</v>
      </c>
      <c r="N1870">
        <v>24</v>
      </c>
      <c r="O1870">
        <v>10</v>
      </c>
      <c r="P1870">
        <v>5</v>
      </c>
      <c r="Q1870">
        <v>5</v>
      </c>
      <c r="R1870">
        <v>4</v>
      </c>
      <c r="S1870">
        <v>3</v>
      </c>
      <c r="T1870" t="s">
        <v>2380</v>
      </c>
      <c r="U1870">
        <v>3</v>
      </c>
      <c r="V1870">
        <v>123</v>
      </c>
      <c r="W1870">
        <v>521</v>
      </c>
    </row>
    <row r="1871" spans="1:23" x14ac:dyDescent="0.35">
      <c r="A1871" t="s">
        <v>314</v>
      </c>
      <c r="B1871" t="s">
        <v>315</v>
      </c>
      <c r="C1871" s="2">
        <v>44927</v>
      </c>
      <c r="D1871">
        <v>401</v>
      </c>
      <c r="E1871">
        <v>41</v>
      </c>
      <c r="F1871">
        <v>94</v>
      </c>
      <c r="G1871">
        <v>0</v>
      </c>
      <c r="H1871">
        <v>0</v>
      </c>
      <c r="I1871">
        <v>536</v>
      </c>
      <c r="J1871">
        <v>1</v>
      </c>
      <c r="K1871">
        <v>3</v>
      </c>
      <c r="L1871">
        <v>8</v>
      </c>
      <c r="M1871">
        <v>40</v>
      </c>
      <c r="N1871">
        <v>188</v>
      </c>
      <c r="O1871">
        <v>148</v>
      </c>
      <c r="P1871">
        <v>32</v>
      </c>
      <c r="Q1871">
        <v>5</v>
      </c>
      <c r="R1871">
        <v>3</v>
      </c>
      <c r="S1871">
        <v>2</v>
      </c>
      <c r="T1871" t="s">
        <v>2381</v>
      </c>
      <c r="U1871">
        <v>0</v>
      </c>
      <c r="V1871">
        <v>135</v>
      </c>
      <c r="W1871">
        <v>536</v>
      </c>
    </row>
    <row r="1872" spans="1:23" x14ac:dyDescent="0.35">
      <c r="A1872" t="s">
        <v>314</v>
      </c>
      <c r="B1872" t="s">
        <v>315</v>
      </c>
      <c r="C1872" s="2">
        <v>44958</v>
      </c>
      <c r="D1872">
        <v>204</v>
      </c>
      <c r="E1872">
        <v>23</v>
      </c>
      <c r="F1872">
        <v>41</v>
      </c>
      <c r="G1872">
        <v>8</v>
      </c>
      <c r="H1872">
        <v>1</v>
      </c>
      <c r="I1872">
        <v>277</v>
      </c>
      <c r="J1872">
        <v>1</v>
      </c>
      <c r="K1872">
        <v>2</v>
      </c>
      <c r="L1872">
        <v>3</v>
      </c>
      <c r="M1872">
        <v>5</v>
      </c>
      <c r="N1872">
        <v>7</v>
      </c>
      <c r="O1872">
        <v>2</v>
      </c>
      <c r="P1872">
        <v>2</v>
      </c>
      <c r="Q1872">
        <v>1</v>
      </c>
      <c r="R1872">
        <v>2</v>
      </c>
      <c r="S1872">
        <v>1</v>
      </c>
      <c r="T1872" t="s">
        <v>2382</v>
      </c>
      <c r="U1872">
        <v>9</v>
      </c>
      <c r="V1872">
        <v>73</v>
      </c>
      <c r="W1872">
        <v>268</v>
      </c>
    </row>
    <row r="1873" spans="1:23" x14ac:dyDescent="0.35">
      <c r="A1873" t="s">
        <v>314</v>
      </c>
      <c r="B1873" t="s">
        <v>315</v>
      </c>
      <c r="C1873" s="2">
        <v>44986</v>
      </c>
      <c r="D1873">
        <v>515</v>
      </c>
      <c r="E1873">
        <v>63</v>
      </c>
      <c r="F1873">
        <v>114</v>
      </c>
      <c r="G1873">
        <v>0</v>
      </c>
      <c r="H1873">
        <v>3</v>
      </c>
      <c r="I1873">
        <v>695</v>
      </c>
      <c r="J1873">
        <v>2</v>
      </c>
      <c r="K1873">
        <v>5</v>
      </c>
      <c r="L1873">
        <v>15</v>
      </c>
      <c r="M1873">
        <v>30</v>
      </c>
      <c r="N1873">
        <v>37</v>
      </c>
      <c r="O1873">
        <v>7</v>
      </c>
      <c r="P1873">
        <v>15</v>
      </c>
      <c r="Q1873">
        <v>10</v>
      </c>
      <c r="R1873">
        <v>5</v>
      </c>
      <c r="S1873">
        <v>3</v>
      </c>
      <c r="T1873" t="s">
        <v>2383</v>
      </c>
      <c r="U1873">
        <v>3</v>
      </c>
      <c r="V1873">
        <v>180</v>
      </c>
      <c r="W1873">
        <v>692</v>
      </c>
    </row>
    <row r="1874" spans="1:23" x14ac:dyDescent="0.35">
      <c r="A1874" t="s">
        <v>309</v>
      </c>
      <c r="B1874" t="s">
        <v>310</v>
      </c>
      <c r="C1874" s="2">
        <v>44652</v>
      </c>
      <c r="D1874">
        <v>939</v>
      </c>
      <c r="E1874">
        <v>527</v>
      </c>
      <c r="F1874">
        <v>151</v>
      </c>
      <c r="G1874">
        <v>9</v>
      </c>
      <c r="H1874">
        <v>4</v>
      </c>
      <c r="I1874">
        <v>1630</v>
      </c>
      <c r="J1874">
        <v>11</v>
      </c>
      <c r="K1874">
        <v>19</v>
      </c>
      <c r="L1874">
        <v>27</v>
      </c>
      <c r="M1874">
        <v>36</v>
      </c>
      <c r="N1874">
        <v>204</v>
      </c>
      <c r="O1874">
        <v>168</v>
      </c>
      <c r="P1874">
        <v>9</v>
      </c>
      <c r="Q1874">
        <v>8</v>
      </c>
      <c r="R1874">
        <v>19</v>
      </c>
      <c r="S1874">
        <v>8</v>
      </c>
      <c r="T1874" t="s">
        <v>2384</v>
      </c>
      <c r="U1874">
        <v>13</v>
      </c>
      <c r="V1874">
        <v>691</v>
      </c>
      <c r="W1874">
        <v>1617</v>
      </c>
    </row>
    <row r="1875" spans="1:23" x14ac:dyDescent="0.35">
      <c r="A1875" t="s">
        <v>309</v>
      </c>
      <c r="B1875" t="s">
        <v>310</v>
      </c>
      <c r="C1875" s="2">
        <v>44682</v>
      </c>
      <c r="D1875">
        <v>2254</v>
      </c>
      <c r="E1875">
        <v>1352</v>
      </c>
      <c r="F1875">
        <v>21</v>
      </c>
      <c r="G1875">
        <v>2</v>
      </c>
      <c r="H1875">
        <v>3</v>
      </c>
      <c r="I1875">
        <v>3632</v>
      </c>
      <c r="J1875">
        <v>5</v>
      </c>
      <c r="K1875">
        <v>14</v>
      </c>
      <c r="L1875">
        <v>50</v>
      </c>
      <c r="M1875">
        <v>134</v>
      </c>
      <c r="N1875">
        <v>182</v>
      </c>
      <c r="O1875">
        <v>48</v>
      </c>
      <c r="P1875">
        <v>84</v>
      </c>
      <c r="Q1875">
        <v>36</v>
      </c>
      <c r="R1875">
        <v>14</v>
      </c>
      <c r="S1875">
        <v>9</v>
      </c>
      <c r="T1875" t="s">
        <v>2385</v>
      </c>
      <c r="U1875">
        <v>5</v>
      </c>
      <c r="V1875">
        <v>1378</v>
      </c>
      <c r="W1875">
        <v>3627</v>
      </c>
    </row>
    <row r="1876" spans="1:23" x14ac:dyDescent="0.35">
      <c r="A1876" t="s">
        <v>309</v>
      </c>
      <c r="B1876" t="s">
        <v>310</v>
      </c>
      <c r="C1876" s="2">
        <v>44713</v>
      </c>
      <c r="D1876">
        <v>673</v>
      </c>
      <c r="E1876">
        <v>531</v>
      </c>
      <c r="F1876">
        <v>45</v>
      </c>
      <c r="G1876">
        <v>5</v>
      </c>
      <c r="H1876">
        <v>2</v>
      </c>
      <c r="I1876">
        <v>1256</v>
      </c>
      <c r="J1876">
        <v>5</v>
      </c>
      <c r="K1876">
        <v>12</v>
      </c>
      <c r="L1876">
        <v>15</v>
      </c>
      <c r="M1876">
        <v>18</v>
      </c>
      <c r="N1876">
        <v>31</v>
      </c>
      <c r="O1876">
        <v>13</v>
      </c>
      <c r="P1876">
        <v>3</v>
      </c>
      <c r="Q1876">
        <v>3</v>
      </c>
      <c r="R1876">
        <v>12</v>
      </c>
      <c r="S1876">
        <v>7</v>
      </c>
      <c r="T1876" t="s">
        <v>2386</v>
      </c>
      <c r="U1876">
        <v>7</v>
      </c>
      <c r="V1876">
        <v>583</v>
      </c>
      <c r="W1876">
        <v>1249</v>
      </c>
    </row>
    <row r="1877" spans="1:23" x14ac:dyDescent="0.35">
      <c r="A1877" t="s">
        <v>309</v>
      </c>
      <c r="B1877" t="s">
        <v>310</v>
      </c>
      <c r="C1877" s="2">
        <v>44743</v>
      </c>
      <c r="D1877">
        <v>1317</v>
      </c>
      <c r="E1877">
        <v>848</v>
      </c>
      <c r="F1877">
        <v>63</v>
      </c>
      <c r="G1877">
        <v>5</v>
      </c>
      <c r="H1877">
        <v>5</v>
      </c>
      <c r="I1877">
        <v>2238</v>
      </c>
      <c r="J1877">
        <v>8</v>
      </c>
      <c r="K1877">
        <v>12</v>
      </c>
      <c r="L1877">
        <v>15</v>
      </c>
      <c r="M1877">
        <v>18</v>
      </c>
      <c r="N1877">
        <v>35</v>
      </c>
      <c r="O1877">
        <v>17</v>
      </c>
      <c r="P1877">
        <v>3</v>
      </c>
      <c r="Q1877">
        <v>3</v>
      </c>
      <c r="R1877">
        <v>12</v>
      </c>
      <c r="S1877">
        <v>4</v>
      </c>
      <c r="T1877" t="s">
        <v>2387</v>
      </c>
      <c r="U1877">
        <v>10</v>
      </c>
      <c r="V1877">
        <v>921</v>
      </c>
      <c r="W1877">
        <v>2228</v>
      </c>
    </row>
    <row r="1878" spans="1:23" x14ac:dyDescent="0.35">
      <c r="A1878" t="s">
        <v>309</v>
      </c>
      <c r="B1878" t="s">
        <v>310</v>
      </c>
      <c r="C1878" s="2">
        <v>44774</v>
      </c>
      <c r="D1878">
        <v>769</v>
      </c>
      <c r="E1878">
        <v>518</v>
      </c>
      <c r="F1878">
        <v>53</v>
      </c>
      <c r="G1878">
        <v>9</v>
      </c>
      <c r="H1878">
        <v>3</v>
      </c>
      <c r="I1878">
        <v>1352</v>
      </c>
      <c r="J1878">
        <v>3</v>
      </c>
      <c r="K1878">
        <v>4</v>
      </c>
      <c r="L1878">
        <v>6</v>
      </c>
      <c r="M1878">
        <v>10</v>
      </c>
      <c r="N1878">
        <v>23</v>
      </c>
      <c r="O1878">
        <v>13</v>
      </c>
      <c r="P1878">
        <v>4</v>
      </c>
      <c r="Q1878">
        <v>2</v>
      </c>
      <c r="R1878">
        <v>4</v>
      </c>
      <c r="S1878">
        <v>1</v>
      </c>
      <c r="T1878" t="s">
        <v>2388</v>
      </c>
      <c r="U1878">
        <v>12</v>
      </c>
      <c r="V1878">
        <v>583</v>
      </c>
      <c r="W1878">
        <v>1340</v>
      </c>
    </row>
    <row r="1879" spans="1:23" x14ac:dyDescent="0.35">
      <c r="A1879" t="s">
        <v>309</v>
      </c>
      <c r="B1879" t="s">
        <v>310</v>
      </c>
      <c r="C1879" s="2">
        <v>44805</v>
      </c>
      <c r="D1879">
        <v>803</v>
      </c>
      <c r="E1879">
        <v>571</v>
      </c>
      <c r="F1879">
        <v>77</v>
      </c>
      <c r="G1879">
        <v>3</v>
      </c>
      <c r="H1879">
        <v>1</v>
      </c>
      <c r="I1879">
        <v>1455</v>
      </c>
      <c r="J1879">
        <v>4</v>
      </c>
      <c r="K1879">
        <v>7</v>
      </c>
      <c r="L1879">
        <v>10</v>
      </c>
      <c r="M1879">
        <v>14</v>
      </c>
      <c r="N1879">
        <v>29</v>
      </c>
      <c r="O1879">
        <v>15</v>
      </c>
      <c r="P1879">
        <v>4</v>
      </c>
      <c r="Q1879">
        <v>3</v>
      </c>
      <c r="R1879">
        <v>7</v>
      </c>
      <c r="S1879">
        <v>3</v>
      </c>
      <c r="T1879" t="s">
        <v>2389</v>
      </c>
      <c r="U1879">
        <v>4</v>
      </c>
      <c r="V1879">
        <v>652</v>
      </c>
      <c r="W1879">
        <v>1451</v>
      </c>
    </row>
    <row r="1880" spans="1:23" x14ac:dyDescent="0.35">
      <c r="A1880" t="s">
        <v>309</v>
      </c>
      <c r="B1880" t="s">
        <v>310</v>
      </c>
      <c r="C1880" s="2">
        <v>44835</v>
      </c>
      <c r="D1880">
        <v>1549</v>
      </c>
      <c r="E1880">
        <v>735</v>
      </c>
      <c r="F1880">
        <v>179</v>
      </c>
      <c r="G1880">
        <v>0</v>
      </c>
      <c r="H1880">
        <v>0</v>
      </c>
      <c r="I1880">
        <v>2463</v>
      </c>
      <c r="J1880">
        <v>1</v>
      </c>
      <c r="K1880">
        <v>1</v>
      </c>
      <c r="L1880">
        <v>2</v>
      </c>
      <c r="M1880">
        <v>7</v>
      </c>
      <c r="N1880">
        <v>36</v>
      </c>
      <c r="O1880">
        <v>29</v>
      </c>
      <c r="P1880">
        <v>5</v>
      </c>
      <c r="Q1880">
        <v>1</v>
      </c>
      <c r="R1880">
        <v>1</v>
      </c>
      <c r="S1880">
        <v>0</v>
      </c>
      <c r="T1880" t="s">
        <v>2390</v>
      </c>
      <c r="U1880">
        <v>0</v>
      </c>
      <c r="V1880">
        <v>914</v>
      </c>
      <c r="W1880">
        <v>2463</v>
      </c>
    </row>
    <row r="1881" spans="1:23" x14ac:dyDescent="0.35">
      <c r="A1881" t="s">
        <v>309</v>
      </c>
      <c r="B1881" t="s">
        <v>310</v>
      </c>
      <c r="C1881" s="2">
        <v>44866</v>
      </c>
      <c r="D1881">
        <v>998</v>
      </c>
      <c r="E1881">
        <v>641</v>
      </c>
      <c r="F1881">
        <v>138</v>
      </c>
      <c r="G1881">
        <v>0</v>
      </c>
      <c r="H1881">
        <v>2</v>
      </c>
      <c r="I1881">
        <v>1779</v>
      </c>
      <c r="J1881">
        <v>1</v>
      </c>
      <c r="K1881">
        <v>1</v>
      </c>
      <c r="L1881">
        <v>1</v>
      </c>
      <c r="M1881">
        <v>4</v>
      </c>
      <c r="N1881">
        <v>82</v>
      </c>
      <c r="O1881">
        <v>78</v>
      </c>
      <c r="P1881">
        <v>3</v>
      </c>
      <c r="Q1881">
        <v>0</v>
      </c>
      <c r="R1881">
        <v>1</v>
      </c>
      <c r="S1881">
        <v>0</v>
      </c>
      <c r="T1881" t="s">
        <v>2391</v>
      </c>
      <c r="U1881">
        <v>2</v>
      </c>
      <c r="V1881">
        <v>781</v>
      </c>
      <c r="W1881">
        <v>1777</v>
      </c>
    </row>
    <row r="1882" spans="1:23" x14ac:dyDescent="0.35">
      <c r="A1882" t="s">
        <v>309</v>
      </c>
      <c r="B1882" t="s">
        <v>310</v>
      </c>
      <c r="C1882" s="2">
        <v>44896</v>
      </c>
      <c r="D1882">
        <v>893</v>
      </c>
      <c r="E1882">
        <v>500</v>
      </c>
      <c r="F1882">
        <v>106</v>
      </c>
      <c r="G1882">
        <v>0</v>
      </c>
      <c r="H1882">
        <v>0</v>
      </c>
      <c r="I1882">
        <v>1499</v>
      </c>
      <c r="J1882">
        <v>0</v>
      </c>
      <c r="K1882">
        <v>1</v>
      </c>
      <c r="L1882">
        <v>2</v>
      </c>
      <c r="M1882">
        <v>3</v>
      </c>
      <c r="N1882">
        <v>24</v>
      </c>
      <c r="O1882">
        <v>21</v>
      </c>
      <c r="P1882">
        <v>1</v>
      </c>
      <c r="Q1882">
        <v>1</v>
      </c>
      <c r="R1882">
        <v>1</v>
      </c>
      <c r="S1882">
        <v>1</v>
      </c>
      <c r="T1882" t="s">
        <v>2392</v>
      </c>
      <c r="U1882">
        <v>0</v>
      </c>
      <c r="V1882">
        <v>606</v>
      </c>
      <c r="W1882">
        <v>1499</v>
      </c>
    </row>
    <row r="1883" spans="1:23" x14ac:dyDescent="0.35">
      <c r="A1883" t="s">
        <v>309</v>
      </c>
      <c r="B1883" t="s">
        <v>310</v>
      </c>
      <c r="C1883" s="2">
        <v>44927</v>
      </c>
      <c r="D1883">
        <v>1097</v>
      </c>
      <c r="E1883">
        <v>576</v>
      </c>
      <c r="F1883">
        <v>164</v>
      </c>
      <c r="G1883">
        <v>3</v>
      </c>
      <c r="H1883">
        <v>5</v>
      </c>
      <c r="I1883">
        <v>1845</v>
      </c>
      <c r="J1883">
        <v>0</v>
      </c>
      <c r="K1883">
        <v>1</v>
      </c>
      <c r="L1883">
        <v>2</v>
      </c>
      <c r="M1883">
        <v>3</v>
      </c>
      <c r="N1883">
        <v>31</v>
      </c>
      <c r="O1883">
        <v>28</v>
      </c>
      <c r="P1883">
        <v>1</v>
      </c>
      <c r="Q1883">
        <v>1</v>
      </c>
      <c r="R1883">
        <v>1</v>
      </c>
      <c r="S1883">
        <v>1</v>
      </c>
      <c r="T1883" t="s">
        <v>2393</v>
      </c>
      <c r="U1883">
        <v>8</v>
      </c>
      <c r="V1883">
        <v>748</v>
      </c>
      <c r="W1883">
        <v>1837</v>
      </c>
    </row>
    <row r="1884" spans="1:23" x14ac:dyDescent="0.35">
      <c r="A1884" t="s">
        <v>309</v>
      </c>
      <c r="B1884" t="s">
        <v>310</v>
      </c>
      <c r="C1884" s="2">
        <v>44958</v>
      </c>
      <c r="D1884">
        <v>931</v>
      </c>
      <c r="E1884">
        <v>310</v>
      </c>
      <c r="F1884">
        <v>70</v>
      </c>
      <c r="G1884">
        <v>2</v>
      </c>
      <c r="H1884">
        <v>1</v>
      </c>
      <c r="I1884">
        <v>1314</v>
      </c>
      <c r="J1884">
        <v>1</v>
      </c>
      <c r="K1884">
        <v>2</v>
      </c>
      <c r="L1884">
        <v>5</v>
      </c>
      <c r="M1884">
        <v>10</v>
      </c>
      <c r="N1884">
        <v>21</v>
      </c>
      <c r="O1884">
        <v>11</v>
      </c>
      <c r="P1884">
        <v>5</v>
      </c>
      <c r="Q1884">
        <v>3</v>
      </c>
      <c r="R1884">
        <v>2</v>
      </c>
      <c r="S1884">
        <v>1</v>
      </c>
      <c r="T1884" t="s">
        <v>2394</v>
      </c>
      <c r="U1884">
        <v>3</v>
      </c>
      <c r="V1884">
        <v>383</v>
      </c>
      <c r="W1884">
        <v>1311</v>
      </c>
    </row>
    <row r="1885" spans="1:23" x14ac:dyDescent="0.35">
      <c r="A1885" t="s">
        <v>309</v>
      </c>
      <c r="B1885" t="s">
        <v>310</v>
      </c>
      <c r="C1885" s="2">
        <v>44986</v>
      </c>
      <c r="D1885">
        <v>570</v>
      </c>
      <c r="E1885">
        <v>392</v>
      </c>
      <c r="F1885">
        <v>24</v>
      </c>
      <c r="G1885">
        <v>1</v>
      </c>
      <c r="H1885">
        <v>1</v>
      </c>
      <c r="I1885">
        <v>988</v>
      </c>
      <c r="J1885">
        <v>1</v>
      </c>
      <c r="K1885">
        <v>2</v>
      </c>
      <c r="L1885">
        <v>11</v>
      </c>
      <c r="M1885">
        <v>15</v>
      </c>
      <c r="N1885">
        <v>20</v>
      </c>
      <c r="O1885">
        <v>5</v>
      </c>
      <c r="P1885">
        <v>4</v>
      </c>
      <c r="Q1885">
        <v>9</v>
      </c>
      <c r="R1885">
        <v>2</v>
      </c>
      <c r="S1885">
        <v>1</v>
      </c>
      <c r="T1885" t="s">
        <v>2395</v>
      </c>
      <c r="U1885">
        <v>2</v>
      </c>
      <c r="V1885">
        <v>418</v>
      </c>
      <c r="W1885">
        <v>986</v>
      </c>
    </row>
    <row r="1886" spans="1:23" x14ac:dyDescent="0.35">
      <c r="A1886" t="s">
        <v>490</v>
      </c>
      <c r="B1886" t="s">
        <v>491</v>
      </c>
      <c r="C1886" s="2">
        <v>44652</v>
      </c>
      <c r="D1886">
        <v>921</v>
      </c>
      <c r="E1886">
        <v>269</v>
      </c>
      <c r="F1886">
        <v>0</v>
      </c>
      <c r="G1886">
        <v>0</v>
      </c>
      <c r="H1886">
        <v>0</v>
      </c>
      <c r="I1886">
        <v>1190</v>
      </c>
      <c r="J1886">
        <v>6</v>
      </c>
      <c r="K1886">
        <v>10</v>
      </c>
      <c r="L1886">
        <v>14</v>
      </c>
      <c r="M1886">
        <v>19</v>
      </c>
      <c r="N1886">
        <v>33</v>
      </c>
      <c r="O1886">
        <v>14</v>
      </c>
      <c r="P1886">
        <v>5</v>
      </c>
      <c r="Q1886">
        <v>4</v>
      </c>
      <c r="R1886">
        <v>10</v>
      </c>
      <c r="S1886">
        <v>4</v>
      </c>
      <c r="T1886" t="s">
        <v>2396</v>
      </c>
      <c r="U1886">
        <v>0</v>
      </c>
      <c r="V1886">
        <v>269</v>
      </c>
      <c r="W1886">
        <v>1190</v>
      </c>
    </row>
    <row r="1887" spans="1:23" x14ac:dyDescent="0.35">
      <c r="A1887" t="s">
        <v>490</v>
      </c>
      <c r="B1887" t="s">
        <v>491</v>
      </c>
      <c r="C1887" s="2">
        <v>44682</v>
      </c>
      <c r="D1887">
        <v>1452</v>
      </c>
      <c r="E1887">
        <v>492</v>
      </c>
      <c r="F1887">
        <v>44</v>
      </c>
      <c r="G1887">
        <v>19</v>
      </c>
      <c r="H1887">
        <v>8</v>
      </c>
      <c r="I1887">
        <v>2015</v>
      </c>
      <c r="J1887">
        <v>7</v>
      </c>
      <c r="K1887">
        <v>13</v>
      </c>
      <c r="L1887">
        <v>20</v>
      </c>
      <c r="M1887">
        <v>29</v>
      </c>
      <c r="N1887">
        <v>100</v>
      </c>
      <c r="O1887">
        <v>71</v>
      </c>
      <c r="P1887">
        <v>9</v>
      </c>
      <c r="Q1887">
        <v>7</v>
      </c>
      <c r="R1887">
        <v>13</v>
      </c>
      <c r="S1887">
        <v>6</v>
      </c>
      <c r="T1887" t="s">
        <v>2397</v>
      </c>
      <c r="U1887">
        <v>27</v>
      </c>
      <c r="V1887">
        <v>563</v>
      </c>
      <c r="W1887">
        <v>1988</v>
      </c>
    </row>
    <row r="1888" spans="1:23" x14ac:dyDescent="0.35">
      <c r="A1888" t="s">
        <v>490</v>
      </c>
      <c r="B1888" t="s">
        <v>491</v>
      </c>
      <c r="C1888" s="2">
        <v>44713</v>
      </c>
      <c r="D1888">
        <v>1007</v>
      </c>
      <c r="E1888">
        <v>249</v>
      </c>
      <c r="F1888">
        <v>4</v>
      </c>
      <c r="G1888">
        <v>0</v>
      </c>
      <c r="H1888">
        <v>0</v>
      </c>
      <c r="I1888">
        <v>1260</v>
      </c>
      <c r="J1888">
        <v>6</v>
      </c>
      <c r="K1888">
        <v>8</v>
      </c>
      <c r="L1888">
        <v>11</v>
      </c>
      <c r="M1888">
        <v>16</v>
      </c>
      <c r="N1888">
        <v>22</v>
      </c>
      <c r="O1888">
        <v>6</v>
      </c>
      <c r="P1888">
        <v>5</v>
      </c>
      <c r="Q1888">
        <v>3</v>
      </c>
      <c r="R1888">
        <v>8</v>
      </c>
      <c r="S1888">
        <v>2</v>
      </c>
      <c r="T1888" t="s">
        <v>2398</v>
      </c>
      <c r="U1888">
        <v>0</v>
      </c>
      <c r="V1888">
        <v>253</v>
      </c>
      <c r="W1888">
        <v>1260</v>
      </c>
    </row>
    <row r="1889" spans="1:23" x14ac:dyDescent="0.35">
      <c r="A1889" t="s">
        <v>490</v>
      </c>
      <c r="B1889" t="s">
        <v>491</v>
      </c>
      <c r="C1889" s="2">
        <v>44743</v>
      </c>
      <c r="D1889">
        <v>862</v>
      </c>
      <c r="E1889">
        <v>250</v>
      </c>
      <c r="F1889">
        <v>0</v>
      </c>
      <c r="G1889">
        <v>0</v>
      </c>
      <c r="H1889">
        <v>0</v>
      </c>
      <c r="I1889">
        <v>1112</v>
      </c>
      <c r="J1889">
        <v>6</v>
      </c>
      <c r="K1889">
        <v>10</v>
      </c>
      <c r="L1889">
        <v>14</v>
      </c>
      <c r="M1889">
        <v>18</v>
      </c>
      <c r="N1889">
        <v>30</v>
      </c>
      <c r="O1889">
        <v>12</v>
      </c>
      <c r="P1889">
        <v>4</v>
      </c>
      <c r="Q1889">
        <v>4</v>
      </c>
      <c r="R1889">
        <v>10</v>
      </c>
      <c r="S1889">
        <v>4</v>
      </c>
      <c r="T1889" t="s">
        <v>2399</v>
      </c>
      <c r="U1889">
        <v>0</v>
      </c>
      <c r="V1889">
        <v>250</v>
      </c>
      <c r="W1889">
        <v>1112</v>
      </c>
    </row>
    <row r="1890" spans="1:23" x14ac:dyDescent="0.35">
      <c r="A1890" t="s">
        <v>490</v>
      </c>
      <c r="B1890" t="s">
        <v>491</v>
      </c>
      <c r="C1890" s="2">
        <v>44774</v>
      </c>
      <c r="D1890">
        <v>1145</v>
      </c>
      <c r="E1890">
        <v>308</v>
      </c>
      <c r="F1890">
        <v>2</v>
      </c>
      <c r="G1890">
        <v>0</v>
      </c>
      <c r="H1890">
        <v>0</v>
      </c>
      <c r="I1890">
        <v>1455</v>
      </c>
      <c r="J1890">
        <v>6</v>
      </c>
      <c r="K1890">
        <v>8</v>
      </c>
      <c r="L1890">
        <v>12</v>
      </c>
      <c r="M1890">
        <v>17</v>
      </c>
      <c r="N1890">
        <v>23</v>
      </c>
      <c r="O1890">
        <v>6</v>
      </c>
      <c r="P1890">
        <v>5</v>
      </c>
      <c r="Q1890">
        <v>4</v>
      </c>
      <c r="R1890">
        <v>8</v>
      </c>
      <c r="S1890">
        <v>2</v>
      </c>
      <c r="T1890" t="s">
        <v>2400</v>
      </c>
      <c r="U1890">
        <v>0</v>
      </c>
      <c r="V1890">
        <v>310</v>
      </c>
      <c r="W1890">
        <v>1455</v>
      </c>
    </row>
    <row r="1891" spans="1:23" x14ac:dyDescent="0.35">
      <c r="A1891" t="s">
        <v>490</v>
      </c>
      <c r="B1891" t="s">
        <v>491</v>
      </c>
      <c r="C1891" s="2">
        <v>44805</v>
      </c>
      <c r="D1891">
        <v>1071</v>
      </c>
      <c r="E1891">
        <v>337</v>
      </c>
      <c r="F1891">
        <v>3</v>
      </c>
      <c r="G1891">
        <v>3</v>
      </c>
      <c r="H1891">
        <v>2</v>
      </c>
      <c r="I1891">
        <v>1416</v>
      </c>
      <c r="J1891">
        <v>5</v>
      </c>
      <c r="K1891">
        <v>9</v>
      </c>
      <c r="L1891">
        <v>11</v>
      </c>
      <c r="M1891">
        <v>15</v>
      </c>
      <c r="N1891">
        <v>25</v>
      </c>
      <c r="O1891">
        <v>10</v>
      </c>
      <c r="P1891">
        <v>4</v>
      </c>
      <c r="Q1891">
        <v>2</v>
      </c>
      <c r="R1891">
        <v>9</v>
      </c>
      <c r="S1891">
        <v>4</v>
      </c>
      <c r="T1891" t="s">
        <v>2401</v>
      </c>
      <c r="U1891">
        <v>5</v>
      </c>
      <c r="V1891">
        <v>345</v>
      </c>
      <c r="W1891">
        <v>1411</v>
      </c>
    </row>
    <row r="1892" spans="1:23" x14ac:dyDescent="0.35">
      <c r="A1892" t="s">
        <v>490</v>
      </c>
      <c r="B1892" t="s">
        <v>491</v>
      </c>
      <c r="C1892" s="2">
        <v>44835</v>
      </c>
      <c r="D1892">
        <v>1294</v>
      </c>
      <c r="E1892">
        <v>359</v>
      </c>
      <c r="F1892">
        <v>3</v>
      </c>
      <c r="G1892">
        <v>7</v>
      </c>
      <c r="H1892">
        <v>1</v>
      </c>
      <c r="I1892">
        <v>1664</v>
      </c>
      <c r="J1892">
        <v>6</v>
      </c>
      <c r="K1892">
        <v>11.5</v>
      </c>
      <c r="L1892">
        <v>19</v>
      </c>
      <c r="M1892">
        <v>25</v>
      </c>
      <c r="N1892">
        <v>34</v>
      </c>
      <c r="O1892">
        <v>9</v>
      </c>
      <c r="P1892">
        <v>6</v>
      </c>
      <c r="Q1892">
        <v>7.5</v>
      </c>
      <c r="R1892">
        <v>11.5</v>
      </c>
      <c r="S1892">
        <v>5.5</v>
      </c>
      <c r="T1892" t="s">
        <v>2402</v>
      </c>
      <c r="U1892">
        <v>8</v>
      </c>
      <c r="V1892">
        <v>370</v>
      </c>
      <c r="W1892">
        <v>1656</v>
      </c>
    </row>
    <row r="1893" spans="1:23" x14ac:dyDescent="0.35">
      <c r="A1893" t="s">
        <v>490</v>
      </c>
      <c r="B1893" t="s">
        <v>491</v>
      </c>
      <c r="C1893" s="2">
        <v>44866</v>
      </c>
      <c r="D1893">
        <v>1168</v>
      </c>
      <c r="E1893">
        <v>358</v>
      </c>
      <c r="F1893">
        <v>0</v>
      </c>
      <c r="G1893">
        <v>0</v>
      </c>
      <c r="H1893">
        <v>0</v>
      </c>
      <c r="I1893">
        <v>1526</v>
      </c>
      <c r="J1893">
        <v>6</v>
      </c>
      <c r="K1893">
        <v>11</v>
      </c>
      <c r="L1893">
        <v>16</v>
      </c>
      <c r="M1893">
        <v>22</v>
      </c>
      <c r="N1893">
        <v>28</v>
      </c>
      <c r="O1893">
        <v>6</v>
      </c>
      <c r="P1893">
        <v>6</v>
      </c>
      <c r="Q1893">
        <v>5</v>
      </c>
      <c r="R1893">
        <v>11</v>
      </c>
      <c r="S1893">
        <v>5</v>
      </c>
      <c r="T1893" t="s">
        <v>2403</v>
      </c>
      <c r="U1893">
        <v>0</v>
      </c>
      <c r="V1893">
        <v>358</v>
      </c>
      <c r="W1893">
        <v>1526</v>
      </c>
    </row>
    <row r="1894" spans="1:23" x14ac:dyDescent="0.35">
      <c r="A1894" t="s">
        <v>490</v>
      </c>
      <c r="B1894" t="s">
        <v>491</v>
      </c>
      <c r="C1894" s="2">
        <v>44896</v>
      </c>
      <c r="D1894">
        <v>1050</v>
      </c>
      <c r="E1894">
        <v>304</v>
      </c>
      <c r="F1894">
        <v>70</v>
      </c>
      <c r="G1894">
        <v>5</v>
      </c>
      <c r="H1894">
        <v>4</v>
      </c>
      <c r="I1894">
        <v>1433</v>
      </c>
      <c r="J1894">
        <v>6</v>
      </c>
      <c r="K1894">
        <v>7</v>
      </c>
      <c r="L1894">
        <v>10</v>
      </c>
      <c r="M1894">
        <v>13</v>
      </c>
      <c r="N1894">
        <v>69</v>
      </c>
      <c r="O1894">
        <v>56</v>
      </c>
      <c r="P1894">
        <v>3</v>
      </c>
      <c r="Q1894">
        <v>3</v>
      </c>
      <c r="R1894">
        <v>7</v>
      </c>
      <c r="S1894">
        <v>1</v>
      </c>
      <c r="T1894" t="s">
        <v>2404</v>
      </c>
      <c r="U1894">
        <v>9</v>
      </c>
      <c r="V1894">
        <v>383</v>
      </c>
      <c r="W1894">
        <v>1424</v>
      </c>
    </row>
    <row r="1895" spans="1:23" x14ac:dyDescent="0.35">
      <c r="A1895" t="s">
        <v>490</v>
      </c>
      <c r="B1895" t="s">
        <v>491</v>
      </c>
      <c r="C1895" s="2">
        <v>44927</v>
      </c>
      <c r="D1895">
        <v>1603</v>
      </c>
      <c r="E1895">
        <v>489</v>
      </c>
      <c r="F1895">
        <v>19</v>
      </c>
      <c r="G1895">
        <v>0</v>
      </c>
      <c r="H1895">
        <v>0</v>
      </c>
      <c r="I1895">
        <v>2111</v>
      </c>
      <c r="J1895">
        <v>6</v>
      </c>
      <c r="K1895">
        <v>10</v>
      </c>
      <c r="L1895">
        <v>15</v>
      </c>
      <c r="M1895">
        <v>23</v>
      </c>
      <c r="N1895">
        <v>39</v>
      </c>
      <c r="O1895">
        <v>16</v>
      </c>
      <c r="P1895">
        <v>8</v>
      </c>
      <c r="Q1895">
        <v>5</v>
      </c>
      <c r="R1895">
        <v>10</v>
      </c>
      <c r="S1895">
        <v>4</v>
      </c>
      <c r="T1895" t="s">
        <v>2405</v>
      </c>
      <c r="U1895">
        <v>0</v>
      </c>
      <c r="V1895">
        <v>508</v>
      </c>
      <c r="W1895">
        <v>2111</v>
      </c>
    </row>
    <row r="1896" spans="1:23" x14ac:dyDescent="0.35">
      <c r="A1896" t="s">
        <v>490</v>
      </c>
      <c r="B1896" t="s">
        <v>491</v>
      </c>
      <c r="C1896" s="2">
        <v>44958</v>
      </c>
      <c r="D1896">
        <v>849</v>
      </c>
      <c r="E1896">
        <v>230</v>
      </c>
      <c r="F1896">
        <v>0</v>
      </c>
      <c r="G1896">
        <v>0</v>
      </c>
      <c r="H1896">
        <v>0</v>
      </c>
      <c r="I1896">
        <v>1079</v>
      </c>
      <c r="J1896">
        <v>6</v>
      </c>
      <c r="K1896">
        <v>10</v>
      </c>
      <c r="L1896">
        <v>14</v>
      </c>
      <c r="M1896">
        <v>18</v>
      </c>
      <c r="N1896">
        <v>35</v>
      </c>
      <c r="O1896">
        <v>17</v>
      </c>
      <c r="P1896">
        <v>4</v>
      </c>
      <c r="Q1896">
        <v>4</v>
      </c>
      <c r="R1896">
        <v>10</v>
      </c>
      <c r="S1896">
        <v>4</v>
      </c>
      <c r="T1896" t="s">
        <v>2406</v>
      </c>
      <c r="U1896">
        <v>0</v>
      </c>
      <c r="V1896">
        <v>230</v>
      </c>
      <c r="W1896">
        <v>1079</v>
      </c>
    </row>
    <row r="1897" spans="1:23" x14ac:dyDescent="0.35">
      <c r="A1897" t="s">
        <v>490</v>
      </c>
      <c r="B1897" t="s">
        <v>491</v>
      </c>
      <c r="C1897" s="2">
        <v>44986</v>
      </c>
      <c r="D1897">
        <v>1067</v>
      </c>
      <c r="E1897">
        <v>280</v>
      </c>
      <c r="F1897">
        <v>28</v>
      </c>
      <c r="G1897">
        <v>6</v>
      </c>
      <c r="H1897">
        <v>1</v>
      </c>
      <c r="I1897">
        <v>1382</v>
      </c>
      <c r="J1897">
        <v>6</v>
      </c>
      <c r="K1897">
        <v>8</v>
      </c>
      <c r="L1897">
        <v>11</v>
      </c>
      <c r="M1897">
        <v>14</v>
      </c>
      <c r="N1897">
        <v>36</v>
      </c>
      <c r="O1897">
        <v>22</v>
      </c>
      <c r="P1897">
        <v>3</v>
      </c>
      <c r="Q1897">
        <v>3</v>
      </c>
      <c r="R1897">
        <v>8</v>
      </c>
      <c r="S1897">
        <v>2</v>
      </c>
      <c r="T1897" t="s">
        <v>2407</v>
      </c>
      <c r="U1897">
        <v>7</v>
      </c>
      <c r="V1897">
        <v>315</v>
      </c>
      <c r="W1897">
        <v>1375</v>
      </c>
    </row>
    <row r="1898" spans="1:23" x14ac:dyDescent="0.35">
      <c r="A1898" t="s">
        <v>192</v>
      </c>
      <c r="B1898" t="s">
        <v>492</v>
      </c>
      <c r="C1898" s="2">
        <v>44652</v>
      </c>
      <c r="D1898">
        <v>789</v>
      </c>
      <c r="E1898">
        <v>38</v>
      </c>
      <c r="F1898">
        <v>3</v>
      </c>
      <c r="G1898">
        <v>3</v>
      </c>
      <c r="H1898">
        <v>0</v>
      </c>
      <c r="I1898">
        <v>833</v>
      </c>
      <c r="J1898">
        <v>5</v>
      </c>
      <c r="K1898">
        <v>7</v>
      </c>
      <c r="L1898">
        <v>8</v>
      </c>
      <c r="M1898">
        <v>9</v>
      </c>
      <c r="N1898">
        <v>12</v>
      </c>
      <c r="O1898">
        <v>3</v>
      </c>
      <c r="P1898">
        <v>1</v>
      </c>
      <c r="Q1898">
        <v>1</v>
      </c>
      <c r="R1898">
        <v>7</v>
      </c>
      <c r="S1898">
        <v>2</v>
      </c>
      <c r="T1898" t="s">
        <v>2408</v>
      </c>
      <c r="U1898">
        <v>3</v>
      </c>
      <c r="V1898">
        <v>44</v>
      </c>
      <c r="W1898">
        <v>830</v>
      </c>
    </row>
    <row r="1899" spans="1:23" x14ac:dyDescent="0.35">
      <c r="A1899" t="s">
        <v>192</v>
      </c>
      <c r="B1899" t="s">
        <v>492</v>
      </c>
      <c r="C1899" s="2">
        <v>44682</v>
      </c>
      <c r="D1899">
        <v>1100</v>
      </c>
      <c r="E1899">
        <v>43</v>
      </c>
      <c r="F1899">
        <v>5</v>
      </c>
      <c r="G1899">
        <v>1</v>
      </c>
      <c r="H1899">
        <v>1</v>
      </c>
      <c r="I1899">
        <v>1150</v>
      </c>
      <c r="J1899">
        <v>6</v>
      </c>
      <c r="K1899">
        <v>7</v>
      </c>
      <c r="L1899">
        <v>8</v>
      </c>
      <c r="M1899">
        <v>9</v>
      </c>
      <c r="N1899">
        <v>13</v>
      </c>
      <c r="O1899">
        <v>4</v>
      </c>
      <c r="P1899">
        <v>1</v>
      </c>
      <c r="Q1899">
        <v>1</v>
      </c>
      <c r="R1899">
        <v>7</v>
      </c>
      <c r="S1899">
        <v>1</v>
      </c>
      <c r="T1899" t="s">
        <v>2409</v>
      </c>
      <c r="U1899">
        <v>2</v>
      </c>
      <c r="V1899">
        <v>50</v>
      </c>
      <c r="W1899">
        <v>1148</v>
      </c>
    </row>
    <row r="1900" spans="1:23" x14ac:dyDescent="0.35">
      <c r="A1900" t="s">
        <v>192</v>
      </c>
      <c r="B1900" t="s">
        <v>492</v>
      </c>
      <c r="C1900" s="2">
        <v>44713</v>
      </c>
      <c r="D1900">
        <v>860</v>
      </c>
      <c r="E1900">
        <v>48</v>
      </c>
      <c r="F1900">
        <v>0</v>
      </c>
      <c r="G1900">
        <v>0</v>
      </c>
      <c r="H1900">
        <v>0</v>
      </c>
      <c r="I1900">
        <v>908</v>
      </c>
      <c r="J1900">
        <v>5</v>
      </c>
      <c r="K1900">
        <v>7</v>
      </c>
      <c r="L1900">
        <v>8</v>
      </c>
      <c r="M1900">
        <v>9</v>
      </c>
      <c r="N1900">
        <v>12</v>
      </c>
      <c r="O1900">
        <v>3</v>
      </c>
      <c r="P1900">
        <v>1</v>
      </c>
      <c r="Q1900">
        <v>1</v>
      </c>
      <c r="R1900">
        <v>7</v>
      </c>
      <c r="S1900">
        <v>2</v>
      </c>
      <c r="T1900" t="s">
        <v>2410</v>
      </c>
      <c r="U1900">
        <v>0</v>
      </c>
      <c r="V1900">
        <v>48</v>
      </c>
      <c r="W1900">
        <v>908</v>
      </c>
    </row>
    <row r="1901" spans="1:23" x14ac:dyDescent="0.35">
      <c r="A1901" t="s">
        <v>192</v>
      </c>
      <c r="B1901" t="s">
        <v>492</v>
      </c>
      <c r="C1901" s="2">
        <v>44743</v>
      </c>
      <c r="D1901">
        <v>1037</v>
      </c>
      <c r="E1901">
        <v>31</v>
      </c>
      <c r="F1901">
        <v>0</v>
      </c>
      <c r="G1901">
        <v>1</v>
      </c>
      <c r="H1901">
        <v>3</v>
      </c>
      <c r="I1901">
        <v>1072</v>
      </c>
      <c r="J1901">
        <v>5</v>
      </c>
      <c r="K1901">
        <v>7</v>
      </c>
      <c r="L1901">
        <v>8</v>
      </c>
      <c r="M1901">
        <v>10.5</v>
      </c>
      <c r="N1901">
        <v>115</v>
      </c>
      <c r="O1901">
        <v>104.5</v>
      </c>
      <c r="P1901">
        <v>2.5</v>
      </c>
      <c r="Q1901">
        <v>1</v>
      </c>
      <c r="R1901">
        <v>7</v>
      </c>
      <c r="S1901">
        <v>2</v>
      </c>
      <c r="T1901" t="s">
        <v>2411</v>
      </c>
      <c r="U1901">
        <v>4</v>
      </c>
      <c r="V1901">
        <v>35</v>
      </c>
      <c r="W1901">
        <v>1068</v>
      </c>
    </row>
    <row r="1902" spans="1:23" x14ac:dyDescent="0.35">
      <c r="A1902" t="s">
        <v>192</v>
      </c>
      <c r="B1902" t="s">
        <v>492</v>
      </c>
      <c r="C1902" s="2">
        <v>44774</v>
      </c>
      <c r="D1902">
        <v>881</v>
      </c>
      <c r="E1902">
        <v>29</v>
      </c>
      <c r="F1902">
        <v>2</v>
      </c>
      <c r="G1902">
        <v>2</v>
      </c>
      <c r="H1902">
        <v>0</v>
      </c>
      <c r="I1902">
        <v>914</v>
      </c>
      <c r="J1902">
        <v>7</v>
      </c>
      <c r="K1902">
        <v>8</v>
      </c>
      <c r="L1902">
        <v>10</v>
      </c>
      <c r="M1902">
        <v>11</v>
      </c>
      <c r="N1902">
        <v>12</v>
      </c>
      <c r="O1902">
        <v>1</v>
      </c>
      <c r="P1902">
        <v>1</v>
      </c>
      <c r="Q1902">
        <v>2</v>
      </c>
      <c r="R1902">
        <v>8</v>
      </c>
      <c r="S1902">
        <v>1</v>
      </c>
      <c r="T1902" t="s">
        <v>2412</v>
      </c>
      <c r="U1902">
        <v>2</v>
      </c>
      <c r="V1902">
        <v>33</v>
      </c>
      <c r="W1902">
        <v>912</v>
      </c>
    </row>
    <row r="1903" spans="1:23" x14ac:dyDescent="0.35">
      <c r="A1903" t="s">
        <v>192</v>
      </c>
      <c r="B1903" t="s">
        <v>492</v>
      </c>
      <c r="C1903" s="2">
        <v>44805</v>
      </c>
      <c r="D1903">
        <v>865</v>
      </c>
      <c r="E1903">
        <v>39</v>
      </c>
      <c r="F1903">
        <v>2</v>
      </c>
      <c r="G1903">
        <v>2</v>
      </c>
      <c r="H1903">
        <v>1</v>
      </c>
      <c r="I1903">
        <v>909</v>
      </c>
      <c r="J1903">
        <v>8</v>
      </c>
      <c r="K1903">
        <v>10</v>
      </c>
      <c r="L1903">
        <v>12</v>
      </c>
      <c r="M1903">
        <v>17</v>
      </c>
      <c r="N1903">
        <v>21</v>
      </c>
      <c r="O1903">
        <v>4</v>
      </c>
      <c r="P1903">
        <v>5</v>
      </c>
      <c r="Q1903">
        <v>2</v>
      </c>
      <c r="R1903">
        <v>10</v>
      </c>
      <c r="S1903">
        <v>2</v>
      </c>
      <c r="T1903" t="s">
        <v>2413</v>
      </c>
      <c r="U1903">
        <v>3</v>
      </c>
      <c r="V1903">
        <v>44</v>
      </c>
      <c r="W1903">
        <v>906</v>
      </c>
    </row>
    <row r="1904" spans="1:23" x14ac:dyDescent="0.35">
      <c r="A1904" t="s">
        <v>192</v>
      </c>
      <c r="B1904" t="s">
        <v>492</v>
      </c>
      <c r="C1904" s="2">
        <v>44835</v>
      </c>
      <c r="D1904">
        <v>901</v>
      </c>
      <c r="E1904">
        <v>31</v>
      </c>
      <c r="F1904">
        <v>1</v>
      </c>
      <c r="G1904">
        <v>2</v>
      </c>
      <c r="H1904">
        <v>1</v>
      </c>
      <c r="I1904">
        <v>936</v>
      </c>
      <c r="J1904">
        <v>8</v>
      </c>
      <c r="K1904">
        <v>10</v>
      </c>
      <c r="L1904">
        <v>13</v>
      </c>
      <c r="M1904">
        <v>18</v>
      </c>
      <c r="N1904">
        <v>22</v>
      </c>
      <c r="O1904">
        <v>4</v>
      </c>
      <c r="P1904">
        <v>5</v>
      </c>
      <c r="Q1904">
        <v>3</v>
      </c>
      <c r="R1904">
        <v>10</v>
      </c>
      <c r="S1904">
        <v>2</v>
      </c>
      <c r="T1904" t="s">
        <v>2414</v>
      </c>
      <c r="U1904">
        <v>3</v>
      </c>
      <c r="V1904">
        <v>35</v>
      </c>
      <c r="W1904">
        <v>933</v>
      </c>
    </row>
    <row r="1905" spans="1:23" x14ac:dyDescent="0.35">
      <c r="A1905" t="s">
        <v>192</v>
      </c>
      <c r="B1905" t="s">
        <v>492</v>
      </c>
      <c r="C1905" s="2">
        <v>44866</v>
      </c>
      <c r="D1905">
        <v>840</v>
      </c>
      <c r="E1905">
        <v>36</v>
      </c>
      <c r="F1905">
        <v>7</v>
      </c>
      <c r="G1905">
        <v>3</v>
      </c>
      <c r="H1905">
        <v>0</v>
      </c>
      <c r="I1905">
        <v>886</v>
      </c>
      <c r="J1905">
        <v>7</v>
      </c>
      <c r="K1905">
        <v>8</v>
      </c>
      <c r="L1905">
        <v>9</v>
      </c>
      <c r="M1905">
        <v>10</v>
      </c>
      <c r="N1905">
        <v>14</v>
      </c>
      <c r="O1905">
        <v>4</v>
      </c>
      <c r="P1905">
        <v>1</v>
      </c>
      <c r="Q1905">
        <v>1</v>
      </c>
      <c r="R1905">
        <v>8</v>
      </c>
      <c r="S1905">
        <v>1</v>
      </c>
      <c r="T1905" t="s">
        <v>2415</v>
      </c>
      <c r="U1905">
        <v>3</v>
      </c>
      <c r="V1905">
        <v>46</v>
      </c>
      <c r="W1905">
        <v>883</v>
      </c>
    </row>
    <row r="1906" spans="1:23" x14ac:dyDescent="0.35">
      <c r="A1906" t="s">
        <v>192</v>
      </c>
      <c r="B1906" t="s">
        <v>492</v>
      </c>
      <c r="C1906" s="2">
        <v>44896</v>
      </c>
      <c r="D1906">
        <v>827</v>
      </c>
      <c r="E1906">
        <v>36</v>
      </c>
      <c r="F1906">
        <v>6</v>
      </c>
      <c r="G1906">
        <v>1</v>
      </c>
      <c r="H1906">
        <v>1</v>
      </c>
      <c r="I1906">
        <v>871</v>
      </c>
      <c r="J1906">
        <v>6</v>
      </c>
      <c r="K1906">
        <v>8</v>
      </c>
      <c r="L1906">
        <v>10</v>
      </c>
      <c r="M1906">
        <v>11</v>
      </c>
      <c r="N1906">
        <v>14</v>
      </c>
      <c r="O1906">
        <v>3</v>
      </c>
      <c r="P1906">
        <v>1</v>
      </c>
      <c r="Q1906">
        <v>2</v>
      </c>
      <c r="R1906">
        <v>8</v>
      </c>
      <c r="S1906">
        <v>2</v>
      </c>
      <c r="T1906" t="s">
        <v>2416</v>
      </c>
      <c r="U1906">
        <v>2</v>
      </c>
      <c r="V1906">
        <v>44</v>
      </c>
      <c r="W1906">
        <v>869</v>
      </c>
    </row>
    <row r="1907" spans="1:23" x14ac:dyDescent="0.35">
      <c r="A1907" t="s">
        <v>192</v>
      </c>
      <c r="B1907" t="s">
        <v>492</v>
      </c>
      <c r="C1907" s="2">
        <v>44927</v>
      </c>
      <c r="D1907">
        <v>1463</v>
      </c>
      <c r="E1907">
        <v>52</v>
      </c>
      <c r="F1907">
        <v>9</v>
      </c>
      <c r="G1907">
        <v>6</v>
      </c>
      <c r="H1907">
        <v>2</v>
      </c>
      <c r="I1907">
        <v>1532</v>
      </c>
      <c r="J1907">
        <v>4</v>
      </c>
      <c r="K1907">
        <v>9</v>
      </c>
      <c r="L1907">
        <v>10</v>
      </c>
      <c r="M1907">
        <v>12</v>
      </c>
      <c r="N1907">
        <v>18</v>
      </c>
      <c r="O1907">
        <v>6</v>
      </c>
      <c r="P1907">
        <v>2</v>
      </c>
      <c r="Q1907">
        <v>1</v>
      </c>
      <c r="R1907">
        <v>9</v>
      </c>
      <c r="S1907">
        <v>5</v>
      </c>
      <c r="T1907" t="s">
        <v>2417</v>
      </c>
      <c r="U1907">
        <v>8</v>
      </c>
      <c r="V1907">
        <v>69</v>
      </c>
      <c r="W1907">
        <v>1524</v>
      </c>
    </row>
    <row r="1908" spans="1:23" x14ac:dyDescent="0.35">
      <c r="A1908" t="s">
        <v>192</v>
      </c>
      <c r="B1908" t="s">
        <v>492</v>
      </c>
      <c r="C1908" s="2">
        <v>44958</v>
      </c>
      <c r="D1908">
        <v>832</v>
      </c>
      <c r="E1908">
        <v>36</v>
      </c>
      <c r="F1908">
        <v>4</v>
      </c>
      <c r="G1908">
        <v>2</v>
      </c>
      <c r="H1908">
        <v>2</v>
      </c>
      <c r="I1908">
        <v>876</v>
      </c>
      <c r="J1908">
        <v>7</v>
      </c>
      <c r="K1908">
        <v>8</v>
      </c>
      <c r="L1908">
        <v>9</v>
      </c>
      <c r="M1908">
        <v>11</v>
      </c>
      <c r="N1908">
        <v>85</v>
      </c>
      <c r="O1908">
        <v>74</v>
      </c>
      <c r="P1908">
        <v>2</v>
      </c>
      <c r="Q1908">
        <v>1</v>
      </c>
      <c r="R1908">
        <v>8</v>
      </c>
      <c r="S1908">
        <v>1</v>
      </c>
      <c r="T1908" t="s">
        <v>2418</v>
      </c>
      <c r="U1908">
        <v>4</v>
      </c>
      <c r="V1908">
        <v>44</v>
      </c>
      <c r="W1908">
        <v>872</v>
      </c>
    </row>
    <row r="1909" spans="1:23" x14ac:dyDescent="0.35">
      <c r="A1909" t="s">
        <v>192</v>
      </c>
      <c r="B1909" t="s">
        <v>492</v>
      </c>
      <c r="C1909" s="2">
        <v>44986</v>
      </c>
      <c r="D1909">
        <v>1155</v>
      </c>
      <c r="E1909">
        <v>53</v>
      </c>
      <c r="F1909">
        <v>6</v>
      </c>
      <c r="G1909">
        <v>3</v>
      </c>
      <c r="H1909">
        <v>4</v>
      </c>
      <c r="I1909">
        <v>1221</v>
      </c>
      <c r="J1909">
        <v>6</v>
      </c>
      <c r="K1909">
        <v>8</v>
      </c>
      <c r="L1909">
        <v>9</v>
      </c>
      <c r="M1909">
        <v>11</v>
      </c>
      <c r="N1909">
        <v>13</v>
      </c>
      <c r="O1909">
        <v>2</v>
      </c>
      <c r="P1909">
        <v>2</v>
      </c>
      <c r="Q1909">
        <v>1</v>
      </c>
      <c r="R1909">
        <v>8</v>
      </c>
      <c r="S1909">
        <v>2</v>
      </c>
      <c r="T1909" t="s">
        <v>2419</v>
      </c>
      <c r="U1909">
        <v>7</v>
      </c>
      <c r="V1909">
        <v>66</v>
      </c>
      <c r="W1909">
        <v>1214</v>
      </c>
    </row>
    <row r="1910" spans="1:23" x14ac:dyDescent="0.35">
      <c r="A1910" t="s">
        <v>270</v>
      </c>
      <c r="B1910" t="s">
        <v>271</v>
      </c>
      <c r="C1910" s="2">
        <v>44652</v>
      </c>
      <c r="D1910">
        <v>150</v>
      </c>
      <c r="E1910">
        <v>38</v>
      </c>
      <c r="F1910">
        <v>13</v>
      </c>
      <c r="G1910">
        <v>0</v>
      </c>
      <c r="H1910">
        <v>6</v>
      </c>
      <c r="I1910">
        <v>207</v>
      </c>
      <c r="J1910">
        <v>24</v>
      </c>
      <c r="K1910">
        <v>91</v>
      </c>
      <c r="L1910">
        <v>102</v>
      </c>
      <c r="M1910">
        <v>159</v>
      </c>
      <c r="N1910">
        <v>326</v>
      </c>
      <c r="O1910">
        <v>167</v>
      </c>
      <c r="P1910">
        <v>57</v>
      </c>
      <c r="Q1910">
        <v>11</v>
      </c>
      <c r="R1910">
        <v>91</v>
      </c>
      <c r="S1910">
        <v>67</v>
      </c>
      <c r="T1910" t="s">
        <v>2420</v>
      </c>
      <c r="U1910">
        <v>6</v>
      </c>
      <c r="V1910">
        <v>57</v>
      </c>
      <c r="W1910">
        <v>201</v>
      </c>
    </row>
    <row r="1911" spans="1:23" x14ac:dyDescent="0.35">
      <c r="A1911" t="s">
        <v>270</v>
      </c>
      <c r="B1911" t="s">
        <v>271</v>
      </c>
      <c r="C1911" s="2">
        <v>44682</v>
      </c>
      <c r="D1911">
        <v>229</v>
      </c>
      <c r="E1911">
        <v>66</v>
      </c>
      <c r="F1911">
        <v>1</v>
      </c>
      <c r="G1911">
        <v>2</v>
      </c>
      <c r="H1911">
        <v>1</v>
      </c>
      <c r="I1911">
        <v>299</v>
      </c>
      <c r="J1911">
        <v>43</v>
      </c>
      <c r="K1911">
        <v>71</v>
      </c>
      <c r="L1911">
        <v>91</v>
      </c>
      <c r="M1911">
        <v>101</v>
      </c>
      <c r="N1911">
        <v>108</v>
      </c>
      <c r="O1911">
        <v>7</v>
      </c>
      <c r="P1911">
        <v>10</v>
      </c>
      <c r="Q1911">
        <v>20</v>
      </c>
      <c r="R1911">
        <v>71</v>
      </c>
      <c r="S1911">
        <v>28</v>
      </c>
      <c r="T1911" t="s">
        <v>2421</v>
      </c>
      <c r="U1911">
        <v>3</v>
      </c>
      <c r="V1911">
        <v>70</v>
      </c>
      <c r="W1911">
        <v>296</v>
      </c>
    </row>
    <row r="1912" spans="1:23" x14ac:dyDescent="0.35">
      <c r="A1912" t="s">
        <v>270</v>
      </c>
      <c r="B1912" t="s">
        <v>271</v>
      </c>
      <c r="C1912" s="2">
        <v>44713</v>
      </c>
      <c r="D1912">
        <v>0</v>
      </c>
      <c r="E1912">
        <v>0</v>
      </c>
      <c r="F1912">
        <v>0</v>
      </c>
      <c r="G1912">
        <v>0</v>
      </c>
      <c r="H1912">
        <v>0</v>
      </c>
      <c r="I1912">
        <v>0</v>
      </c>
      <c r="T1912" t="s">
        <v>2422</v>
      </c>
      <c r="U1912">
        <v>0</v>
      </c>
      <c r="V1912">
        <v>0</v>
      </c>
      <c r="W1912">
        <v>0</v>
      </c>
    </row>
    <row r="1913" spans="1:23" x14ac:dyDescent="0.35">
      <c r="A1913" t="s">
        <v>270</v>
      </c>
      <c r="B1913" t="s">
        <v>271</v>
      </c>
      <c r="C1913" s="2">
        <v>44743</v>
      </c>
      <c r="D1913">
        <v>0</v>
      </c>
      <c r="E1913">
        <v>0</v>
      </c>
      <c r="F1913">
        <v>0</v>
      </c>
      <c r="G1913">
        <v>0</v>
      </c>
      <c r="H1913">
        <v>0</v>
      </c>
      <c r="I1913">
        <v>0</v>
      </c>
      <c r="T1913" t="s">
        <v>2423</v>
      </c>
      <c r="U1913">
        <v>0</v>
      </c>
      <c r="V1913">
        <v>0</v>
      </c>
      <c r="W1913">
        <v>0</v>
      </c>
    </row>
    <row r="1914" spans="1:23" x14ac:dyDescent="0.35">
      <c r="A1914" t="s">
        <v>270</v>
      </c>
      <c r="B1914" t="s">
        <v>271</v>
      </c>
      <c r="C1914" s="2">
        <v>44774</v>
      </c>
      <c r="D1914">
        <v>819</v>
      </c>
      <c r="E1914">
        <v>299</v>
      </c>
      <c r="F1914">
        <v>15</v>
      </c>
      <c r="G1914">
        <v>1</v>
      </c>
      <c r="H1914">
        <v>19</v>
      </c>
      <c r="I1914">
        <v>1153</v>
      </c>
      <c r="J1914">
        <v>37</v>
      </c>
      <c r="K1914">
        <v>71</v>
      </c>
      <c r="L1914">
        <v>107</v>
      </c>
      <c r="M1914">
        <v>139</v>
      </c>
      <c r="N1914">
        <v>157</v>
      </c>
      <c r="O1914">
        <v>18</v>
      </c>
      <c r="P1914">
        <v>32</v>
      </c>
      <c r="Q1914">
        <v>36</v>
      </c>
      <c r="R1914">
        <v>71</v>
      </c>
      <c r="S1914">
        <v>34</v>
      </c>
      <c r="T1914" t="s">
        <v>2424</v>
      </c>
      <c r="U1914">
        <v>20</v>
      </c>
      <c r="V1914">
        <v>334</v>
      </c>
      <c r="W1914">
        <v>1133</v>
      </c>
    </row>
    <row r="1915" spans="1:23" x14ac:dyDescent="0.35">
      <c r="A1915" t="s">
        <v>270</v>
      </c>
      <c r="B1915" t="s">
        <v>271</v>
      </c>
      <c r="C1915" s="2">
        <v>44805</v>
      </c>
      <c r="D1915">
        <v>0</v>
      </c>
      <c r="E1915">
        <v>0</v>
      </c>
      <c r="F1915">
        <v>0</v>
      </c>
      <c r="G1915">
        <v>0</v>
      </c>
      <c r="H1915">
        <v>0</v>
      </c>
      <c r="I1915">
        <v>0</v>
      </c>
      <c r="T1915" t="s">
        <v>2425</v>
      </c>
      <c r="U1915">
        <v>0</v>
      </c>
      <c r="V1915">
        <v>0</v>
      </c>
      <c r="W1915">
        <v>0</v>
      </c>
    </row>
    <row r="1916" spans="1:23" x14ac:dyDescent="0.35">
      <c r="A1916" t="s">
        <v>270</v>
      </c>
      <c r="B1916" t="s">
        <v>271</v>
      </c>
      <c r="C1916" s="2">
        <v>44835</v>
      </c>
      <c r="D1916">
        <v>0</v>
      </c>
      <c r="E1916">
        <v>0</v>
      </c>
      <c r="F1916">
        <v>0</v>
      </c>
      <c r="G1916">
        <v>0</v>
      </c>
      <c r="H1916">
        <v>0</v>
      </c>
      <c r="I1916">
        <v>0</v>
      </c>
      <c r="T1916" t="s">
        <v>2426</v>
      </c>
      <c r="U1916">
        <v>0</v>
      </c>
      <c r="V1916">
        <v>0</v>
      </c>
      <c r="W1916">
        <v>0</v>
      </c>
    </row>
    <row r="1917" spans="1:23" x14ac:dyDescent="0.35">
      <c r="A1917" t="s">
        <v>270</v>
      </c>
      <c r="B1917" t="s">
        <v>271</v>
      </c>
      <c r="C1917" s="2">
        <v>44866</v>
      </c>
      <c r="D1917">
        <v>0</v>
      </c>
      <c r="E1917">
        <v>0</v>
      </c>
      <c r="F1917">
        <v>0</v>
      </c>
      <c r="G1917">
        <v>0</v>
      </c>
      <c r="H1917">
        <v>0</v>
      </c>
      <c r="I1917">
        <v>0</v>
      </c>
      <c r="T1917" t="s">
        <v>2427</v>
      </c>
      <c r="U1917">
        <v>0</v>
      </c>
      <c r="V1917">
        <v>0</v>
      </c>
      <c r="W1917">
        <v>0</v>
      </c>
    </row>
    <row r="1918" spans="1:23" x14ac:dyDescent="0.35">
      <c r="A1918" t="s">
        <v>270</v>
      </c>
      <c r="B1918" t="s">
        <v>271</v>
      </c>
      <c r="C1918" s="2">
        <v>44896</v>
      </c>
      <c r="D1918">
        <v>18</v>
      </c>
      <c r="E1918">
        <v>10</v>
      </c>
      <c r="F1918">
        <v>3</v>
      </c>
      <c r="G1918">
        <v>0</v>
      </c>
      <c r="H1918">
        <v>4</v>
      </c>
      <c r="I1918">
        <v>35</v>
      </c>
      <c r="J1918">
        <v>14</v>
      </c>
      <c r="K1918">
        <v>22</v>
      </c>
      <c r="L1918">
        <v>49</v>
      </c>
      <c r="M1918">
        <v>50</v>
      </c>
      <c r="N1918">
        <v>320</v>
      </c>
      <c r="O1918">
        <v>270</v>
      </c>
      <c r="P1918">
        <v>1</v>
      </c>
      <c r="Q1918">
        <v>27</v>
      </c>
      <c r="R1918">
        <v>22</v>
      </c>
      <c r="S1918">
        <v>8</v>
      </c>
      <c r="T1918" t="s">
        <v>2428</v>
      </c>
      <c r="U1918">
        <v>4</v>
      </c>
      <c r="V1918">
        <v>17</v>
      </c>
      <c r="W1918">
        <v>31</v>
      </c>
    </row>
    <row r="1919" spans="1:23" x14ac:dyDescent="0.35">
      <c r="A1919" t="s">
        <v>270</v>
      </c>
      <c r="B1919" t="s">
        <v>271</v>
      </c>
      <c r="C1919" s="2">
        <v>44927</v>
      </c>
      <c r="D1919">
        <v>200</v>
      </c>
      <c r="E1919">
        <v>58</v>
      </c>
      <c r="F1919">
        <v>3</v>
      </c>
      <c r="G1919">
        <v>0</v>
      </c>
      <c r="H1919">
        <v>2</v>
      </c>
      <c r="I1919">
        <v>263</v>
      </c>
      <c r="J1919">
        <v>3</v>
      </c>
      <c r="K1919">
        <v>7</v>
      </c>
      <c r="L1919">
        <v>15</v>
      </c>
      <c r="M1919">
        <v>20</v>
      </c>
      <c r="N1919">
        <v>288</v>
      </c>
      <c r="O1919">
        <v>268</v>
      </c>
      <c r="P1919">
        <v>5</v>
      </c>
      <c r="Q1919">
        <v>8</v>
      </c>
      <c r="R1919">
        <v>7</v>
      </c>
      <c r="S1919">
        <v>4</v>
      </c>
      <c r="T1919" t="s">
        <v>2429</v>
      </c>
      <c r="U1919">
        <v>2</v>
      </c>
      <c r="V1919">
        <v>63</v>
      </c>
      <c r="W1919">
        <v>261</v>
      </c>
    </row>
    <row r="1920" spans="1:23" x14ac:dyDescent="0.35">
      <c r="A1920" t="s">
        <v>270</v>
      </c>
      <c r="B1920" t="s">
        <v>271</v>
      </c>
      <c r="C1920" s="2">
        <v>44958</v>
      </c>
      <c r="D1920">
        <v>254</v>
      </c>
      <c r="E1920">
        <v>60</v>
      </c>
      <c r="F1920">
        <v>5</v>
      </c>
      <c r="G1920">
        <v>2</v>
      </c>
      <c r="H1920">
        <v>4</v>
      </c>
      <c r="I1920">
        <v>325</v>
      </c>
      <c r="J1920">
        <v>4</v>
      </c>
      <c r="K1920">
        <v>11</v>
      </c>
      <c r="L1920">
        <v>33</v>
      </c>
      <c r="M1920">
        <v>39</v>
      </c>
      <c r="N1920">
        <v>59</v>
      </c>
      <c r="O1920">
        <v>20</v>
      </c>
      <c r="P1920">
        <v>6</v>
      </c>
      <c r="Q1920">
        <v>22</v>
      </c>
      <c r="R1920">
        <v>11</v>
      </c>
      <c r="S1920">
        <v>7</v>
      </c>
      <c r="T1920" t="s">
        <v>2430</v>
      </c>
      <c r="U1920">
        <v>6</v>
      </c>
      <c r="V1920">
        <v>71</v>
      </c>
      <c r="W1920">
        <v>319</v>
      </c>
    </row>
    <row r="1921" spans="1:23" x14ac:dyDescent="0.35">
      <c r="A1921" t="s">
        <v>270</v>
      </c>
      <c r="B1921" t="s">
        <v>271</v>
      </c>
      <c r="C1921" s="2">
        <v>44986</v>
      </c>
      <c r="D1921">
        <v>2408</v>
      </c>
      <c r="E1921">
        <v>621</v>
      </c>
      <c r="F1921">
        <v>17</v>
      </c>
      <c r="G1921">
        <v>5</v>
      </c>
      <c r="H1921">
        <v>30</v>
      </c>
      <c r="I1921">
        <v>3081</v>
      </c>
      <c r="J1921">
        <v>9</v>
      </c>
      <c r="K1921">
        <v>54</v>
      </c>
      <c r="L1921">
        <v>135</v>
      </c>
      <c r="M1921">
        <v>197</v>
      </c>
      <c r="N1921">
        <v>284</v>
      </c>
      <c r="O1921">
        <v>87</v>
      </c>
      <c r="P1921">
        <v>62</v>
      </c>
      <c r="Q1921">
        <v>81</v>
      </c>
      <c r="R1921">
        <v>54</v>
      </c>
      <c r="S1921">
        <v>45</v>
      </c>
      <c r="T1921" t="s">
        <v>2431</v>
      </c>
      <c r="U1921">
        <v>35</v>
      </c>
      <c r="V1921">
        <v>673</v>
      </c>
      <c r="W1921">
        <v>3046</v>
      </c>
    </row>
    <row r="1922" spans="1:23" x14ac:dyDescent="0.35">
      <c r="A1922" t="s">
        <v>380</v>
      </c>
      <c r="B1922" t="s">
        <v>381</v>
      </c>
      <c r="C1922" s="2">
        <v>44652</v>
      </c>
      <c r="D1922">
        <v>204</v>
      </c>
      <c r="E1922">
        <v>39</v>
      </c>
      <c r="F1922">
        <v>12</v>
      </c>
      <c r="G1922">
        <v>3</v>
      </c>
      <c r="H1922">
        <v>1</v>
      </c>
      <c r="I1922">
        <v>259</v>
      </c>
      <c r="J1922">
        <v>5</v>
      </c>
      <c r="K1922">
        <v>11</v>
      </c>
      <c r="L1922">
        <v>18</v>
      </c>
      <c r="M1922">
        <v>22</v>
      </c>
      <c r="N1922">
        <v>34</v>
      </c>
      <c r="O1922">
        <v>12</v>
      </c>
      <c r="P1922">
        <v>4</v>
      </c>
      <c r="Q1922">
        <v>7</v>
      </c>
      <c r="R1922">
        <v>11</v>
      </c>
      <c r="S1922">
        <v>6</v>
      </c>
      <c r="T1922" t="s">
        <v>2432</v>
      </c>
      <c r="U1922">
        <v>4</v>
      </c>
      <c r="V1922">
        <v>55</v>
      </c>
      <c r="W1922">
        <v>255</v>
      </c>
    </row>
    <row r="1923" spans="1:23" x14ac:dyDescent="0.35">
      <c r="A1923" t="s">
        <v>380</v>
      </c>
      <c r="B1923" t="s">
        <v>381</v>
      </c>
      <c r="C1923" s="2">
        <v>44682</v>
      </c>
      <c r="D1923">
        <v>420</v>
      </c>
      <c r="E1923">
        <v>96</v>
      </c>
      <c r="F1923">
        <v>33</v>
      </c>
      <c r="G1923">
        <v>6</v>
      </c>
      <c r="H1923">
        <v>6</v>
      </c>
      <c r="I1923">
        <v>561</v>
      </c>
      <c r="J1923">
        <v>6</v>
      </c>
      <c r="K1923">
        <v>14</v>
      </c>
      <c r="L1923">
        <v>21</v>
      </c>
      <c r="M1923">
        <v>26</v>
      </c>
      <c r="N1923">
        <v>31</v>
      </c>
      <c r="O1923">
        <v>5</v>
      </c>
      <c r="P1923">
        <v>5</v>
      </c>
      <c r="Q1923">
        <v>7</v>
      </c>
      <c r="R1923">
        <v>14</v>
      </c>
      <c r="S1923">
        <v>8</v>
      </c>
      <c r="T1923" t="s">
        <v>2433</v>
      </c>
      <c r="U1923">
        <v>12</v>
      </c>
      <c r="V1923">
        <v>141</v>
      </c>
      <c r="W1923">
        <v>549</v>
      </c>
    </row>
    <row r="1924" spans="1:23" x14ac:dyDescent="0.35">
      <c r="A1924" t="s">
        <v>380</v>
      </c>
      <c r="B1924" t="s">
        <v>381</v>
      </c>
      <c r="C1924" s="2">
        <v>44713</v>
      </c>
      <c r="D1924">
        <v>497</v>
      </c>
      <c r="E1924">
        <v>142</v>
      </c>
      <c r="F1924">
        <v>25</v>
      </c>
      <c r="G1924">
        <v>0</v>
      </c>
      <c r="H1924">
        <v>2</v>
      </c>
      <c r="I1924">
        <v>666</v>
      </c>
      <c r="J1924">
        <v>6</v>
      </c>
      <c r="K1924">
        <v>11</v>
      </c>
      <c r="L1924">
        <v>16</v>
      </c>
      <c r="M1924">
        <v>21</v>
      </c>
      <c r="N1924">
        <v>33</v>
      </c>
      <c r="O1924">
        <v>12</v>
      </c>
      <c r="P1924">
        <v>5</v>
      </c>
      <c r="Q1924">
        <v>5</v>
      </c>
      <c r="R1924">
        <v>11</v>
      </c>
      <c r="S1924">
        <v>5</v>
      </c>
      <c r="T1924" t="s">
        <v>2434</v>
      </c>
      <c r="U1924">
        <v>2</v>
      </c>
      <c r="V1924">
        <v>169</v>
      </c>
      <c r="W1924">
        <v>664</v>
      </c>
    </row>
    <row r="1925" spans="1:23" x14ac:dyDescent="0.35">
      <c r="A1925" t="s">
        <v>380</v>
      </c>
      <c r="B1925" t="s">
        <v>381</v>
      </c>
      <c r="C1925" s="2">
        <v>44743</v>
      </c>
      <c r="D1925">
        <v>248</v>
      </c>
      <c r="E1925">
        <v>55</v>
      </c>
      <c r="F1925">
        <v>20</v>
      </c>
      <c r="G1925">
        <v>2</v>
      </c>
      <c r="H1925">
        <v>0</v>
      </c>
      <c r="I1925">
        <v>325</v>
      </c>
      <c r="J1925">
        <v>6</v>
      </c>
      <c r="K1925">
        <v>13</v>
      </c>
      <c r="L1925">
        <v>21</v>
      </c>
      <c r="M1925">
        <v>24</v>
      </c>
      <c r="N1925">
        <v>35</v>
      </c>
      <c r="O1925">
        <v>11</v>
      </c>
      <c r="P1925">
        <v>3</v>
      </c>
      <c r="Q1925">
        <v>8</v>
      </c>
      <c r="R1925">
        <v>13</v>
      </c>
      <c r="S1925">
        <v>7</v>
      </c>
      <c r="T1925" t="s">
        <v>2435</v>
      </c>
      <c r="U1925">
        <v>2</v>
      </c>
      <c r="V1925">
        <v>77</v>
      </c>
      <c r="W1925">
        <v>323</v>
      </c>
    </row>
    <row r="1926" spans="1:23" x14ac:dyDescent="0.35">
      <c r="A1926" t="s">
        <v>380</v>
      </c>
      <c r="B1926" t="s">
        <v>381</v>
      </c>
      <c r="C1926" s="2">
        <v>44774</v>
      </c>
      <c r="D1926">
        <v>583</v>
      </c>
      <c r="E1926">
        <v>164</v>
      </c>
      <c r="F1926">
        <v>25</v>
      </c>
      <c r="G1926">
        <v>4</v>
      </c>
      <c r="H1926">
        <v>2</v>
      </c>
      <c r="I1926">
        <v>778</v>
      </c>
      <c r="J1926">
        <v>8</v>
      </c>
      <c r="K1926">
        <v>15</v>
      </c>
      <c r="L1926">
        <v>21</v>
      </c>
      <c r="M1926">
        <v>28</v>
      </c>
      <c r="N1926">
        <v>38</v>
      </c>
      <c r="O1926">
        <v>10</v>
      </c>
      <c r="P1926">
        <v>7</v>
      </c>
      <c r="Q1926">
        <v>6</v>
      </c>
      <c r="R1926">
        <v>15</v>
      </c>
      <c r="S1926">
        <v>7</v>
      </c>
      <c r="T1926" t="s">
        <v>2436</v>
      </c>
      <c r="U1926">
        <v>6</v>
      </c>
      <c r="V1926">
        <v>195</v>
      </c>
      <c r="W1926">
        <v>772</v>
      </c>
    </row>
    <row r="1927" spans="1:23" x14ac:dyDescent="0.35">
      <c r="A1927" t="s">
        <v>380</v>
      </c>
      <c r="B1927" t="s">
        <v>381</v>
      </c>
      <c r="C1927" s="2">
        <v>44805</v>
      </c>
      <c r="D1927">
        <v>465</v>
      </c>
      <c r="E1927">
        <v>82</v>
      </c>
      <c r="F1927">
        <v>15</v>
      </c>
      <c r="G1927">
        <v>3</v>
      </c>
      <c r="H1927">
        <v>2</v>
      </c>
      <c r="I1927">
        <v>567</v>
      </c>
      <c r="J1927">
        <v>9</v>
      </c>
      <c r="K1927">
        <v>13</v>
      </c>
      <c r="L1927">
        <v>20</v>
      </c>
      <c r="M1927">
        <v>26</v>
      </c>
      <c r="N1927">
        <v>60</v>
      </c>
      <c r="O1927">
        <v>34</v>
      </c>
      <c r="P1927">
        <v>6</v>
      </c>
      <c r="Q1927">
        <v>7</v>
      </c>
      <c r="R1927">
        <v>13</v>
      </c>
      <c r="S1927">
        <v>4</v>
      </c>
      <c r="T1927" t="s">
        <v>2437</v>
      </c>
      <c r="U1927">
        <v>5</v>
      </c>
      <c r="V1927">
        <v>102</v>
      </c>
      <c r="W1927">
        <v>562</v>
      </c>
    </row>
    <row r="1928" spans="1:23" x14ac:dyDescent="0.35">
      <c r="A1928" t="s">
        <v>380</v>
      </c>
      <c r="B1928" t="s">
        <v>381</v>
      </c>
      <c r="C1928" s="2">
        <v>44835</v>
      </c>
      <c r="D1928">
        <v>131</v>
      </c>
      <c r="E1928">
        <v>52</v>
      </c>
      <c r="F1928">
        <v>38</v>
      </c>
      <c r="G1928">
        <v>5</v>
      </c>
      <c r="H1928">
        <v>4</v>
      </c>
      <c r="I1928">
        <v>230</v>
      </c>
      <c r="J1928">
        <v>7</v>
      </c>
      <c r="K1928">
        <v>15</v>
      </c>
      <c r="L1928">
        <v>25.5</v>
      </c>
      <c r="M1928">
        <v>33</v>
      </c>
      <c r="N1928">
        <v>48</v>
      </c>
      <c r="O1928">
        <v>15</v>
      </c>
      <c r="P1928">
        <v>7.5</v>
      </c>
      <c r="Q1928">
        <v>10.5</v>
      </c>
      <c r="R1928">
        <v>15</v>
      </c>
      <c r="S1928">
        <v>8</v>
      </c>
      <c r="T1928" t="s">
        <v>2438</v>
      </c>
      <c r="U1928">
        <v>9</v>
      </c>
      <c r="V1928">
        <v>99</v>
      </c>
      <c r="W1928">
        <v>221</v>
      </c>
    </row>
    <row r="1929" spans="1:23" x14ac:dyDescent="0.35">
      <c r="A1929" t="s">
        <v>380</v>
      </c>
      <c r="B1929" t="s">
        <v>381</v>
      </c>
      <c r="C1929" s="2">
        <v>44866</v>
      </c>
      <c r="D1929">
        <v>365</v>
      </c>
      <c r="E1929">
        <v>63</v>
      </c>
      <c r="F1929">
        <v>17</v>
      </c>
      <c r="G1929">
        <v>2</v>
      </c>
      <c r="H1929">
        <v>1</v>
      </c>
      <c r="I1929">
        <v>448</v>
      </c>
      <c r="J1929">
        <v>14</v>
      </c>
      <c r="K1929">
        <v>34</v>
      </c>
      <c r="L1929">
        <v>36</v>
      </c>
      <c r="M1929">
        <v>39</v>
      </c>
      <c r="N1929">
        <v>44</v>
      </c>
      <c r="O1929">
        <v>5</v>
      </c>
      <c r="P1929">
        <v>3</v>
      </c>
      <c r="Q1929">
        <v>2</v>
      </c>
      <c r="R1929">
        <v>34</v>
      </c>
      <c r="S1929">
        <v>20</v>
      </c>
      <c r="T1929" t="s">
        <v>2439</v>
      </c>
      <c r="U1929">
        <v>3</v>
      </c>
      <c r="V1929">
        <v>83</v>
      </c>
      <c r="W1929">
        <v>445</v>
      </c>
    </row>
    <row r="1930" spans="1:23" x14ac:dyDescent="0.35">
      <c r="A1930" t="s">
        <v>380</v>
      </c>
      <c r="B1930" t="s">
        <v>381</v>
      </c>
      <c r="C1930" s="2">
        <v>44896</v>
      </c>
      <c r="D1930">
        <v>362</v>
      </c>
      <c r="E1930">
        <v>84</v>
      </c>
      <c r="F1930">
        <v>23</v>
      </c>
      <c r="G1930">
        <v>2</v>
      </c>
      <c r="H1930">
        <v>0</v>
      </c>
      <c r="I1930">
        <v>471</v>
      </c>
      <c r="J1930">
        <v>14</v>
      </c>
      <c r="K1930">
        <v>29</v>
      </c>
      <c r="L1930">
        <v>39</v>
      </c>
      <c r="M1930">
        <v>41</v>
      </c>
      <c r="N1930">
        <v>45</v>
      </c>
      <c r="O1930">
        <v>4</v>
      </c>
      <c r="P1930">
        <v>2</v>
      </c>
      <c r="Q1930">
        <v>10</v>
      </c>
      <c r="R1930">
        <v>29</v>
      </c>
      <c r="S1930">
        <v>15</v>
      </c>
      <c r="T1930" t="s">
        <v>2440</v>
      </c>
      <c r="U1930">
        <v>2</v>
      </c>
      <c r="V1930">
        <v>109</v>
      </c>
      <c r="W1930">
        <v>469</v>
      </c>
    </row>
    <row r="1931" spans="1:23" x14ac:dyDescent="0.35">
      <c r="A1931" t="s">
        <v>380</v>
      </c>
      <c r="B1931" t="s">
        <v>381</v>
      </c>
      <c r="C1931" s="2">
        <v>44927</v>
      </c>
      <c r="D1931">
        <v>221</v>
      </c>
      <c r="E1931">
        <v>73</v>
      </c>
      <c r="F1931">
        <v>9</v>
      </c>
      <c r="G1931">
        <v>2</v>
      </c>
      <c r="H1931">
        <v>2</v>
      </c>
      <c r="I1931">
        <v>307</v>
      </c>
      <c r="J1931">
        <v>17</v>
      </c>
      <c r="K1931">
        <v>37</v>
      </c>
      <c r="L1931">
        <v>48</v>
      </c>
      <c r="M1931">
        <v>56</v>
      </c>
      <c r="N1931">
        <v>60</v>
      </c>
      <c r="O1931">
        <v>4</v>
      </c>
      <c r="P1931">
        <v>8</v>
      </c>
      <c r="Q1931">
        <v>11</v>
      </c>
      <c r="R1931">
        <v>37</v>
      </c>
      <c r="S1931">
        <v>20</v>
      </c>
      <c r="T1931" t="s">
        <v>2441</v>
      </c>
      <c r="U1931">
        <v>4</v>
      </c>
      <c r="V1931">
        <v>86</v>
      </c>
      <c r="W1931">
        <v>303</v>
      </c>
    </row>
    <row r="1932" spans="1:23" x14ac:dyDescent="0.35">
      <c r="A1932" t="s">
        <v>380</v>
      </c>
      <c r="B1932" t="s">
        <v>381</v>
      </c>
      <c r="C1932" s="2">
        <v>44958</v>
      </c>
      <c r="D1932">
        <v>354</v>
      </c>
      <c r="E1932">
        <v>151</v>
      </c>
      <c r="F1932">
        <v>44</v>
      </c>
      <c r="G1932">
        <v>9</v>
      </c>
      <c r="H1932">
        <v>2</v>
      </c>
      <c r="I1932">
        <v>560</v>
      </c>
      <c r="J1932">
        <v>13.5</v>
      </c>
      <c r="K1932">
        <v>36</v>
      </c>
      <c r="L1932">
        <v>49</v>
      </c>
      <c r="M1932">
        <v>54</v>
      </c>
      <c r="N1932">
        <v>64</v>
      </c>
      <c r="O1932">
        <v>10</v>
      </c>
      <c r="P1932">
        <v>5</v>
      </c>
      <c r="Q1932">
        <v>13</v>
      </c>
      <c r="R1932">
        <v>36</v>
      </c>
      <c r="S1932">
        <v>22.5</v>
      </c>
      <c r="T1932" t="s">
        <v>2442</v>
      </c>
      <c r="U1932">
        <v>11</v>
      </c>
      <c r="V1932">
        <v>206</v>
      </c>
      <c r="W1932">
        <v>549</v>
      </c>
    </row>
    <row r="1933" spans="1:23" x14ac:dyDescent="0.35">
      <c r="A1933" t="s">
        <v>380</v>
      </c>
      <c r="B1933" t="s">
        <v>381</v>
      </c>
      <c r="C1933" s="2">
        <v>44986</v>
      </c>
      <c r="D1933">
        <v>443</v>
      </c>
      <c r="E1933">
        <v>195</v>
      </c>
      <c r="F1933">
        <v>28</v>
      </c>
      <c r="G1933">
        <v>4</v>
      </c>
      <c r="H1933">
        <v>1</v>
      </c>
      <c r="I1933">
        <v>671</v>
      </c>
      <c r="J1933">
        <v>14</v>
      </c>
      <c r="K1933">
        <v>26</v>
      </c>
      <c r="L1933">
        <v>34</v>
      </c>
      <c r="M1933">
        <v>44</v>
      </c>
      <c r="N1933">
        <v>54</v>
      </c>
      <c r="O1933">
        <v>10</v>
      </c>
      <c r="P1933">
        <v>10</v>
      </c>
      <c r="Q1933">
        <v>8</v>
      </c>
      <c r="R1933">
        <v>26</v>
      </c>
      <c r="S1933">
        <v>12</v>
      </c>
      <c r="T1933" t="s">
        <v>2443</v>
      </c>
      <c r="U1933">
        <v>5</v>
      </c>
      <c r="V1933">
        <v>228</v>
      </c>
      <c r="W1933">
        <v>666</v>
      </c>
    </row>
    <row r="1934" spans="1:23" x14ac:dyDescent="0.35">
      <c r="A1934" t="s">
        <v>329</v>
      </c>
      <c r="B1934" t="s">
        <v>330</v>
      </c>
      <c r="C1934" s="2">
        <v>44652</v>
      </c>
      <c r="D1934">
        <v>441</v>
      </c>
      <c r="E1934">
        <v>223</v>
      </c>
      <c r="F1934">
        <v>5</v>
      </c>
      <c r="G1934">
        <v>0</v>
      </c>
      <c r="H1934">
        <v>5</v>
      </c>
      <c r="I1934">
        <v>674</v>
      </c>
      <c r="J1934">
        <v>3</v>
      </c>
      <c r="K1934">
        <v>5</v>
      </c>
      <c r="L1934">
        <v>9</v>
      </c>
      <c r="M1934">
        <v>19</v>
      </c>
      <c r="N1934">
        <v>71</v>
      </c>
      <c r="O1934">
        <v>52</v>
      </c>
      <c r="P1934">
        <v>10</v>
      </c>
      <c r="Q1934">
        <v>4</v>
      </c>
      <c r="R1934">
        <v>5</v>
      </c>
      <c r="S1934">
        <v>2</v>
      </c>
      <c r="T1934" t="s">
        <v>2444</v>
      </c>
      <c r="U1934">
        <v>5</v>
      </c>
      <c r="V1934">
        <v>233</v>
      </c>
      <c r="W1934">
        <v>669</v>
      </c>
    </row>
    <row r="1935" spans="1:23" x14ac:dyDescent="0.35">
      <c r="A1935" t="s">
        <v>329</v>
      </c>
      <c r="B1935" t="s">
        <v>330</v>
      </c>
      <c r="C1935" s="2">
        <v>44682</v>
      </c>
      <c r="D1935">
        <v>694</v>
      </c>
      <c r="E1935">
        <v>458</v>
      </c>
      <c r="F1935">
        <v>30</v>
      </c>
      <c r="G1935">
        <v>2</v>
      </c>
      <c r="H1935">
        <v>103</v>
      </c>
      <c r="I1935">
        <v>1287</v>
      </c>
      <c r="J1935">
        <v>3</v>
      </c>
      <c r="K1935">
        <v>8</v>
      </c>
      <c r="L1935">
        <v>28</v>
      </c>
      <c r="M1935">
        <v>78</v>
      </c>
      <c r="N1935">
        <v>247</v>
      </c>
      <c r="O1935">
        <v>169</v>
      </c>
      <c r="P1935">
        <v>50</v>
      </c>
      <c r="Q1935">
        <v>20</v>
      </c>
      <c r="R1935">
        <v>8</v>
      </c>
      <c r="S1935">
        <v>5</v>
      </c>
      <c r="T1935" t="s">
        <v>2445</v>
      </c>
      <c r="U1935">
        <v>105</v>
      </c>
      <c r="V1935">
        <v>593</v>
      </c>
      <c r="W1935">
        <v>1182</v>
      </c>
    </row>
    <row r="1936" spans="1:23" x14ac:dyDescent="0.35">
      <c r="A1936" t="s">
        <v>329</v>
      </c>
      <c r="B1936" t="s">
        <v>330</v>
      </c>
      <c r="C1936" s="2">
        <v>44713</v>
      </c>
      <c r="D1936">
        <v>125</v>
      </c>
      <c r="E1936">
        <v>33</v>
      </c>
      <c r="F1936">
        <v>2</v>
      </c>
      <c r="G1936">
        <v>0</v>
      </c>
      <c r="H1936">
        <v>10</v>
      </c>
      <c r="I1936">
        <v>170</v>
      </c>
      <c r="J1936">
        <v>3</v>
      </c>
      <c r="K1936">
        <v>4</v>
      </c>
      <c r="L1936">
        <v>6</v>
      </c>
      <c r="M1936">
        <v>18</v>
      </c>
      <c r="N1936">
        <v>96</v>
      </c>
      <c r="O1936">
        <v>78</v>
      </c>
      <c r="P1936">
        <v>12</v>
      </c>
      <c r="Q1936">
        <v>2</v>
      </c>
      <c r="R1936">
        <v>4</v>
      </c>
      <c r="S1936">
        <v>1</v>
      </c>
      <c r="T1936" t="s">
        <v>2446</v>
      </c>
      <c r="U1936">
        <v>10</v>
      </c>
      <c r="V1936">
        <v>45</v>
      </c>
      <c r="W1936">
        <v>160</v>
      </c>
    </row>
    <row r="1937" spans="1:23" x14ac:dyDescent="0.35">
      <c r="A1937" t="s">
        <v>329</v>
      </c>
      <c r="B1937" t="s">
        <v>330</v>
      </c>
      <c r="C1937" s="2">
        <v>44743</v>
      </c>
      <c r="D1937">
        <v>989</v>
      </c>
      <c r="E1937">
        <v>597</v>
      </c>
      <c r="F1937">
        <v>5</v>
      </c>
      <c r="G1937">
        <v>1</v>
      </c>
      <c r="H1937">
        <v>12</v>
      </c>
      <c r="I1937">
        <v>1604</v>
      </c>
      <c r="J1937">
        <v>4</v>
      </c>
      <c r="K1937">
        <v>11</v>
      </c>
      <c r="L1937">
        <v>23</v>
      </c>
      <c r="M1937">
        <v>46</v>
      </c>
      <c r="N1937">
        <v>99</v>
      </c>
      <c r="O1937">
        <v>53</v>
      </c>
      <c r="P1937">
        <v>23</v>
      </c>
      <c r="Q1937">
        <v>12</v>
      </c>
      <c r="R1937">
        <v>11</v>
      </c>
      <c r="S1937">
        <v>7</v>
      </c>
      <c r="T1937" t="s">
        <v>2447</v>
      </c>
      <c r="U1937">
        <v>13</v>
      </c>
      <c r="V1937">
        <v>615</v>
      </c>
      <c r="W1937">
        <v>1591</v>
      </c>
    </row>
    <row r="1938" spans="1:23" x14ac:dyDescent="0.35">
      <c r="A1938" t="s">
        <v>329</v>
      </c>
      <c r="B1938" t="s">
        <v>330</v>
      </c>
      <c r="C1938" s="2">
        <v>44774</v>
      </c>
      <c r="D1938">
        <v>539</v>
      </c>
      <c r="E1938">
        <v>282</v>
      </c>
      <c r="F1938">
        <v>5</v>
      </c>
      <c r="G1938">
        <v>1</v>
      </c>
      <c r="H1938">
        <v>10</v>
      </c>
      <c r="I1938">
        <v>837</v>
      </c>
      <c r="J1938">
        <v>3</v>
      </c>
      <c r="K1938">
        <v>5</v>
      </c>
      <c r="L1938">
        <v>10</v>
      </c>
      <c r="M1938">
        <v>22</v>
      </c>
      <c r="N1938">
        <v>134</v>
      </c>
      <c r="O1938">
        <v>112</v>
      </c>
      <c r="P1938">
        <v>12</v>
      </c>
      <c r="Q1938">
        <v>5</v>
      </c>
      <c r="R1938">
        <v>5</v>
      </c>
      <c r="S1938">
        <v>2</v>
      </c>
      <c r="T1938" t="s">
        <v>2448</v>
      </c>
      <c r="U1938">
        <v>11</v>
      </c>
      <c r="V1938">
        <v>298</v>
      </c>
      <c r="W1938">
        <v>826</v>
      </c>
    </row>
    <row r="1939" spans="1:23" x14ac:dyDescent="0.35">
      <c r="A1939" t="s">
        <v>329</v>
      </c>
      <c r="B1939" t="s">
        <v>330</v>
      </c>
      <c r="C1939" s="2">
        <v>44805</v>
      </c>
      <c r="D1939">
        <v>1218</v>
      </c>
      <c r="E1939">
        <v>410</v>
      </c>
      <c r="F1939">
        <v>8</v>
      </c>
      <c r="G1939">
        <v>1</v>
      </c>
      <c r="H1939">
        <v>11</v>
      </c>
      <c r="I1939">
        <v>1648</v>
      </c>
      <c r="J1939">
        <v>4</v>
      </c>
      <c r="K1939">
        <v>14</v>
      </c>
      <c r="L1939">
        <v>29</v>
      </c>
      <c r="M1939">
        <v>60</v>
      </c>
      <c r="N1939">
        <v>148</v>
      </c>
      <c r="O1939">
        <v>88</v>
      </c>
      <c r="P1939">
        <v>31</v>
      </c>
      <c r="Q1939">
        <v>15</v>
      </c>
      <c r="R1939">
        <v>14</v>
      </c>
      <c r="S1939">
        <v>10</v>
      </c>
      <c r="T1939" t="s">
        <v>2449</v>
      </c>
      <c r="U1939">
        <v>12</v>
      </c>
      <c r="V1939">
        <v>430</v>
      </c>
      <c r="W1939">
        <v>1636</v>
      </c>
    </row>
    <row r="1940" spans="1:23" x14ac:dyDescent="0.35">
      <c r="A1940" t="s">
        <v>329</v>
      </c>
      <c r="B1940" t="s">
        <v>330</v>
      </c>
      <c r="C1940" s="2">
        <v>44835</v>
      </c>
      <c r="D1940">
        <v>638</v>
      </c>
      <c r="E1940">
        <v>258</v>
      </c>
      <c r="F1940">
        <v>5</v>
      </c>
      <c r="G1940">
        <v>1</v>
      </c>
      <c r="H1940">
        <v>17</v>
      </c>
      <c r="I1940">
        <v>919</v>
      </c>
      <c r="J1940">
        <v>4</v>
      </c>
      <c r="K1940">
        <v>8</v>
      </c>
      <c r="L1940">
        <v>14</v>
      </c>
      <c r="M1940">
        <v>25</v>
      </c>
      <c r="N1940">
        <v>110</v>
      </c>
      <c r="O1940">
        <v>85</v>
      </c>
      <c r="P1940">
        <v>11</v>
      </c>
      <c r="Q1940">
        <v>6</v>
      </c>
      <c r="R1940">
        <v>8</v>
      </c>
      <c r="S1940">
        <v>4</v>
      </c>
      <c r="T1940" t="s">
        <v>2450</v>
      </c>
      <c r="U1940">
        <v>18</v>
      </c>
      <c r="V1940">
        <v>281</v>
      </c>
      <c r="W1940">
        <v>901</v>
      </c>
    </row>
    <row r="1941" spans="1:23" x14ac:dyDescent="0.35">
      <c r="A1941" t="s">
        <v>329</v>
      </c>
      <c r="B1941" t="s">
        <v>330</v>
      </c>
      <c r="C1941" s="2">
        <v>44866</v>
      </c>
      <c r="D1941">
        <v>768</v>
      </c>
      <c r="E1941">
        <v>419</v>
      </c>
      <c r="F1941">
        <v>9</v>
      </c>
      <c r="G1941">
        <v>0</v>
      </c>
      <c r="H1941">
        <v>28</v>
      </c>
      <c r="I1941">
        <v>1224</v>
      </c>
      <c r="J1941">
        <v>4</v>
      </c>
      <c r="K1941">
        <v>14</v>
      </c>
      <c r="L1941">
        <v>27</v>
      </c>
      <c r="M1941">
        <v>63.5</v>
      </c>
      <c r="N1941">
        <v>900</v>
      </c>
      <c r="O1941">
        <v>836.5</v>
      </c>
      <c r="P1941">
        <v>36.5</v>
      </c>
      <c r="Q1941">
        <v>13</v>
      </c>
      <c r="R1941">
        <v>14</v>
      </c>
      <c r="S1941">
        <v>10</v>
      </c>
      <c r="T1941" t="s">
        <v>2451</v>
      </c>
      <c r="U1941">
        <v>28</v>
      </c>
      <c r="V1941">
        <v>456</v>
      </c>
      <c r="W1941">
        <v>1196</v>
      </c>
    </row>
    <row r="1942" spans="1:23" x14ac:dyDescent="0.35">
      <c r="A1942" t="s">
        <v>329</v>
      </c>
      <c r="B1942" t="s">
        <v>330</v>
      </c>
      <c r="C1942" s="2">
        <v>44896</v>
      </c>
      <c r="D1942">
        <v>828</v>
      </c>
      <c r="E1942">
        <v>229</v>
      </c>
      <c r="F1942">
        <v>10</v>
      </c>
      <c r="G1942">
        <v>2</v>
      </c>
      <c r="H1942">
        <v>63</v>
      </c>
      <c r="I1942">
        <v>1132</v>
      </c>
      <c r="J1942">
        <v>4</v>
      </c>
      <c r="K1942">
        <v>9</v>
      </c>
      <c r="L1942">
        <v>16</v>
      </c>
      <c r="M1942">
        <v>39</v>
      </c>
      <c r="N1942">
        <v>418</v>
      </c>
      <c r="O1942">
        <v>379</v>
      </c>
      <c r="P1942">
        <v>23</v>
      </c>
      <c r="Q1942">
        <v>7</v>
      </c>
      <c r="R1942">
        <v>9</v>
      </c>
      <c r="S1942">
        <v>5</v>
      </c>
      <c r="T1942" t="s">
        <v>2452</v>
      </c>
      <c r="U1942">
        <v>65</v>
      </c>
      <c r="V1942">
        <v>304</v>
      </c>
      <c r="W1942">
        <v>1067</v>
      </c>
    </row>
    <row r="1943" spans="1:23" x14ac:dyDescent="0.35">
      <c r="A1943" t="s">
        <v>329</v>
      </c>
      <c r="B1943" t="s">
        <v>330</v>
      </c>
      <c r="C1943" s="2">
        <v>44927</v>
      </c>
      <c r="D1943">
        <v>709</v>
      </c>
      <c r="E1943">
        <v>232</v>
      </c>
      <c r="F1943">
        <v>11</v>
      </c>
      <c r="G1943">
        <v>2</v>
      </c>
      <c r="H1943">
        <v>51</v>
      </c>
      <c r="I1943">
        <v>1005</v>
      </c>
      <c r="J1943">
        <v>4</v>
      </c>
      <c r="K1943">
        <v>9</v>
      </c>
      <c r="L1943">
        <v>25</v>
      </c>
      <c r="M1943">
        <v>59</v>
      </c>
      <c r="N1943">
        <v>280</v>
      </c>
      <c r="O1943">
        <v>221</v>
      </c>
      <c r="P1943">
        <v>34</v>
      </c>
      <c r="Q1943">
        <v>16</v>
      </c>
      <c r="R1943">
        <v>9</v>
      </c>
      <c r="S1943">
        <v>5</v>
      </c>
      <c r="T1943" t="s">
        <v>2453</v>
      </c>
      <c r="U1943">
        <v>53</v>
      </c>
      <c r="V1943">
        <v>296</v>
      </c>
      <c r="W1943">
        <v>952</v>
      </c>
    </row>
    <row r="1944" spans="1:23" x14ac:dyDescent="0.35">
      <c r="A1944" t="s">
        <v>329</v>
      </c>
      <c r="B1944" t="s">
        <v>330</v>
      </c>
      <c r="C1944" s="2">
        <v>44958</v>
      </c>
      <c r="D1944">
        <v>439</v>
      </c>
      <c r="E1944">
        <v>243</v>
      </c>
      <c r="F1944">
        <v>23</v>
      </c>
      <c r="G1944">
        <v>2</v>
      </c>
      <c r="H1944">
        <v>19</v>
      </c>
      <c r="I1944">
        <v>726</v>
      </c>
      <c r="J1944">
        <v>3</v>
      </c>
      <c r="K1944">
        <v>8</v>
      </c>
      <c r="L1944">
        <v>14</v>
      </c>
      <c r="M1944">
        <v>47</v>
      </c>
      <c r="N1944">
        <v>172</v>
      </c>
      <c r="O1944">
        <v>125</v>
      </c>
      <c r="P1944">
        <v>33</v>
      </c>
      <c r="Q1944">
        <v>6</v>
      </c>
      <c r="R1944">
        <v>8</v>
      </c>
      <c r="S1944">
        <v>5</v>
      </c>
      <c r="T1944" t="s">
        <v>2454</v>
      </c>
      <c r="U1944">
        <v>21</v>
      </c>
      <c r="V1944">
        <v>287</v>
      </c>
      <c r="W1944">
        <v>705</v>
      </c>
    </row>
    <row r="1945" spans="1:23" x14ac:dyDescent="0.35">
      <c r="A1945" t="s">
        <v>329</v>
      </c>
      <c r="B1945" t="s">
        <v>330</v>
      </c>
      <c r="C1945" s="2">
        <v>44986</v>
      </c>
      <c r="D1945">
        <v>784</v>
      </c>
      <c r="E1945">
        <v>615</v>
      </c>
      <c r="F1945">
        <v>24</v>
      </c>
      <c r="G1945">
        <v>1</v>
      </c>
      <c r="H1945">
        <v>9</v>
      </c>
      <c r="I1945">
        <v>1433</v>
      </c>
      <c r="J1945">
        <v>4</v>
      </c>
      <c r="K1945">
        <v>9</v>
      </c>
      <c r="L1945">
        <v>24</v>
      </c>
      <c r="M1945">
        <v>70</v>
      </c>
      <c r="N1945">
        <v>99</v>
      </c>
      <c r="O1945">
        <v>29</v>
      </c>
      <c r="P1945">
        <v>46</v>
      </c>
      <c r="Q1945">
        <v>15</v>
      </c>
      <c r="R1945">
        <v>9</v>
      </c>
      <c r="S1945">
        <v>5</v>
      </c>
      <c r="T1945" t="s">
        <v>2455</v>
      </c>
      <c r="U1945">
        <v>10</v>
      </c>
      <c r="V1945">
        <v>649</v>
      </c>
      <c r="W1945">
        <v>1423</v>
      </c>
    </row>
    <row r="1946" spans="1:23" x14ac:dyDescent="0.35">
      <c r="A1946" t="s">
        <v>327</v>
      </c>
      <c r="B1946" t="s">
        <v>328</v>
      </c>
      <c r="C1946" s="2">
        <v>44652</v>
      </c>
      <c r="D1946">
        <v>646</v>
      </c>
      <c r="E1946">
        <v>39</v>
      </c>
      <c r="F1946">
        <v>2</v>
      </c>
      <c r="G1946">
        <v>3</v>
      </c>
      <c r="H1946">
        <v>0</v>
      </c>
      <c r="I1946">
        <v>690</v>
      </c>
      <c r="J1946">
        <v>4</v>
      </c>
      <c r="K1946">
        <v>21</v>
      </c>
      <c r="L1946">
        <v>42</v>
      </c>
      <c r="M1946">
        <v>96</v>
      </c>
      <c r="N1946">
        <v>108</v>
      </c>
      <c r="O1946">
        <v>12</v>
      </c>
      <c r="P1946">
        <v>54</v>
      </c>
      <c r="Q1946">
        <v>21</v>
      </c>
      <c r="R1946">
        <v>21</v>
      </c>
      <c r="S1946">
        <v>17</v>
      </c>
      <c r="T1946" t="s">
        <v>2456</v>
      </c>
      <c r="U1946">
        <v>3</v>
      </c>
      <c r="V1946">
        <v>44</v>
      </c>
      <c r="W1946">
        <v>687</v>
      </c>
    </row>
    <row r="1947" spans="1:23" x14ac:dyDescent="0.35">
      <c r="A1947" t="s">
        <v>327</v>
      </c>
      <c r="B1947" t="s">
        <v>328</v>
      </c>
      <c r="C1947" s="2">
        <v>44682</v>
      </c>
      <c r="D1947">
        <v>852</v>
      </c>
      <c r="E1947">
        <v>147</v>
      </c>
      <c r="F1947">
        <v>6</v>
      </c>
      <c r="G1947">
        <v>1</v>
      </c>
      <c r="H1947">
        <v>0</v>
      </c>
      <c r="I1947">
        <v>1006</v>
      </c>
      <c r="J1947">
        <v>12</v>
      </c>
      <c r="K1947">
        <v>52</v>
      </c>
      <c r="L1947">
        <v>85</v>
      </c>
      <c r="M1947">
        <v>112</v>
      </c>
      <c r="N1947">
        <v>156</v>
      </c>
      <c r="O1947">
        <v>44</v>
      </c>
      <c r="P1947">
        <v>27</v>
      </c>
      <c r="Q1947">
        <v>33</v>
      </c>
      <c r="R1947">
        <v>52</v>
      </c>
      <c r="S1947">
        <v>40</v>
      </c>
      <c r="T1947" t="s">
        <v>2457</v>
      </c>
      <c r="U1947">
        <v>1</v>
      </c>
      <c r="V1947">
        <v>154</v>
      </c>
      <c r="W1947">
        <v>1005</v>
      </c>
    </row>
    <row r="1948" spans="1:23" x14ac:dyDescent="0.35">
      <c r="A1948" t="s">
        <v>327</v>
      </c>
      <c r="B1948" t="s">
        <v>328</v>
      </c>
      <c r="C1948" s="2">
        <v>44713</v>
      </c>
      <c r="D1948">
        <v>175</v>
      </c>
      <c r="E1948">
        <v>11</v>
      </c>
      <c r="F1948">
        <v>0</v>
      </c>
      <c r="G1948">
        <v>0</v>
      </c>
      <c r="H1948">
        <v>0</v>
      </c>
      <c r="I1948">
        <v>186</v>
      </c>
      <c r="J1948">
        <v>2</v>
      </c>
      <c r="K1948">
        <v>7</v>
      </c>
      <c r="L1948">
        <v>49</v>
      </c>
      <c r="M1948">
        <v>51</v>
      </c>
      <c r="N1948">
        <v>53</v>
      </c>
      <c r="O1948">
        <v>2</v>
      </c>
      <c r="P1948">
        <v>2</v>
      </c>
      <c r="Q1948">
        <v>42</v>
      </c>
      <c r="R1948">
        <v>7</v>
      </c>
      <c r="S1948">
        <v>5</v>
      </c>
      <c r="T1948" t="s">
        <v>2458</v>
      </c>
      <c r="U1948">
        <v>0</v>
      </c>
      <c r="V1948">
        <v>11</v>
      </c>
      <c r="W1948">
        <v>186</v>
      </c>
    </row>
    <row r="1949" spans="1:23" x14ac:dyDescent="0.35">
      <c r="A1949" t="s">
        <v>327</v>
      </c>
      <c r="B1949" t="s">
        <v>328</v>
      </c>
      <c r="C1949" s="2">
        <v>44743</v>
      </c>
      <c r="D1949">
        <v>315</v>
      </c>
      <c r="E1949">
        <v>39</v>
      </c>
      <c r="F1949">
        <v>1</v>
      </c>
      <c r="G1949">
        <v>0</v>
      </c>
      <c r="H1949">
        <v>0</v>
      </c>
      <c r="I1949">
        <v>355</v>
      </c>
      <c r="J1949">
        <v>2</v>
      </c>
      <c r="K1949">
        <v>5</v>
      </c>
      <c r="L1949">
        <v>10</v>
      </c>
      <c r="M1949">
        <v>20</v>
      </c>
      <c r="N1949">
        <v>59</v>
      </c>
      <c r="O1949">
        <v>39</v>
      </c>
      <c r="P1949">
        <v>10</v>
      </c>
      <c r="Q1949">
        <v>5</v>
      </c>
      <c r="R1949">
        <v>5</v>
      </c>
      <c r="S1949">
        <v>3</v>
      </c>
      <c r="T1949" t="s">
        <v>2459</v>
      </c>
      <c r="U1949">
        <v>0</v>
      </c>
      <c r="V1949">
        <v>40</v>
      </c>
      <c r="W1949">
        <v>355</v>
      </c>
    </row>
    <row r="1950" spans="1:23" x14ac:dyDescent="0.35">
      <c r="A1950" t="s">
        <v>327</v>
      </c>
      <c r="B1950" t="s">
        <v>328</v>
      </c>
      <c r="C1950" s="2">
        <v>44774</v>
      </c>
      <c r="D1950">
        <v>655</v>
      </c>
      <c r="E1950">
        <v>40</v>
      </c>
      <c r="F1950">
        <v>0</v>
      </c>
      <c r="G1950">
        <v>1</v>
      </c>
      <c r="H1950">
        <v>0</v>
      </c>
      <c r="I1950">
        <v>696</v>
      </c>
      <c r="J1950">
        <v>5</v>
      </c>
      <c r="K1950">
        <v>14</v>
      </c>
      <c r="L1950">
        <v>35</v>
      </c>
      <c r="M1950">
        <v>64</v>
      </c>
      <c r="N1950">
        <v>84</v>
      </c>
      <c r="O1950">
        <v>20</v>
      </c>
      <c r="P1950">
        <v>29</v>
      </c>
      <c r="Q1950">
        <v>21</v>
      </c>
      <c r="R1950">
        <v>14</v>
      </c>
      <c r="S1950">
        <v>9</v>
      </c>
      <c r="T1950" t="s">
        <v>2460</v>
      </c>
      <c r="U1950">
        <v>1</v>
      </c>
      <c r="V1950">
        <v>41</v>
      </c>
      <c r="W1950">
        <v>695</v>
      </c>
    </row>
    <row r="1951" spans="1:23" x14ac:dyDescent="0.35">
      <c r="A1951" t="s">
        <v>327</v>
      </c>
      <c r="B1951" t="s">
        <v>328</v>
      </c>
      <c r="C1951" s="2">
        <v>44805</v>
      </c>
      <c r="D1951">
        <v>582</v>
      </c>
      <c r="E1951">
        <v>41</v>
      </c>
      <c r="F1951">
        <v>2</v>
      </c>
      <c r="G1951">
        <v>0</v>
      </c>
      <c r="H1951">
        <v>1</v>
      </c>
      <c r="I1951">
        <v>626</v>
      </c>
      <c r="J1951">
        <v>2</v>
      </c>
      <c r="K1951">
        <v>6</v>
      </c>
      <c r="L1951">
        <v>15</v>
      </c>
      <c r="M1951">
        <v>32</v>
      </c>
      <c r="N1951">
        <v>104</v>
      </c>
      <c r="O1951">
        <v>72</v>
      </c>
      <c r="P1951">
        <v>17</v>
      </c>
      <c r="Q1951">
        <v>9</v>
      </c>
      <c r="R1951">
        <v>6</v>
      </c>
      <c r="S1951">
        <v>4</v>
      </c>
      <c r="T1951" t="s">
        <v>2461</v>
      </c>
      <c r="U1951">
        <v>1</v>
      </c>
      <c r="V1951">
        <v>44</v>
      </c>
      <c r="W1951">
        <v>625</v>
      </c>
    </row>
    <row r="1952" spans="1:23" x14ac:dyDescent="0.35">
      <c r="A1952" t="s">
        <v>327</v>
      </c>
      <c r="B1952" t="s">
        <v>328</v>
      </c>
      <c r="C1952" s="2">
        <v>44835</v>
      </c>
      <c r="D1952">
        <v>0</v>
      </c>
      <c r="E1952">
        <v>0</v>
      </c>
      <c r="F1952">
        <v>0</v>
      </c>
      <c r="G1952">
        <v>0</v>
      </c>
      <c r="H1952">
        <v>0</v>
      </c>
      <c r="I1952">
        <v>0</v>
      </c>
      <c r="T1952" t="s">
        <v>2462</v>
      </c>
      <c r="U1952">
        <v>0</v>
      </c>
      <c r="V1952">
        <v>0</v>
      </c>
      <c r="W1952">
        <v>0</v>
      </c>
    </row>
    <row r="1953" spans="1:23" x14ac:dyDescent="0.35">
      <c r="A1953" t="s">
        <v>327</v>
      </c>
      <c r="B1953" t="s">
        <v>328</v>
      </c>
      <c r="C1953" s="2">
        <v>44866</v>
      </c>
      <c r="D1953">
        <v>1812</v>
      </c>
      <c r="E1953">
        <v>358</v>
      </c>
      <c r="F1953">
        <v>29</v>
      </c>
      <c r="G1953">
        <v>3</v>
      </c>
      <c r="H1953">
        <v>0</v>
      </c>
      <c r="I1953">
        <v>2202</v>
      </c>
      <c r="J1953">
        <v>44</v>
      </c>
      <c r="K1953">
        <v>70</v>
      </c>
      <c r="L1953">
        <v>108</v>
      </c>
      <c r="M1953">
        <v>138</v>
      </c>
      <c r="N1953">
        <v>162</v>
      </c>
      <c r="O1953">
        <v>24</v>
      </c>
      <c r="P1953">
        <v>30</v>
      </c>
      <c r="Q1953">
        <v>38</v>
      </c>
      <c r="R1953">
        <v>70</v>
      </c>
      <c r="S1953">
        <v>26</v>
      </c>
      <c r="T1953" t="s">
        <v>2463</v>
      </c>
      <c r="U1953">
        <v>3</v>
      </c>
      <c r="V1953">
        <v>390</v>
      </c>
      <c r="W1953">
        <v>2199</v>
      </c>
    </row>
    <row r="1954" spans="1:23" x14ac:dyDescent="0.35">
      <c r="A1954" t="s">
        <v>327</v>
      </c>
      <c r="B1954" t="s">
        <v>328</v>
      </c>
      <c r="C1954" s="2">
        <v>44896</v>
      </c>
      <c r="D1954">
        <v>140</v>
      </c>
      <c r="E1954">
        <v>24</v>
      </c>
      <c r="F1954">
        <v>0</v>
      </c>
      <c r="G1954">
        <v>0</v>
      </c>
      <c r="H1954">
        <v>1</v>
      </c>
      <c r="I1954">
        <v>165</v>
      </c>
      <c r="J1954">
        <v>58</v>
      </c>
      <c r="K1954">
        <v>59</v>
      </c>
      <c r="L1954">
        <v>60</v>
      </c>
      <c r="M1954">
        <v>62</v>
      </c>
      <c r="N1954">
        <v>108</v>
      </c>
      <c r="O1954">
        <v>46</v>
      </c>
      <c r="P1954">
        <v>2</v>
      </c>
      <c r="Q1954">
        <v>1</v>
      </c>
      <c r="R1954">
        <v>59</v>
      </c>
      <c r="S1954">
        <v>1</v>
      </c>
      <c r="T1954" t="s">
        <v>2464</v>
      </c>
      <c r="U1954">
        <v>1</v>
      </c>
      <c r="V1954">
        <v>25</v>
      </c>
      <c r="W1954">
        <v>164</v>
      </c>
    </row>
    <row r="1955" spans="1:23" x14ac:dyDescent="0.35">
      <c r="A1955" t="s">
        <v>327</v>
      </c>
      <c r="B1955" t="s">
        <v>328</v>
      </c>
      <c r="C1955" s="2">
        <v>44927</v>
      </c>
      <c r="D1955">
        <v>71</v>
      </c>
      <c r="E1955">
        <v>14</v>
      </c>
      <c r="F1955">
        <v>2</v>
      </c>
      <c r="G1955">
        <v>2</v>
      </c>
      <c r="H1955">
        <v>0</v>
      </c>
      <c r="I1955">
        <v>89</v>
      </c>
      <c r="J1955">
        <v>22</v>
      </c>
      <c r="K1955">
        <v>59</v>
      </c>
      <c r="L1955">
        <v>61</v>
      </c>
      <c r="M1955">
        <v>62</v>
      </c>
      <c r="N1955">
        <v>146</v>
      </c>
      <c r="O1955">
        <v>84</v>
      </c>
      <c r="P1955">
        <v>1</v>
      </c>
      <c r="Q1955">
        <v>2</v>
      </c>
      <c r="R1955">
        <v>59</v>
      </c>
      <c r="S1955">
        <v>37</v>
      </c>
      <c r="T1955" t="s">
        <v>2465</v>
      </c>
      <c r="U1955">
        <v>2</v>
      </c>
      <c r="V1955">
        <v>18</v>
      </c>
      <c r="W1955">
        <v>87</v>
      </c>
    </row>
    <row r="1956" spans="1:23" x14ac:dyDescent="0.35">
      <c r="A1956" t="s">
        <v>327</v>
      </c>
      <c r="B1956" t="s">
        <v>328</v>
      </c>
      <c r="C1956" s="2">
        <v>44958</v>
      </c>
      <c r="D1956">
        <v>177</v>
      </c>
      <c r="E1956">
        <v>59</v>
      </c>
      <c r="F1956">
        <v>6</v>
      </c>
      <c r="G1956">
        <v>1</v>
      </c>
      <c r="H1956">
        <v>0</v>
      </c>
      <c r="I1956">
        <v>243</v>
      </c>
      <c r="J1956">
        <v>32</v>
      </c>
      <c r="K1956">
        <v>91</v>
      </c>
      <c r="L1956">
        <v>92</v>
      </c>
      <c r="M1956">
        <v>94</v>
      </c>
      <c r="N1956">
        <v>191</v>
      </c>
      <c r="O1956">
        <v>97</v>
      </c>
      <c r="P1956">
        <v>2</v>
      </c>
      <c r="Q1956">
        <v>1</v>
      </c>
      <c r="R1956">
        <v>91</v>
      </c>
      <c r="S1956">
        <v>59</v>
      </c>
      <c r="T1956" t="s">
        <v>2466</v>
      </c>
      <c r="U1956">
        <v>1</v>
      </c>
      <c r="V1956">
        <v>66</v>
      </c>
      <c r="W1956">
        <v>242</v>
      </c>
    </row>
    <row r="1957" spans="1:23" x14ac:dyDescent="0.35">
      <c r="A1957" t="s">
        <v>327</v>
      </c>
      <c r="B1957" t="s">
        <v>328</v>
      </c>
      <c r="C1957" s="2">
        <v>44986</v>
      </c>
      <c r="D1957">
        <v>644</v>
      </c>
      <c r="E1957">
        <v>152</v>
      </c>
      <c r="F1957">
        <v>8</v>
      </c>
      <c r="G1957">
        <v>2</v>
      </c>
      <c r="H1957">
        <v>1</v>
      </c>
      <c r="I1957">
        <v>807</v>
      </c>
      <c r="J1957">
        <v>2</v>
      </c>
      <c r="K1957">
        <v>96</v>
      </c>
      <c r="L1957">
        <v>98</v>
      </c>
      <c r="M1957">
        <v>101</v>
      </c>
      <c r="N1957">
        <v>125</v>
      </c>
      <c r="O1957">
        <v>24</v>
      </c>
      <c r="P1957">
        <v>3</v>
      </c>
      <c r="Q1957">
        <v>2</v>
      </c>
      <c r="R1957">
        <v>96</v>
      </c>
      <c r="S1957">
        <v>94</v>
      </c>
      <c r="T1957" t="s">
        <v>2467</v>
      </c>
      <c r="U1957">
        <v>3</v>
      </c>
      <c r="V1957">
        <v>163</v>
      </c>
      <c r="W1957">
        <v>804</v>
      </c>
    </row>
    <row r="1958" spans="1:23" x14ac:dyDescent="0.35">
      <c r="A1958" t="s">
        <v>189</v>
      </c>
      <c r="B1958" t="s">
        <v>493</v>
      </c>
      <c r="C1958" s="2">
        <v>44652</v>
      </c>
      <c r="D1958">
        <v>0</v>
      </c>
      <c r="E1958">
        <v>0</v>
      </c>
      <c r="F1958">
        <v>1</v>
      </c>
      <c r="G1958">
        <v>1</v>
      </c>
      <c r="H1958">
        <v>1</v>
      </c>
      <c r="I1958">
        <v>3</v>
      </c>
      <c r="J1958">
        <v>57</v>
      </c>
      <c r="K1958">
        <v>57</v>
      </c>
      <c r="L1958">
        <v>62</v>
      </c>
      <c r="M1958">
        <v>182</v>
      </c>
      <c r="N1958">
        <v>182</v>
      </c>
      <c r="O1958">
        <v>0</v>
      </c>
      <c r="P1958">
        <v>120</v>
      </c>
      <c r="Q1958">
        <v>5</v>
      </c>
      <c r="R1958">
        <v>57</v>
      </c>
      <c r="S1958">
        <v>0</v>
      </c>
      <c r="T1958" t="s">
        <v>2468</v>
      </c>
      <c r="U1958">
        <v>2</v>
      </c>
      <c r="V1958">
        <v>3</v>
      </c>
      <c r="W1958">
        <v>1</v>
      </c>
    </row>
    <row r="1959" spans="1:23" x14ac:dyDescent="0.35">
      <c r="A1959" t="s">
        <v>189</v>
      </c>
      <c r="B1959" t="s">
        <v>493</v>
      </c>
      <c r="C1959" s="2">
        <v>44682</v>
      </c>
      <c r="D1959">
        <v>5778</v>
      </c>
      <c r="E1959">
        <v>1756</v>
      </c>
      <c r="F1959">
        <v>183</v>
      </c>
      <c r="G1959">
        <v>1</v>
      </c>
      <c r="H1959">
        <v>0</v>
      </c>
      <c r="I1959">
        <v>7718</v>
      </c>
      <c r="J1959">
        <v>47</v>
      </c>
      <c r="K1959">
        <v>76</v>
      </c>
      <c r="L1959">
        <v>116</v>
      </c>
      <c r="M1959">
        <v>175</v>
      </c>
      <c r="N1959">
        <v>250</v>
      </c>
      <c r="O1959">
        <v>75</v>
      </c>
      <c r="P1959">
        <v>59</v>
      </c>
      <c r="Q1959">
        <v>40</v>
      </c>
      <c r="R1959">
        <v>76</v>
      </c>
      <c r="S1959">
        <v>29</v>
      </c>
      <c r="T1959" t="s">
        <v>2469</v>
      </c>
      <c r="U1959">
        <v>1</v>
      </c>
      <c r="V1959">
        <v>1940</v>
      </c>
      <c r="W1959">
        <v>7717</v>
      </c>
    </row>
    <row r="1960" spans="1:23" x14ac:dyDescent="0.35">
      <c r="A1960" t="s">
        <v>189</v>
      </c>
      <c r="B1960" t="s">
        <v>493</v>
      </c>
      <c r="C1960" s="2">
        <v>44713</v>
      </c>
      <c r="D1960">
        <v>49</v>
      </c>
      <c r="E1960">
        <v>3</v>
      </c>
      <c r="F1960">
        <v>0</v>
      </c>
      <c r="G1960">
        <v>0</v>
      </c>
      <c r="H1960">
        <v>0</v>
      </c>
      <c r="I1960">
        <v>52</v>
      </c>
      <c r="J1960">
        <v>46</v>
      </c>
      <c r="K1960">
        <v>49.5</v>
      </c>
      <c r="L1960">
        <v>55.5</v>
      </c>
      <c r="M1960">
        <v>60</v>
      </c>
      <c r="N1960">
        <v>62</v>
      </c>
      <c r="O1960">
        <v>2</v>
      </c>
      <c r="P1960">
        <v>4.5</v>
      </c>
      <c r="Q1960">
        <v>6</v>
      </c>
      <c r="R1960">
        <v>49.5</v>
      </c>
      <c r="S1960">
        <v>3.5</v>
      </c>
      <c r="T1960" t="s">
        <v>2470</v>
      </c>
      <c r="U1960">
        <v>0</v>
      </c>
      <c r="V1960">
        <v>3</v>
      </c>
      <c r="W1960">
        <v>52</v>
      </c>
    </row>
    <row r="1961" spans="1:23" x14ac:dyDescent="0.35">
      <c r="A1961" t="s">
        <v>189</v>
      </c>
      <c r="B1961" t="s">
        <v>493</v>
      </c>
      <c r="C1961" s="2">
        <v>44743</v>
      </c>
      <c r="D1961">
        <v>0</v>
      </c>
      <c r="E1961">
        <v>0</v>
      </c>
      <c r="F1961">
        <v>3</v>
      </c>
      <c r="G1961">
        <v>2</v>
      </c>
      <c r="H1961">
        <v>1</v>
      </c>
      <c r="I1961">
        <v>6</v>
      </c>
      <c r="J1961">
        <v>13</v>
      </c>
      <c r="K1961">
        <v>34</v>
      </c>
      <c r="L1961">
        <v>46</v>
      </c>
      <c r="M1961">
        <v>53</v>
      </c>
      <c r="N1961">
        <v>309</v>
      </c>
      <c r="O1961">
        <v>256</v>
      </c>
      <c r="P1961">
        <v>7</v>
      </c>
      <c r="Q1961">
        <v>12</v>
      </c>
      <c r="R1961">
        <v>34</v>
      </c>
      <c r="S1961">
        <v>21</v>
      </c>
      <c r="T1961" t="s">
        <v>2471</v>
      </c>
      <c r="U1961">
        <v>3</v>
      </c>
      <c r="V1961">
        <v>6</v>
      </c>
      <c r="W1961">
        <v>3</v>
      </c>
    </row>
    <row r="1962" spans="1:23" x14ac:dyDescent="0.35">
      <c r="A1962" t="s">
        <v>189</v>
      </c>
      <c r="B1962" t="s">
        <v>493</v>
      </c>
      <c r="C1962" s="2">
        <v>44774</v>
      </c>
      <c r="D1962">
        <v>221</v>
      </c>
      <c r="E1962">
        <v>60</v>
      </c>
      <c r="F1962">
        <v>12</v>
      </c>
      <c r="G1962">
        <v>1</v>
      </c>
      <c r="H1962">
        <v>2</v>
      </c>
      <c r="I1962">
        <v>296</v>
      </c>
      <c r="J1962">
        <v>4</v>
      </c>
      <c r="K1962">
        <v>25</v>
      </c>
      <c r="L1962">
        <v>43.5</v>
      </c>
      <c r="M1962">
        <v>68</v>
      </c>
      <c r="N1962">
        <v>88</v>
      </c>
      <c r="O1962">
        <v>20</v>
      </c>
      <c r="P1962">
        <v>24.5</v>
      </c>
      <c r="Q1962">
        <v>18.5</v>
      </c>
      <c r="R1962">
        <v>25</v>
      </c>
      <c r="S1962">
        <v>21</v>
      </c>
      <c r="T1962" t="s">
        <v>2472</v>
      </c>
      <c r="U1962">
        <v>3</v>
      </c>
      <c r="V1962">
        <v>75</v>
      </c>
      <c r="W1962">
        <v>293</v>
      </c>
    </row>
    <row r="1963" spans="1:23" x14ac:dyDescent="0.35">
      <c r="A1963" t="s">
        <v>189</v>
      </c>
      <c r="B1963" t="s">
        <v>493</v>
      </c>
      <c r="C1963" s="2">
        <v>44805</v>
      </c>
      <c r="D1963">
        <v>230</v>
      </c>
      <c r="E1963">
        <v>31</v>
      </c>
      <c r="F1963">
        <v>5</v>
      </c>
      <c r="G1963">
        <v>1</v>
      </c>
      <c r="H1963">
        <v>1</v>
      </c>
      <c r="I1963">
        <v>268</v>
      </c>
      <c r="J1963">
        <v>92</v>
      </c>
      <c r="K1963">
        <v>97</v>
      </c>
      <c r="L1963">
        <v>102</v>
      </c>
      <c r="M1963">
        <v>107</v>
      </c>
      <c r="N1963">
        <v>112</v>
      </c>
      <c r="O1963">
        <v>5</v>
      </c>
      <c r="P1963">
        <v>5</v>
      </c>
      <c r="Q1963">
        <v>5</v>
      </c>
      <c r="R1963">
        <v>97</v>
      </c>
      <c r="S1963">
        <v>5</v>
      </c>
      <c r="T1963" t="s">
        <v>2473</v>
      </c>
      <c r="U1963">
        <v>2</v>
      </c>
      <c r="V1963">
        <v>38</v>
      </c>
      <c r="W1963">
        <v>266</v>
      </c>
    </row>
    <row r="1964" spans="1:23" x14ac:dyDescent="0.35">
      <c r="A1964" t="s">
        <v>189</v>
      </c>
      <c r="B1964" t="s">
        <v>493</v>
      </c>
      <c r="C1964" s="2">
        <v>44835</v>
      </c>
      <c r="D1964">
        <v>0</v>
      </c>
      <c r="E1964">
        <v>0</v>
      </c>
      <c r="F1964">
        <v>0</v>
      </c>
      <c r="G1964">
        <v>0</v>
      </c>
      <c r="H1964">
        <v>0</v>
      </c>
      <c r="I1964">
        <v>0</v>
      </c>
      <c r="T1964" t="s">
        <v>2474</v>
      </c>
      <c r="U1964">
        <v>0</v>
      </c>
      <c r="V1964">
        <v>0</v>
      </c>
      <c r="W1964">
        <v>0</v>
      </c>
    </row>
    <row r="1965" spans="1:23" x14ac:dyDescent="0.35">
      <c r="A1965" t="s">
        <v>189</v>
      </c>
      <c r="B1965" t="s">
        <v>493</v>
      </c>
      <c r="C1965" s="2">
        <v>44866</v>
      </c>
      <c r="D1965">
        <v>5481</v>
      </c>
      <c r="E1965">
        <v>1246</v>
      </c>
      <c r="F1965">
        <v>148</v>
      </c>
      <c r="G1965">
        <v>1</v>
      </c>
      <c r="H1965">
        <v>9</v>
      </c>
      <c r="I1965">
        <v>6885</v>
      </c>
      <c r="J1965">
        <v>47</v>
      </c>
      <c r="K1965">
        <v>73</v>
      </c>
      <c r="L1965">
        <v>103</v>
      </c>
      <c r="M1965">
        <v>135</v>
      </c>
      <c r="N1965">
        <v>164</v>
      </c>
      <c r="O1965">
        <v>29</v>
      </c>
      <c r="P1965">
        <v>32</v>
      </c>
      <c r="Q1965">
        <v>30</v>
      </c>
      <c r="R1965">
        <v>73</v>
      </c>
      <c r="S1965">
        <v>26</v>
      </c>
      <c r="T1965" t="s">
        <v>2475</v>
      </c>
      <c r="U1965">
        <v>10</v>
      </c>
      <c r="V1965">
        <v>1404</v>
      </c>
      <c r="W1965">
        <v>6875</v>
      </c>
    </row>
    <row r="1966" spans="1:23" x14ac:dyDescent="0.35">
      <c r="A1966" t="s">
        <v>189</v>
      </c>
      <c r="B1966" t="s">
        <v>493</v>
      </c>
      <c r="C1966" s="2">
        <v>44896</v>
      </c>
      <c r="D1966">
        <v>182</v>
      </c>
      <c r="E1966">
        <v>46</v>
      </c>
      <c r="F1966">
        <v>5</v>
      </c>
      <c r="G1966">
        <v>0</v>
      </c>
      <c r="H1966">
        <v>11</v>
      </c>
      <c r="I1966">
        <v>244</v>
      </c>
      <c r="J1966">
        <v>29</v>
      </c>
      <c r="K1966">
        <v>35</v>
      </c>
      <c r="L1966">
        <v>44</v>
      </c>
      <c r="M1966">
        <v>125</v>
      </c>
      <c r="N1966">
        <v>380</v>
      </c>
      <c r="O1966">
        <v>255</v>
      </c>
      <c r="P1966">
        <v>81</v>
      </c>
      <c r="Q1966">
        <v>9</v>
      </c>
      <c r="R1966">
        <v>35</v>
      </c>
      <c r="S1966">
        <v>6</v>
      </c>
      <c r="T1966" t="s">
        <v>2476</v>
      </c>
      <c r="U1966">
        <v>11</v>
      </c>
      <c r="V1966">
        <v>62</v>
      </c>
      <c r="W1966">
        <v>233</v>
      </c>
    </row>
    <row r="1967" spans="1:23" x14ac:dyDescent="0.35">
      <c r="A1967" t="s">
        <v>189</v>
      </c>
      <c r="B1967" t="s">
        <v>493</v>
      </c>
      <c r="C1967" s="2">
        <v>44927</v>
      </c>
      <c r="D1967">
        <v>557</v>
      </c>
      <c r="E1967">
        <v>127</v>
      </c>
      <c r="F1967">
        <v>3</v>
      </c>
      <c r="G1967">
        <v>0</v>
      </c>
      <c r="H1967">
        <v>1</v>
      </c>
      <c r="I1967">
        <v>688</v>
      </c>
      <c r="J1967">
        <v>15</v>
      </c>
      <c r="K1967">
        <v>30</v>
      </c>
      <c r="L1967">
        <v>42</v>
      </c>
      <c r="M1967">
        <v>54</v>
      </c>
      <c r="N1967">
        <v>71</v>
      </c>
      <c r="O1967">
        <v>17</v>
      </c>
      <c r="P1967">
        <v>12</v>
      </c>
      <c r="Q1967">
        <v>12</v>
      </c>
      <c r="R1967">
        <v>30</v>
      </c>
      <c r="S1967">
        <v>15</v>
      </c>
      <c r="T1967" t="s">
        <v>2477</v>
      </c>
      <c r="U1967">
        <v>1</v>
      </c>
      <c r="V1967">
        <v>131</v>
      </c>
      <c r="W1967">
        <v>687</v>
      </c>
    </row>
    <row r="1968" spans="1:23" x14ac:dyDescent="0.35">
      <c r="A1968" t="s">
        <v>189</v>
      </c>
      <c r="B1968" t="s">
        <v>493</v>
      </c>
      <c r="C1968" s="2">
        <v>44958</v>
      </c>
      <c r="D1968">
        <v>0</v>
      </c>
      <c r="E1968">
        <v>0</v>
      </c>
      <c r="F1968">
        <v>0</v>
      </c>
      <c r="G1968">
        <v>0</v>
      </c>
      <c r="H1968">
        <v>1</v>
      </c>
      <c r="I1968">
        <v>1</v>
      </c>
      <c r="J1968">
        <v>22</v>
      </c>
      <c r="K1968">
        <v>22</v>
      </c>
      <c r="L1968">
        <v>22</v>
      </c>
      <c r="M1968">
        <v>22</v>
      </c>
      <c r="N1968">
        <v>22</v>
      </c>
      <c r="O1968">
        <v>0</v>
      </c>
      <c r="P1968">
        <v>0</v>
      </c>
      <c r="Q1968">
        <v>0</v>
      </c>
      <c r="R1968">
        <v>22</v>
      </c>
      <c r="S1968">
        <v>0</v>
      </c>
      <c r="T1968" t="s">
        <v>2478</v>
      </c>
      <c r="U1968">
        <v>1</v>
      </c>
      <c r="V1968">
        <v>1</v>
      </c>
      <c r="W1968">
        <v>0</v>
      </c>
    </row>
    <row r="1969" spans="1:23" x14ac:dyDescent="0.35">
      <c r="A1969" t="s">
        <v>189</v>
      </c>
      <c r="B1969" t="s">
        <v>493</v>
      </c>
      <c r="C1969" s="2">
        <v>44986</v>
      </c>
      <c r="D1969">
        <v>816</v>
      </c>
      <c r="E1969">
        <v>154</v>
      </c>
      <c r="F1969">
        <v>7</v>
      </c>
      <c r="G1969">
        <v>0</v>
      </c>
      <c r="H1969">
        <v>0</v>
      </c>
      <c r="I1969">
        <v>977</v>
      </c>
      <c r="J1969">
        <v>36</v>
      </c>
      <c r="K1969">
        <v>58</v>
      </c>
      <c r="L1969">
        <v>75</v>
      </c>
      <c r="M1969">
        <v>94</v>
      </c>
      <c r="N1969">
        <v>119</v>
      </c>
      <c r="O1969">
        <v>25</v>
      </c>
      <c r="P1969">
        <v>19</v>
      </c>
      <c r="Q1969">
        <v>17</v>
      </c>
      <c r="R1969">
        <v>58</v>
      </c>
      <c r="S1969">
        <v>22</v>
      </c>
      <c r="T1969" t="s">
        <v>2479</v>
      </c>
      <c r="U1969">
        <v>0</v>
      </c>
      <c r="V1969">
        <v>161</v>
      </c>
      <c r="W1969">
        <v>977</v>
      </c>
    </row>
    <row r="1970" spans="1:23" x14ac:dyDescent="0.35">
      <c r="A1970" t="s">
        <v>119</v>
      </c>
      <c r="B1970" t="s">
        <v>494</v>
      </c>
      <c r="C1970" s="2">
        <v>44652</v>
      </c>
      <c r="D1970">
        <v>527</v>
      </c>
      <c r="E1970">
        <v>250</v>
      </c>
      <c r="F1970">
        <v>5</v>
      </c>
      <c r="G1970">
        <v>8</v>
      </c>
      <c r="H1970">
        <v>1</v>
      </c>
      <c r="I1970">
        <v>791</v>
      </c>
      <c r="J1970">
        <v>17</v>
      </c>
      <c r="K1970">
        <v>42</v>
      </c>
      <c r="L1970">
        <v>72</v>
      </c>
      <c r="M1970">
        <v>120</v>
      </c>
      <c r="N1970">
        <v>305</v>
      </c>
      <c r="O1970">
        <v>185</v>
      </c>
      <c r="P1970">
        <v>48</v>
      </c>
      <c r="Q1970">
        <v>30</v>
      </c>
      <c r="R1970">
        <v>42</v>
      </c>
      <c r="S1970">
        <v>25</v>
      </c>
      <c r="T1970" t="s">
        <v>2480</v>
      </c>
      <c r="U1970">
        <v>9</v>
      </c>
      <c r="V1970">
        <v>264</v>
      </c>
      <c r="W1970">
        <v>782</v>
      </c>
    </row>
    <row r="1971" spans="1:23" x14ac:dyDescent="0.35">
      <c r="A1971" t="s">
        <v>119</v>
      </c>
      <c r="B1971" t="s">
        <v>494</v>
      </c>
      <c r="C1971" s="2">
        <v>44682</v>
      </c>
      <c r="D1971">
        <v>1054</v>
      </c>
      <c r="E1971">
        <v>297</v>
      </c>
      <c r="F1971">
        <v>7</v>
      </c>
      <c r="G1971">
        <v>3</v>
      </c>
      <c r="H1971">
        <v>5</v>
      </c>
      <c r="I1971">
        <v>1366</v>
      </c>
      <c r="J1971">
        <v>19</v>
      </c>
      <c r="K1971">
        <v>39</v>
      </c>
      <c r="L1971">
        <v>62.5</v>
      </c>
      <c r="M1971">
        <v>137</v>
      </c>
      <c r="N1971">
        <v>348</v>
      </c>
      <c r="O1971">
        <v>211</v>
      </c>
      <c r="P1971">
        <v>74.5</v>
      </c>
      <c r="Q1971">
        <v>23.5</v>
      </c>
      <c r="R1971">
        <v>39</v>
      </c>
      <c r="S1971">
        <v>20</v>
      </c>
      <c r="T1971" t="s">
        <v>2481</v>
      </c>
      <c r="U1971">
        <v>8</v>
      </c>
      <c r="V1971">
        <v>312</v>
      </c>
      <c r="W1971">
        <v>1358</v>
      </c>
    </row>
    <row r="1972" spans="1:23" x14ac:dyDescent="0.35">
      <c r="A1972" t="s">
        <v>119</v>
      </c>
      <c r="B1972" t="s">
        <v>494</v>
      </c>
      <c r="C1972" s="2">
        <v>44713</v>
      </c>
      <c r="D1972">
        <v>395</v>
      </c>
      <c r="E1972">
        <v>102</v>
      </c>
      <c r="F1972">
        <v>1</v>
      </c>
      <c r="G1972">
        <v>3</v>
      </c>
      <c r="H1972">
        <v>0</v>
      </c>
      <c r="I1972">
        <v>501</v>
      </c>
      <c r="J1972">
        <v>27</v>
      </c>
      <c r="K1972">
        <v>50</v>
      </c>
      <c r="L1972">
        <v>65</v>
      </c>
      <c r="M1972">
        <v>175</v>
      </c>
      <c r="N1972">
        <v>665</v>
      </c>
      <c r="O1972">
        <v>490</v>
      </c>
      <c r="P1972">
        <v>110</v>
      </c>
      <c r="Q1972">
        <v>15</v>
      </c>
      <c r="R1972">
        <v>50</v>
      </c>
      <c r="S1972">
        <v>23</v>
      </c>
      <c r="T1972" t="s">
        <v>2482</v>
      </c>
      <c r="U1972">
        <v>3</v>
      </c>
      <c r="V1972">
        <v>106</v>
      </c>
      <c r="W1972">
        <v>498</v>
      </c>
    </row>
    <row r="1973" spans="1:23" x14ac:dyDescent="0.35">
      <c r="A1973" t="s">
        <v>119</v>
      </c>
      <c r="B1973" t="s">
        <v>494</v>
      </c>
      <c r="C1973" s="2">
        <v>44743</v>
      </c>
      <c r="D1973">
        <v>402</v>
      </c>
      <c r="E1973">
        <v>142</v>
      </c>
      <c r="F1973">
        <v>7</v>
      </c>
      <c r="G1973">
        <v>8</v>
      </c>
      <c r="H1973">
        <v>3</v>
      </c>
      <c r="I1973">
        <v>562</v>
      </c>
      <c r="J1973">
        <v>14</v>
      </c>
      <c r="K1973">
        <v>40</v>
      </c>
      <c r="L1973">
        <v>84</v>
      </c>
      <c r="M1973">
        <v>151</v>
      </c>
      <c r="N1973">
        <v>350</v>
      </c>
      <c r="O1973">
        <v>199</v>
      </c>
      <c r="P1973">
        <v>67</v>
      </c>
      <c r="Q1973">
        <v>44</v>
      </c>
      <c r="R1973">
        <v>40</v>
      </c>
      <c r="S1973">
        <v>26</v>
      </c>
      <c r="T1973" t="s">
        <v>2483</v>
      </c>
      <c r="U1973">
        <v>11</v>
      </c>
      <c r="V1973">
        <v>160</v>
      </c>
      <c r="W1973">
        <v>551</v>
      </c>
    </row>
    <row r="1974" spans="1:23" x14ac:dyDescent="0.35">
      <c r="A1974" t="s">
        <v>119</v>
      </c>
      <c r="B1974" t="s">
        <v>494</v>
      </c>
      <c r="C1974" s="2">
        <v>44774</v>
      </c>
      <c r="D1974">
        <v>554</v>
      </c>
      <c r="E1974">
        <v>187</v>
      </c>
      <c r="F1974">
        <v>1</v>
      </c>
      <c r="G1974">
        <v>5</v>
      </c>
      <c r="H1974">
        <v>3</v>
      </c>
      <c r="I1974">
        <v>750</v>
      </c>
      <c r="J1974">
        <v>5</v>
      </c>
      <c r="K1974">
        <v>10</v>
      </c>
      <c r="L1974">
        <v>16</v>
      </c>
      <c r="M1974">
        <v>27</v>
      </c>
      <c r="N1974">
        <v>43</v>
      </c>
      <c r="O1974">
        <v>16</v>
      </c>
      <c r="P1974">
        <v>11</v>
      </c>
      <c r="Q1974">
        <v>6</v>
      </c>
      <c r="R1974">
        <v>10</v>
      </c>
      <c r="S1974">
        <v>5</v>
      </c>
      <c r="T1974" t="s">
        <v>2484</v>
      </c>
      <c r="U1974">
        <v>8</v>
      </c>
      <c r="V1974">
        <v>196</v>
      </c>
      <c r="W1974">
        <v>742</v>
      </c>
    </row>
    <row r="1975" spans="1:23" x14ac:dyDescent="0.35">
      <c r="A1975" t="s">
        <v>119</v>
      </c>
      <c r="B1975" t="s">
        <v>494</v>
      </c>
      <c r="C1975" s="2">
        <v>44805</v>
      </c>
      <c r="D1975">
        <v>459</v>
      </c>
      <c r="E1975">
        <v>119</v>
      </c>
      <c r="F1975">
        <v>0</v>
      </c>
      <c r="G1975">
        <v>3</v>
      </c>
      <c r="H1975">
        <v>0</v>
      </c>
      <c r="I1975">
        <v>581</v>
      </c>
      <c r="J1975">
        <v>5</v>
      </c>
      <c r="K1975">
        <v>11</v>
      </c>
      <c r="L1975">
        <v>25</v>
      </c>
      <c r="M1975">
        <v>55</v>
      </c>
      <c r="N1975">
        <v>87</v>
      </c>
      <c r="O1975">
        <v>32</v>
      </c>
      <c r="P1975">
        <v>30</v>
      </c>
      <c r="Q1975">
        <v>14</v>
      </c>
      <c r="R1975">
        <v>11</v>
      </c>
      <c r="S1975">
        <v>6</v>
      </c>
      <c r="T1975" t="s">
        <v>2485</v>
      </c>
      <c r="U1975">
        <v>3</v>
      </c>
      <c r="V1975">
        <v>122</v>
      </c>
      <c r="W1975">
        <v>578</v>
      </c>
    </row>
    <row r="1976" spans="1:23" x14ac:dyDescent="0.35">
      <c r="A1976" t="s">
        <v>119</v>
      </c>
      <c r="B1976" t="s">
        <v>494</v>
      </c>
      <c r="C1976" s="2">
        <v>44835</v>
      </c>
      <c r="D1976">
        <v>1012</v>
      </c>
      <c r="E1976">
        <v>271</v>
      </c>
      <c r="F1976">
        <v>7</v>
      </c>
      <c r="G1976">
        <v>2</v>
      </c>
      <c r="H1976">
        <v>0</v>
      </c>
      <c r="I1976">
        <v>1292</v>
      </c>
      <c r="J1976">
        <v>5</v>
      </c>
      <c r="K1976">
        <v>12</v>
      </c>
      <c r="L1976">
        <v>24</v>
      </c>
      <c r="M1976">
        <v>78</v>
      </c>
      <c r="N1976">
        <v>114</v>
      </c>
      <c r="O1976">
        <v>36</v>
      </c>
      <c r="P1976">
        <v>54</v>
      </c>
      <c r="Q1976">
        <v>12</v>
      </c>
      <c r="R1976">
        <v>12</v>
      </c>
      <c r="S1976">
        <v>7</v>
      </c>
      <c r="T1976" t="s">
        <v>2486</v>
      </c>
      <c r="U1976">
        <v>2</v>
      </c>
      <c r="V1976">
        <v>280</v>
      </c>
      <c r="W1976">
        <v>1290</v>
      </c>
    </row>
    <row r="1977" spans="1:23" x14ac:dyDescent="0.35">
      <c r="A1977" t="s">
        <v>119</v>
      </c>
      <c r="B1977" t="s">
        <v>494</v>
      </c>
      <c r="C1977" s="2">
        <v>44866</v>
      </c>
      <c r="D1977">
        <v>1719</v>
      </c>
      <c r="E1977">
        <v>560</v>
      </c>
      <c r="F1977">
        <v>3</v>
      </c>
      <c r="G1977">
        <v>8</v>
      </c>
      <c r="H1977">
        <v>0</v>
      </c>
      <c r="I1977">
        <v>2290</v>
      </c>
      <c r="J1977">
        <v>12</v>
      </c>
      <c r="K1977">
        <v>27</v>
      </c>
      <c r="L1977">
        <v>87</v>
      </c>
      <c r="M1977">
        <v>127</v>
      </c>
      <c r="N1977">
        <v>157</v>
      </c>
      <c r="O1977">
        <v>30</v>
      </c>
      <c r="P1977">
        <v>40</v>
      </c>
      <c r="Q1977">
        <v>60</v>
      </c>
      <c r="R1977">
        <v>27</v>
      </c>
      <c r="S1977">
        <v>15</v>
      </c>
      <c r="T1977" t="s">
        <v>2487</v>
      </c>
      <c r="U1977">
        <v>8</v>
      </c>
      <c r="V1977">
        <v>571</v>
      </c>
      <c r="W1977">
        <v>2282</v>
      </c>
    </row>
    <row r="1978" spans="1:23" x14ac:dyDescent="0.35">
      <c r="A1978" t="s">
        <v>119</v>
      </c>
      <c r="B1978" t="s">
        <v>494</v>
      </c>
      <c r="C1978" s="2">
        <v>44896</v>
      </c>
      <c r="D1978">
        <v>844</v>
      </c>
      <c r="E1978">
        <v>202</v>
      </c>
      <c r="F1978">
        <v>1</v>
      </c>
      <c r="G1978">
        <v>3</v>
      </c>
      <c r="H1978">
        <v>1</v>
      </c>
      <c r="I1978">
        <v>1051</v>
      </c>
      <c r="J1978">
        <v>6</v>
      </c>
      <c r="K1978">
        <v>13</v>
      </c>
      <c r="L1978">
        <v>22</v>
      </c>
      <c r="M1978">
        <v>77</v>
      </c>
      <c r="N1978">
        <v>693</v>
      </c>
      <c r="O1978">
        <v>616</v>
      </c>
      <c r="P1978">
        <v>55</v>
      </c>
      <c r="Q1978">
        <v>9</v>
      </c>
      <c r="R1978">
        <v>13</v>
      </c>
      <c r="S1978">
        <v>7</v>
      </c>
      <c r="T1978" t="s">
        <v>2488</v>
      </c>
      <c r="U1978">
        <v>4</v>
      </c>
      <c r="V1978">
        <v>207</v>
      </c>
      <c r="W1978">
        <v>1047</v>
      </c>
    </row>
    <row r="1979" spans="1:23" x14ac:dyDescent="0.35">
      <c r="A1979" t="s">
        <v>119</v>
      </c>
      <c r="B1979" t="s">
        <v>494</v>
      </c>
      <c r="C1979" s="2">
        <v>44927</v>
      </c>
      <c r="D1979">
        <v>1850</v>
      </c>
      <c r="E1979">
        <v>537</v>
      </c>
      <c r="F1979">
        <v>3</v>
      </c>
      <c r="G1979">
        <v>1</v>
      </c>
      <c r="H1979">
        <v>2</v>
      </c>
      <c r="I1979">
        <v>2393</v>
      </c>
      <c r="J1979">
        <v>9</v>
      </c>
      <c r="K1979">
        <v>17</v>
      </c>
      <c r="L1979">
        <v>121</v>
      </c>
      <c r="M1979">
        <v>233</v>
      </c>
      <c r="N1979">
        <v>352</v>
      </c>
      <c r="O1979">
        <v>119</v>
      </c>
      <c r="P1979">
        <v>112</v>
      </c>
      <c r="Q1979">
        <v>104</v>
      </c>
      <c r="R1979">
        <v>17</v>
      </c>
      <c r="S1979">
        <v>8</v>
      </c>
      <c r="T1979" t="s">
        <v>2489</v>
      </c>
      <c r="U1979">
        <v>3</v>
      </c>
      <c r="V1979">
        <v>543</v>
      </c>
      <c r="W1979">
        <v>2390</v>
      </c>
    </row>
    <row r="1980" spans="1:23" x14ac:dyDescent="0.35">
      <c r="A1980" t="s">
        <v>119</v>
      </c>
      <c r="B1980" t="s">
        <v>494</v>
      </c>
      <c r="C1980" s="2">
        <v>44958</v>
      </c>
      <c r="D1980">
        <v>892</v>
      </c>
      <c r="E1980">
        <v>312</v>
      </c>
      <c r="F1980">
        <v>17</v>
      </c>
      <c r="G1980">
        <v>5</v>
      </c>
      <c r="H1980">
        <v>5</v>
      </c>
      <c r="I1980">
        <v>1231</v>
      </c>
      <c r="J1980">
        <v>9</v>
      </c>
      <c r="K1980">
        <v>25</v>
      </c>
      <c r="L1980">
        <v>111</v>
      </c>
      <c r="M1980">
        <v>341</v>
      </c>
      <c r="N1980">
        <v>967</v>
      </c>
      <c r="O1980">
        <v>626</v>
      </c>
      <c r="P1980">
        <v>230</v>
      </c>
      <c r="Q1980">
        <v>86</v>
      </c>
      <c r="R1980">
        <v>25</v>
      </c>
      <c r="S1980">
        <v>16</v>
      </c>
      <c r="T1980" t="s">
        <v>2490</v>
      </c>
      <c r="U1980">
        <v>10</v>
      </c>
      <c r="V1980">
        <v>339</v>
      </c>
      <c r="W1980">
        <v>1221</v>
      </c>
    </row>
    <row r="1981" spans="1:23" x14ac:dyDescent="0.35">
      <c r="A1981" t="s">
        <v>119</v>
      </c>
      <c r="B1981" t="s">
        <v>494</v>
      </c>
      <c r="C1981" s="2">
        <v>44986</v>
      </c>
      <c r="D1981">
        <v>914</v>
      </c>
      <c r="E1981">
        <v>300</v>
      </c>
      <c r="F1981">
        <v>7</v>
      </c>
      <c r="G1981">
        <v>3</v>
      </c>
      <c r="H1981">
        <v>3</v>
      </c>
      <c r="I1981">
        <v>1227</v>
      </c>
      <c r="J1981">
        <v>7</v>
      </c>
      <c r="K1981">
        <v>19</v>
      </c>
      <c r="L1981">
        <v>40</v>
      </c>
      <c r="M1981">
        <v>134</v>
      </c>
      <c r="N1981">
        <v>477</v>
      </c>
      <c r="O1981">
        <v>343</v>
      </c>
      <c r="P1981">
        <v>94</v>
      </c>
      <c r="Q1981">
        <v>21</v>
      </c>
      <c r="R1981">
        <v>19</v>
      </c>
      <c r="S1981">
        <v>12</v>
      </c>
      <c r="T1981" t="s">
        <v>2491</v>
      </c>
      <c r="U1981">
        <v>6</v>
      </c>
      <c r="V1981">
        <v>313</v>
      </c>
      <c r="W1981">
        <v>1221</v>
      </c>
    </row>
    <row r="1982" spans="1:23" x14ac:dyDescent="0.35">
      <c r="A1982" t="s">
        <v>344</v>
      </c>
      <c r="B1982" t="s">
        <v>345</v>
      </c>
      <c r="C1982" s="2">
        <v>44652</v>
      </c>
      <c r="D1982">
        <v>890</v>
      </c>
      <c r="E1982">
        <v>212</v>
      </c>
      <c r="F1982">
        <v>7</v>
      </c>
      <c r="G1982">
        <v>1</v>
      </c>
      <c r="H1982">
        <v>1</v>
      </c>
      <c r="I1982">
        <v>1111</v>
      </c>
      <c r="J1982">
        <v>16</v>
      </c>
      <c r="K1982">
        <v>16</v>
      </c>
      <c r="L1982">
        <v>17</v>
      </c>
      <c r="M1982">
        <v>18</v>
      </c>
      <c r="N1982">
        <v>32</v>
      </c>
      <c r="O1982">
        <v>14</v>
      </c>
      <c r="P1982">
        <v>1</v>
      </c>
      <c r="Q1982">
        <v>1</v>
      </c>
      <c r="R1982">
        <v>16</v>
      </c>
      <c r="S1982">
        <v>0</v>
      </c>
      <c r="T1982" t="s">
        <v>2492</v>
      </c>
      <c r="U1982">
        <v>2</v>
      </c>
      <c r="V1982">
        <v>221</v>
      </c>
      <c r="W1982">
        <v>1109</v>
      </c>
    </row>
    <row r="1983" spans="1:23" x14ac:dyDescent="0.35">
      <c r="A1983" t="s">
        <v>344</v>
      </c>
      <c r="B1983" t="s">
        <v>345</v>
      </c>
      <c r="C1983" s="2">
        <v>44682</v>
      </c>
      <c r="D1983">
        <v>801</v>
      </c>
      <c r="E1983">
        <v>228</v>
      </c>
      <c r="F1983">
        <v>4</v>
      </c>
      <c r="G1983">
        <v>1</v>
      </c>
      <c r="H1983">
        <v>0</v>
      </c>
      <c r="I1983">
        <v>1034</v>
      </c>
      <c r="J1983">
        <v>16</v>
      </c>
      <c r="K1983">
        <v>16</v>
      </c>
      <c r="L1983">
        <v>17</v>
      </c>
      <c r="M1983">
        <v>17</v>
      </c>
      <c r="N1983">
        <v>24</v>
      </c>
      <c r="O1983">
        <v>7</v>
      </c>
      <c r="P1983">
        <v>0</v>
      </c>
      <c r="Q1983">
        <v>1</v>
      </c>
      <c r="R1983">
        <v>16</v>
      </c>
      <c r="S1983">
        <v>0</v>
      </c>
      <c r="T1983" t="s">
        <v>2493</v>
      </c>
      <c r="U1983">
        <v>1</v>
      </c>
      <c r="V1983">
        <v>233</v>
      </c>
      <c r="W1983">
        <v>1033</v>
      </c>
    </row>
    <row r="1984" spans="1:23" x14ac:dyDescent="0.35">
      <c r="A1984" t="s">
        <v>344</v>
      </c>
      <c r="B1984" t="s">
        <v>345</v>
      </c>
      <c r="C1984" s="2">
        <v>44713</v>
      </c>
      <c r="D1984">
        <v>838</v>
      </c>
      <c r="E1984">
        <v>195</v>
      </c>
      <c r="F1984">
        <v>3</v>
      </c>
      <c r="G1984">
        <v>1</v>
      </c>
      <c r="H1984">
        <v>3</v>
      </c>
      <c r="I1984">
        <v>1040</v>
      </c>
      <c r="J1984">
        <v>16</v>
      </c>
      <c r="K1984">
        <v>17</v>
      </c>
      <c r="L1984">
        <v>20</v>
      </c>
      <c r="M1984">
        <v>26</v>
      </c>
      <c r="N1984">
        <v>34</v>
      </c>
      <c r="O1984">
        <v>8</v>
      </c>
      <c r="P1984">
        <v>6</v>
      </c>
      <c r="Q1984">
        <v>3</v>
      </c>
      <c r="R1984">
        <v>17</v>
      </c>
      <c r="S1984">
        <v>1</v>
      </c>
      <c r="T1984" t="s">
        <v>2494</v>
      </c>
      <c r="U1984">
        <v>4</v>
      </c>
      <c r="V1984">
        <v>202</v>
      </c>
      <c r="W1984">
        <v>1036</v>
      </c>
    </row>
    <row r="1985" spans="1:23" x14ac:dyDescent="0.35">
      <c r="A1985" t="s">
        <v>344</v>
      </c>
      <c r="B1985" t="s">
        <v>345</v>
      </c>
      <c r="C1985" s="2">
        <v>44743</v>
      </c>
      <c r="D1985">
        <v>868</v>
      </c>
      <c r="E1985">
        <v>183</v>
      </c>
      <c r="F1985">
        <v>5</v>
      </c>
      <c r="G1985">
        <v>0</v>
      </c>
      <c r="H1985">
        <v>0</v>
      </c>
      <c r="I1985">
        <v>1056</v>
      </c>
      <c r="J1985">
        <v>16</v>
      </c>
      <c r="K1985">
        <v>16</v>
      </c>
      <c r="L1985">
        <v>16</v>
      </c>
      <c r="M1985">
        <v>17</v>
      </c>
      <c r="N1985">
        <v>26</v>
      </c>
      <c r="O1985">
        <v>9</v>
      </c>
      <c r="P1985">
        <v>1</v>
      </c>
      <c r="Q1985">
        <v>0</v>
      </c>
      <c r="R1985">
        <v>16</v>
      </c>
      <c r="S1985">
        <v>0</v>
      </c>
      <c r="T1985" t="s">
        <v>2495</v>
      </c>
      <c r="U1985">
        <v>0</v>
      </c>
      <c r="V1985">
        <v>188</v>
      </c>
      <c r="W1985">
        <v>1056</v>
      </c>
    </row>
    <row r="1986" spans="1:23" x14ac:dyDescent="0.35">
      <c r="A1986" t="s">
        <v>344</v>
      </c>
      <c r="B1986" t="s">
        <v>345</v>
      </c>
      <c r="C1986" s="2">
        <v>44774</v>
      </c>
      <c r="D1986">
        <v>1045</v>
      </c>
      <c r="E1986">
        <v>227</v>
      </c>
      <c r="F1986">
        <v>9</v>
      </c>
      <c r="G1986">
        <v>2</v>
      </c>
      <c r="H1986">
        <v>1</v>
      </c>
      <c r="I1986">
        <v>1284</v>
      </c>
      <c r="J1986">
        <v>16</v>
      </c>
      <c r="K1986">
        <v>16</v>
      </c>
      <c r="L1986">
        <v>18</v>
      </c>
      <c r="M1986">
        <v>22</v>
      </c>
      <c r="N1986">
        <v>26</v>
      </c>
      <c r="O1986">
        <v>4</v>
      </c>
      <c r="P1986">
        <v>4</v>
      </c>
      <c r="Q1986">
        <v>2</v>
      </c>
      <c r="R1986">
        <v>16</v>
      </c>
      <c r="S1986">
        <v>0</v>
      </c>
      <c r="T1986" t="s">
        <v>2496</v>
      </c>
      <c r="U1986">
        <v>3</v>
      </c>
      <c r="V1986">
        <v>239</v>
      </c>
      <c r="W1986">
        <v>1281</v>
      </c>
    </row>
    <row r="1987" spans="1:23" x14ac:dyDescent="0.35">
      <c r="A1987" t="s">
        <v>344</v>
      </c>
      <c r="B1987" t="s">
        <v>345</v>
      </c>
      <c r="C1987" s="2">
        <v>44805</v>
      </c>
      <c r="D1987">
        <v>871</v>
      </c>
      <c r="E1987">
        <v>204</v>
      </c>
      <c r="F1987">
        <v>4</v>
      </c>
      <c r="G1987">
        <v>0</v>
      </c>
      <c r="H1987">
        <v>0</v>
      </c>
      <c r="I1987">
        <v>1079</v>
      </c>
      <c r="J1987">
        <v>16</v>
      </c>
      <c r="K1987">
        <v>16</v>
      </c>
      <c r="L1987">
        <v>17</v>
      </c>
      <c r="M1987">
        <v>19</v>
      </c>
      <c r="N1987">
        <v>37</v>
      </c>
      <c r="O1987">
        <v>18</v>
      </c>
      <c r="P1987">
        <v>2</v>
      </c>
      <c r="Q1987">
        <v>1</v>
      </c>
      <c r="R1987">
        <v>16</v>
      </c>
      <c r="S1987">
        <v>0</v>
      </c>
      <c r="T1987" t="s">
        <v>2497</v>
      </c>
      <c r="U1987">
        <v>0</v>
      </c>
      <c r="V1987">
        <v>208</v>
      </c>
      <c r="W1987">
        <v>1079</v>
      </c>
    </row>
    <row r="1988" spans="1:23" x14ac:dyDescent="0.35">
      <c r="A1988" t="s">
        <v>344</v>
      </c>
      <c r="B1988" t="s">
        <v>345</v>
      </c>
      <c r="C1988" s="2">
        <v>44835</v>
      </c>
      <c r="D1988">
        <v>757</v>
      </c>
      <c r="E1988">
        <v>136</v>
      </c>
      <c r="F1988">
        <v>2</v>
      </c>
      <c r="G1988">
        <v>0</v>
      </c>
      <c r="H1988">
        <v>0</v>
      </c>
      <c r="I1988">
        <v>895</v>
      </c>
      <c r="J1988">
        <v>16</v>
      </c>
      <c r="K1988">
        <v>16</v>
      </c>
      <c r="L1988">
        <v>18</v>
      </c>
      <c r="M1988">
        <v>21</v>
      </c>
      <c r="N1988">
        <v>31</v>
      </c>
      <c r="O1988">
        <v>10</v>
      </c>
      <c r="P1988">
        <v>3</v>
      </c>
      <c r="Q1988">
        <v>2</v>
      </c>
      <c r="R1988">
        <v>16</v>
      </c>
      <c r="S1988">
        <v>0</v>
      </c>
      <c r="T1988" t="s">
        <v>2498</v>
      </c>
      <c r="U1988">
        <v>0</v>
      </c>
      <c r="V1988">
        <v>138</v>
      </c>
      <c r="W1988">
        <v>895</v>
      </c>
    </row>
    <row r="1989" spans="1:23" x14ac:dyDescent="0.35">
      <c r="A1989" t="s">
        <v>344</v>
      </c>
      <c r="B1989" t="s">
        <v>345</v>
      </c>
      <c r="C1989" s="2">
        <v>44866</v>
      </c>
      <c r="D1989">
        <v>710</v>
      </c>
      <c r="E1989">
        <v>136</v>
      </c>
      <c r="F1989">
        <v>5</v>
      </c>
      <c r="G1989">
        <v>2</v>
      </c>
      <c r="H1989">
        <v>0</v>
      </c>
      <c r="I1989">
        <v>853</v>
      </c>
      <c r="J1989">
        <v>16</v>
      </c>
      <c r="K1989">
        <v>17</v>
      </c>
      <c r="L1989">
        <v>18</v>
      </c>
      <c r="M1989">
        <v>20</v>
      </c>
      <c r="N1989">
        <v>28</v>
      </c>
      <c r="O1989">
        <v>8</v>
      </c>
      <c r="P1989">
        <v>2</v>
      </c>
      <c r="Q1989">
        <v>1</v>
      </c>
      <c r="R1989">
        <v>17</v>
      </c>
      <c r="S1989">
        <v>1</v>
      </c>
      <c r="T1989" t="s">
        <v>2499</v>
      </c>
      <c r="U1989">
        <v>2</v>
      </c>
      <c r="V1989">
        <v>143</v>
      </c>
      <c r="W1989">
        <v>851</v>
      </c>
    </row>
    <row r="1990" spans="1:23" x14ac:dyDescent="0.35">
      <c r="A1990" t="s">
        <v>344</v>
      </c>
      <c r="B1990" t="s">
        <v>345</v>
      </c>
      <c r="C1990" s="2">
        <v>44896</v>
      </c>
      <c r="D1990">
        <v>405</v>
      </c>
      <c r="E1990">
        <v>102</v>
      </c>
      <c r="F1990">
        <v>5</v>
      </c>
      <c r="G1990">
        <v>0</v>
      </c>
      <c r="H1990">
        <v>0</v>
      </c>
      <c r="I1990">
        <v>512</v>
      </c>
      <c r="J1990">
        <v>16</v>
      </c>
      <c r="K1990">
        <v>17</v>
      </c>
      <c r="L1990">
        <v>18</v>
      </c>
      <c r="M1990">
        <v>21</v>
      </c>
      <c r="N1990">
        <v>48</v>
      </c>
      <c r="O1990">
        <v>27</v>
      </c>
      <c r="P1990">
        <v>3</v>
      </c>
      <c r="Q1990">
        <v>1</v>
      </c>
      <c r="R1990">
        <v>17</v>
      </c>
      <c r="S1990">
        <v>1</v>
      </c>
      <c r="T1990" t="s">
        <v>2500</v>
      </c>
      <c r="U1990">
        <v>0</v>
      </c>
      <c r="V1990">
        <v>107</v>
      </c>
      <c r="W1990">
        <v>512</v>
      </c>
    </row>
    <row r="1991" spans="1:23" x14ac:dyDescent="0.35">
      <c r="A1991" t="s">
        <v>344</v>
      </c>
      <c r="B1991" t="s">
        <v>345</v>
      </c>
      <c r="C1991" s="2">
        <v>44927</v>
      </c>
      <c r="D1991">
        <v>382</v>
      </c>
      <c r="E1991">
        <v>99</v>
      </c>
      <c r="F1991">
        <v>2</v>
      </c>
      <c r="G1991">
        <v>0</v>
      </c>
      <c r="H1991">
        <v>1</v>
      </c>
      <c r="I1991">
        <v>484</v>
      </c>
      <c r="J1991">
        <v>17</v>
      </c>
      <c r="K1991">
        <v>19</v>
      </c>
      <c r="L1991">
        <v>20</v>
      </c>
      <c r="M1991">
        <v>26</v>
      </c>
      <c r="N1991">
        <v>71</v>
      </c>
      <c r="O1991">
        <v>45</v>
      </c>
      <c r="P1991">
        <v>6</v>
      </c>
      <c r="Q1991">
        <v>1</v>
      </c>
      <c r="R1991">
        <v>19</v>
      </c>
      <c r="S1991">
        <v>2</v>
      </c>
      <c r="T1991" t="s">
        <v>2501</v>
      </c>
      <c r="U1991">
        <v>1</v>
      </c>
      <c r="V1991">
        <v>102</v>
      </c>
      <c r="W1991">
        <v>483</v>
      </c>
    </row>
    <row r="1992" spans="1:23" x14ac:dyDescent="0.35">
      <c r="A1992" t="s">
        <v>344</v>
      </c>
      <c r="B1992" t="s">
        <v>345</v>
      </c>
      <c r="C1992" s="2">
        <v>44958</v>
      </c>
      <c r="D1992">
        <v>517</v>
      </c>
      <c r="E1992">
        <v>97</v>
      </c>
      <c r="F1992">
        <v>5</v>
      </c>
      <c r="G1992">
        <v>0</v>
      </c>
      <c r="H1992">
        <v>0</v>
      </c>
      <c r="I1992">
        <v>619</v>
      </c>
      <c r="J1992">
        <v>16</v>
      </c>
      <c r="K1992">
        <v>18</v>
      </c>
      <c r="L1992">
        <v>22</v>
      </c>
      <c r="M1992">
        <v>70</v>
      </c>
      <c r="N1992">
        <v>86</v>
      </c>
      <c r="O1992">
        <v>16</v>
      </c>
      <c r="P1992">
        <v>48</v>
      </c>
      <c r="Q1992">
        <v>4</v>
      </c>
      <c r="R1992">
        <v>18</v>
      </c>
      <c r="S1992">
        <v>2</v>
      </c>
      <c r="T1992" t="s">
        <v>2502</v>
      </c>
      <c r="U1992">
        <v>0</v>
      </c>
      <c r="V1992">
        <v>102</v>
      </c>
      <c r="W1992">
        <v>619</v>
      </c>
    </row>
    <row r="1993" spans="1:23" x14ac:dyDescent="0.35">
      <c r="A1993" t="s">
        <v>344</v>
      </c>
      <c r="B1993" t="s">
        <v>345</v>
      </c>
      <c r="C1993" s="2">
        <v>44986</v>
      </c>
      <c r="D1993">
        <v>355</v>
      </c>
      <c r="E1993">
        <v>87</v>
      </c>
      <c r="F1993">
        <v>3</v>
      </c>
      <c r="G1993">
        <v>2</v>
      </c>
      <c r="H1993">
        <v>0</v>
      </c>
      <c r="I1993">
        <v>447</v>
      </c>
      <c r="J1993">
        <v>17</v>
      </c>
      <c r="K1993">
        <v>19</v>
      </c>
      <c r="L1993">
        <v>21</v>
      </c>
      <c r="M1993">
        <v>28</v>
      </c>
      <c r="N1993">
        <v>91</v>
      </c>
      <c r="O1993">
        <v>63</v>
      </c>
      <c r="P1993">
        <v>7</v>
      </c>
      <c r="Q1993">
        <v>2</v>
      </c>
      <c r="R1993">
        <v>19</v>
      </c>
      <c r="S1993">
        <v>2</v>
      </c>
      <c r="T1993" t="s">
        <v>2503</v>
      </c>
      <c r="U1993">
        <v>2</v>
      </c>
      <c r="V1993">
        <v>92</v>
      </c>
      <c r="W1993">
        <v>445</v>
      </c>
    </row>
    <row r="1994" spans="1:23" x14ac:dyDescent="0.35">
      <c r="A1994" t="s">
        <v>402</v>
      </c>
      <c r="B1994" t="s">
        <v>403</v>
      </c>
      <c r="C1994" s="2">
        <v>44652</v>
      </c>
      <c r="D1994">
        <v>262</v>
      </c>
      <c r="E1994">
        <v>55</v>
      </c>
      <c r="F1994">
        <v>0</v>
      </c>
      <c r="G1994">
        <v>0</v>
      </c>
      <c r="H1994">
        <v>0</v>
      </c>
      <c r="I1994">
        <v>317</v>
      </c>
      <c r="J1994">
        <v>18</v>
      </c>
      <c r="K1994">
        <v>23</v>
      </c>
      <c r="L1994">
        <v>30</v>
      </c>
      <c r="M1994">
        <v>35</v>
      </c>
      <c r="N1994">
        <v>51</v>
      </c>
      <c r="O1994">
        <v>16</v>
      </c>
      <c r="P1994">
        <v>5</v>
      </c>
      <c r="Q1994">
        <v>7</v>
      </c>
      <c r="R1994">
        <v>23</v>
      </c>
      <c r="S1994">
        <v>5</v>
      </c>
      <c r="T1994" t="s">
        <v>2504</v>
      </c>
      <c r="U1994">
        <v>0</v>
      </c>
      <c r="V1994">
        <v>55</v>
      </c>
      <c r="W1994">
        <v>317</v>
      </c>
    </row>
    <row r="1995" spans="1:23" x14ac:dyDescent="0.35">
      <c r="A1995" t="s">
        <v>402</v>
      </c>
      <c r="B1995" t="s">
        <v>403</v>
      </c>
      <c r="C1995" s="2">
        <v>44682</v>
      </c>
      <c r="D1995">
        <v>700</v>
      </c>
      <c r="E1995">
        <v>162</v>
      </c>
      <c r="F1995">
        <v>79</v>
      </c>
      <c r="G1995">
        <v>7</v>
      </c>
      <c r="H1995">
        <v>48</v>
      </c>
      <c r="I1995">
        <v>996</v>
      </c>
      <c r="J1995">
        <v>11</v>
      </c>
      <c r="K1995">
        <v>22</v>
      </c>
      <c r="L1995">
        <v>76</v>
      </c>
      <c r="M1995">
        <v>140</v>
      </c>
      <c r="N1995">
        <v>212</v>
      </c>
      <c r="O1995">
        <v>72</v>
      </c>
      <c r="P1995">
        <v>64</v>
      </c>
      <c r="Q1995">
        <v>54</v>
      </c>
      <c r="R1995">
        <v>22</v>
      </c>
      <c r="S1995">
        <v>11</v>
      </c>
      <c r="T1995" t="s">
        <v>2505</v>
      </c>
      <c r="U1995">
        <v>55</v>
      </c>
      <c r="V1995">
        <v>296</v>
      </c>
      <c r="W1995">
        <v>941</v>
      </c>
    </row>
    <row r="1996" spans="1:23" x14ac:dyDescent="0.35">
      <c r="A1996" t="s">
        <v>402</v>
      </c>
      <c r="B1996" t="s">
        <v>403</v>
      </c>
      <c r="C1996" s="2">
        <v>44713</v>
      </c>
      <c r="D1996">
        <v>330</v>
      </c>
      <c r="E1996">
        <v>123</v>
      </c>
      <c r="F1996">
        <v>0</v>
      </c>
      <c r="G1996">
        <v>0</v>
      </c>
      <c r="H1996">
        <v>0</v>
      </c>
      <c r="I1996">
        <v>453</v>
      </c>
      <c r="J1996">
        <v>13</v>
      </c>
      <c r="K1996">
        <v>18</v>
      </c>
      <c r="L1996">
        <v>23</v>
      </c>
      <c r="M1996">
        <v>28</v>
      </c>
      <c r="N1996">
        <v>33</v>
      </c>
      <c r="O1996">
        <v>5</v>
      </c>
      <c r="P1996">
        <v>5</v>
      </c>
      <c r="Q1996">
        <v>5</v>
      </c>
      <c r="R1996">
        <v>18</v>
      </c>
      <c r="S1996">
        <v>5</v>
      </c>
      <c r="T1996" t="s">
        <v>2506</v>
      </c>
      <c r="U1996">
        <v>0</v>
      </c>
      <c r="V1996">
        <v>123</v>
      </c>
      <c r="W1996">
        <v>453</v>
      </c>
    </row>
    <row r="1997" spans="1:23" x14ac:dyDescent="0.35">
      <c r="A1997" t="s">
        <v>402</v>
      </c>
      <c r="B1997" t="s">
        <v>403</v>
      </c>
      <c r="C1997" s="2">
        <v>44743</v>
      </c>
      <c r="D1997">
        <v>386</v>
      </c>
      <c r="E1997">
        <v>140</v>
      </c>
      <c r="F1997">
        <v>0</v>
      </c>
      <c r="G1997">
        <v>0</v>
      </c>
      <c r="H1997">
        <v>0</v>
      </c>
      <c r="I1997">
        <v>526</v>
      </c>
      <c r="J1997">
        <v>18</v>
      </c>
      <c r="K1997">
        <v>23</v>
      </c>
      <c r="L1997">
        <v>28</v>
      </c>
      <c r="M1997">
        <v>33</v>
      </c>
      <c r="N1997">
        <v>37</v>
      </c>
      <c r="O1997">
        <v>4</v>
      </c>
      <c r="P1997">
        <v>5</v>
      </c>
      <c r="Q1997">
        <v>5</v>
      </c>
      <c r="R1997">
        <v>23</v>
      </c>
      <c r="S1997">
        <v>5</v>
      </c>
      <c r="T1997" t="s">
        <v>2507</v>
      </c>
      <c r="U1997">
        <v>0</v>
      </c>
      <c r="V1997">
        <v>140</v>
      </c>
      <c r="W1997">
        <v>526</v>
      </c>
    </row>
    <row r="1998" spans="1:23" x14ac:dyDescent="0.35">
      <c r="A1998" t="s">
        <v>402</v>
      </c>
      <c r="B1998" t="s">
        <v>403</v>
      </c>
      <c r="C1998" s="2">
        <v>44774</v>
      </c>
      <c r="D1998">
        <v>451</v>
      </c>
      <c r="E1998">
        <v>122</v>
      </c>
      <c r="F1998">
        <v>33</v>
      </c>
      <c r="G1998">
        <v>3</v>
      </c>
      <c r="H1998">
        <v>26</v>
      </c>
      <c r="I1998">
        <v>635</v>
      </c>
      <c r="J1998">
        <v>21</v>
      </c>
      <c r="K1998">
        <v>28</v>
      </c>
      <c r="L1998">
        <v>35</v>
      </c>
      <c r="M1998">
        <v>45</v>
      </c>
      <c r="N1998">
        <v>95</v>
      </c>
      <c r="O1998">
        <v>50</v>
      </c>
      <c r="P1998">
        <v>10</v>
      </c>
      <c r="Q1998">
        <v>7</v>
      </c>
      <c r="R1998">
        <v>28</v>
      </c>
      <c r="S1998">
        <v>7</v>
      </c>
      <c r="T1998" t="s">
        <v>2508</v>
      </c>
      <c r="U1998">
        <v>29</v>
      </c>
      <c r="V1998">
        <v>184</v>
      </c>
      <c r="W1998">
        <v>606</v>
      </c>
    </row>
    <row r="1999" spans="1:23" x14ac:dyDescent="0.35">
      <c r="A1999" t="s">
        <v>402</v>
      </c>
      <c r="B1999" t="s">
        <v>403</v>
      </c>
      <c r="C1999" s="2">
        <v>44805</v>
      </c>
      <c r="D1999">
        <v>0</v>
      </c>
      <c r="E1999">
        <v>0</v>
      </c>
      <c r="F1999">
        <v>0</v>
      </c>
      <c r="G1999">
        <v>0</v>
      </c>
      <c r="H1999">
        <v>0</v>
      </c>
      <c r="I1999">
        <v>0</v>
      </c>
      <c r="T1999" t="s">
        <v>2509</v>
      </c>
      <c r="U1999">
        <v>0</v>
      </c>
      <c r="V1999">
        <v>0</v>
      </c>
      <c r="W1999">
        <v>0</v>
      </c>
    </row>
    <row r="2000" spans="1:23" x14ac:dyDescent="0.35">
      <c r="A2000" t="s">
        <v>402</v>
      </c>
      <c r="B2000" t="s">
        <v>403</v>
      </c>
      <c r="C2000" s="2">
        <v>44835</v>
      </c>
      <c r="D2000">
        <v>784</v>
      </c>
      <c r="E2000">
        <v>141</v>
      </c>
      <c r="F2000">
        <v>7</v>
      </c>
      <c r="G2000">
        <v>1</v>
      </c>
      <c r="H2000">
        <v>5</v>
      </c>
      <c r="I2000">
        <v>938</v>
      </c>
      <c r="J2000">
        <v>20</v>
      </c>
      <c r="K2000">
        <v>28</v>
      </c>
      <c r="L2000">
        <v>33</v>
      </c>
      <c r="M2000">
        <v>41</v>
      </c>
      <c r="N2000">
        <v>60</v>
      </c>
      <c r="O2000">
        <v>19</v>
      </c>
      <c r="P2000">
        <v>8</v>
      </c>
      <c r="Q2000">
        <v>5</v>
      </c>
      <c r="R2000">
        <v>28</v>
      </c>
      <c r="S2000">
        <v>8</v>
      </c>
      <c r="T2000" t="s">
        <v>2510</v>
      </c>
      <c r="U2000">
        <v>6</v>
      </c>
      <c r="V2000">
        <v>154</v>
      </c>
      <c r="W2000">
        <v>932</v>
      </c>
    </row>
    <row r="2001" spans="1:23" x14ac:dyDescent="0.35">
      <c r="A2001" t="s">
        <v>402</v>
      </c>
      <c r="B2001" t="s">
        <v>403</v>
      </c>
      <c r="C2001" s="2">
        <v>44866</v>
      </c>
      <c r="D2001">
        <v>230</v>
      </c>
      <c r="E2001">
        <v>83</v>
      </c>
      <c r="F2001">
        <v>9</v>
      </c>
      <c r="G2001">
        <v>1</v>
      </c>
      <c r="H2001">
        <v>2</v>
      </c>
      <c r="I2001">
        <v>325</v>
      </c>
      <c r="J2001">
        <v>1</v>
      </c>
      <c r="K2001">
        <v>1</v>
      </c>
      <c r="L2001">
        <v>3</v>
      </c>
      <c r="M2001">
        <v>6</v>
      </c>
      <c r="N2001">
        <v>16</v>
      </c>
      <c r="O2001">
        <v>10</v>
      </c>
      <c r="P2001">
        <v>3</v>
      </c>
      <c r="Q2001">
        <v>2</v>
      </c>
      <c r="R2001">
        <v>1</v>
      </c>
      <c r="S2001">
        <v>0</v>
      </c>
      <c r="T2001" t="s">
        <v>2511</v>
      </c>
      <c r="U2001">
        <v>3</v>
      </c>
      <c r="V2001">
        <v>95</v>
      </c>
      <c r="W2001">
        <v>322</v>
      </c>
    </row>
    <row r="2002" spans="1:23" x14ac:dyDescent="0.35">
      <c r="A2002" t="s">
        <v>402</v>
      </c>
      <c r="B2002" t="s">
        <v>403</v>
      </c>
      <c r="C2002" s="2">
        <v>44896</v>
      </c>
      <c r="D2002">
        <v>244</v>
      </c>
      <c r="E2002">
        <v>87</v>
      </c>
      <c r="F2002">
        <v>12</v>
      </c>
      <c r="G2002">
        <v>1</v>
      </c>
      <c r="H2002">
        <v>4</v>
      </c>
      <c r="I2002">
        <v>348</v>
      </c>
      <c r="J2002">
        <v>1</v>
      </c>
      <c r="K2002">
        <v>1</v>
      </c>
      <c r="L2002">
        <v>2</v>
      </c>
      <c r="M2002">
        <v>3</v>
      </c>
      <c r="N2002">
        <v>8</v>
      </c>
      <c r="O2002">
        <v>5</v>
      </c>
      <c r="P2002">
        <v>1</v>
      </c>
      <c r="Q2002">
        <v>1</v>
      </c>
      <c r="R2002">
        <v>1</v>
      </c>
      <c r="S2002">
        <v>0</v>
      </c>
      <c r="T2002" t="s">
        <v>2512</v>
      </c>
      <c r="U2002">
        <v>5</v>
      </c>
      <c r="V2002">
        <v>104</v>
      </c>
      <c r="W2002">
        <v>343</v>
      </c>
    </row>
    <row r="2003" spans="1:23" x14ac:dyDescent="0.35">
      <c r="A2003" t="s">
        <v>402</v>
      </c>
      <c r="B2003" t="s">
        <v>403</v>
      </c>
      <c r="C2003" s="2">
        <v>44927</v>
      </c>
      <c r="D2003">
        <v>192</v>
      </c>
      <c r="E2003">
        <v>77</v>
      </c>
      <c r="F2003">
        <v>8</v>
      </c>
      <c r="G2003">
        <v>1</v>
      </c>
      <c r="H2003">
        <v>9</v>
      </c>
      <c r="I2003">
        <v>287</v>
      </c>
      <c r="J2003">
        <v>1</v>
      </c>
      <c r="K2003">
        <v>1</v>
      </c>
      <c r="L2003">
        <v>2</v>
      </c>
      <c r="M2003">
        <v>3</v>
      </c>
      <c r="N2003">
        <v>15</v>
      </c>
      <c r="O2003">
        <v>12</v>
      </c>
      <c r="P2003">
        <v>1</v>
      </c>
      <c r="Q2003">
        <v>1</v>
      </c>
      <c r="R2003">
        <v>1</v>
      </c>
      <c r="S2003">
        <v>0</v>
      </c>
      <c r="T2003" t="s">
        <v>2513</v>
      </c>
      <c r="U2003">
        <v>10</v>
      </c>
      <c r="V2003">
        <v>95</v>
      </c>
      <c r="W2003">
        <v>277</v>
      </c>
    </row>
    <row r="2004" spans="1:23" x14ac:dyDescent="0.35">
      <c r="A2004" t="s">
        <v>402</v>
      </c>
      <c r="B2004" t="s">
        <v>403</v>
      </c>
      <c r="C2004" s="2">
        <v>44958</v>
      </c>
      <c r="D2004">
        <v>337</v>
      </c>
      <c r="E2004">
        <v>90</v>
      </c>
      <c r="F2004">
        <v>10</v>
      </c>
      <c r="G2004">
        <v>1</v>
      </c>
      <c r="H2004">
        <v>3</v>
      </c>
      <c r="I2004">
        <v>441</v>
      </c>
      <c r="J2004">
        <v>1</v>
      </c>
      <c r="K2004">
        <v>2</v>
      </c>
      <c r="L2004">
        <v>3</v>
      </c>
      <c r="M2004">
        <v>5</v>
      </c>
      <c r="N2004">
        <v>14</v>
      </c>
      <c r="O2004">
        <v>9</v>
      </c>
      <c r="P2004">
        <v>2</v>
      </c>
      <c r="Q2004">
        <v>1</v>
      </c>
      <c r="R2004">
        <v>2</v>
      </c>
      <c r="S2004">
        <v>1</v>
      </c>
      <c r="T2004" t="s">
        <v>2514</v>
      </c>
      <c r="U2004">
        <v>4</v>
      </c>
      <c r="V2004">
        <v>104</v>
      </c>
      <c r="W2004">
        <v>437</v>
      </c>
    </row>
    <row r="2005" spans="1:23" x14ac:dyDescent="0.35">
      <c r="A2005" t="s">
        <v>402</v>
      </c>
      <c r="B2005" t="s">
        <v>403</v>
      </c>
      <c r="C2005" s="2">
        <v>44986</v>
      </c>
      <c r="D2005">
        <v>454</v>
      </c>
      <c r="E2005">
        <v>136</v>
      </c>
      <c r="F2005">
        <v>22</v>
      </c>
      <c r="G2005">
        <v>2</v>
      </c>
      <c r="H2005">
        <v>6</v>
      </c>
      <c r="I2005">
        <v>620</v>
      </c>
      <c r="J2005">
        <v>1</v>
      </c>
      <c r="K2005">
        <v>1</v>
      </c>
      <c r="L2005">
        <v>2</v>
      </c>
      <c r="M2005">
        <v>3</v>
      </c>
      <c r="N2005">
        <v>7</v>
      </c>
      <c r="O2005">
        <v>4</v>
      </c>
      <c r="P2005">
        <v>1</v>
      </c>
      <c r="Q2005">
        <v>1</v>
      </c>
      <c r="R2005">
        <v>1</v>
      </c>
      <c r="S2005">
        <v>0</v>
      </c>
      <c r="T2005" t="s">
        <v>2515</v>
      </c>
      <c r="U2005">
        <v>8</v>
      </c>
      <c r="V2005">
        <v>166</v>
      </c>
      <c r="W2005">
        <v>612</v>
      </c>
    </row>
    <row r="2006" spans="1:23" x14ac:dyDescent="0.35">
      <c r="A2006" t="s">
        <v>306</v>
      </c>
      <c r="B2006" t="s">
        <v>307</v>
      </c>
      <c r="C2006" s="2">
        <v>44652</v>
      </c>
      <c r="D2006">
        <v>656</v>
      </c>
      <c r="E2006">
        <v>248</v>
      </c>
      <c r="F2006">
        <v>7</v>
      </c>
      <c r="G2006">
        <v>1</v>
      </c>
      <c r="H2006">
        <v>2</v>
      </c>
      <c r="I2006">
        <v>914</v>
      </c>
      <c r="J2006">
        <v>12</v>
      </c>
      <c r="K2006">
        <v>34</v>
      </c>
      <c r="L2006">
        <v>40</v>
      </c>
      <c r="M2006">
        <v>45</v>
      </c>
      <c r="N2006">
        <v>68</v>
      </c>
      <c r="O2006">
        <v>23</v>
      </c>
      <c r="P2006">
        <v>5</v>
      </c>
      <c r="Q2006">
        <v>6</v>
      </c>
      <c r="R2006">
        <v>34</v>
      </c>
      <c r="S2006">
        <v>22</v>
      </c>
      <c r="T2006" t="s">
        <v>2516</v>
      </c>
      <c r="U2006">
        <v>3</v>
      </c>
      <c r="V2006">
        <v>258</v>
      </c>
      <c r="W2006">
        <v>911</v>
      </c>
    </row>
    <row r="2007" spans="1:23" x14ac:dyDescent="0.35">
      <c r="A2007" t="s">
        <v>306</v>
      </c>
      <c r="B2007" t="s">
        <v>307</v>
      </c>
      <c r="C2007" s="2">
        <v>44682</v>
      </c>
      <c r="D2007">
        <v>589</v>
      </c>
      <c r="E2007">
        <v>313</v>
      </c>
      <c r="F2007">
        <v>9</v>
      </c>
      <c r="G2007">
        <v>2</v>
      </c>
      <c r="H2007">
        <v>4</v>
      </c>
      <c r="I2007">
        <v>917</v>
      </c>
      <c r="J2007">
        <v>10</v>
      </c>
      <c r="K2007">
        <v>31</v>
      </c>
      <c r="L2007">
        <v>36</v>
      </c>
      <c r="M2007">
        <v>42</v>
      </c>
      <c r="N2007">
        <v>56</v>
      </c>
      <c r="O2007">
        <v>14</v>
      </c>
      <c r="P2007">
        <v>6</v>
      </c>
      <c r="Q2007">
        <v>5</v>
      </c>
      <c r="R2007">
        <v>31</v>
      </c>
      <c r="S2007">
        <v>21</v>
      </c>
      <c r="T2007" t="s">
        <v>2517</v>
      </c>
      <c r="U2007">
        <v>6</v>
      </c>
      <c r="V2007">
        <v>328</v>
      </c>
      <c r="W2007">
        <v>911</v>
      </c>
    </row>
    <row r="2008" spans="1:23" x14ac:dyDescent="0.35">
      <c r="A2008" t="s">
        <v>306</v>
      </c>
      <c r="B2008" t="s">
        <v>307</v>
      </c>
      <c r="C2008" s="2">
        <v>44713</v>
      </c>
      <c r="D2008">
        <v>307</v>
      </c>
      <c r="E2008">
        <v>149</v>
      </c>
      <c r="F2008">
        <v>8</v>
      </c>
      <c r="G2008">
        <v>2</v>
      </c>
      <c r="H2008">
        <v>7</v>
      </c>
      <c r="I2008">
        <v>473</v>
      </c>
      <c r="J2008">
        <v>10</v>
      </c>
      <c r="K2008">
        <v>33</v>
      </c>
      <c r="L2008">
        <v>38</v>
      </c>
      <c r="M2008">
        <v>48</v>
      </c>
      <c r="N2008">
        <v>76</v>
      </c>
      <c r="O2008">
        <v>28</v>
      </c>
      <c r="P2008">
        <v>10</v>
      </c>
      <c r="Q2008">
        <v>5</v>
      </c>
      <c r="R2008">
        <v>33</v>
      </c>
      <c r="S2008">
        <v>23</v>
      </c>
      <c r="T2008" t="s">
        <v>2518</v>
      </c>
      <c r="U2008">
        <v>9</v>
      </c>
      <c r="V2008">
        <v>166</v>
      </c>
      <c r="W2008">
        <v>464</v>
      </c>
    </row>
    <row r="2009" spans="1:23" x14ac:dyDescent="0.35">
      <c r="A2009" t="s">
        <v>306</v>
      </c>
      <c r="B2009" t="s">
        <v>307</v>
      </c>
      <c r="C2009" s="2">
        <v>44743</v>
      </c>
      <c r="D2009">
        <v>374</v>
      </c>
      <c r="E2009">
        <v>204</v>
      </c>
      <c r="F2009">
        <v>6</v>
      </c>
      <c r="G2009">
        <v>5</v>
      </c>
      <c r="H2009">
        <v>3</v>
      </c>
      <c r="I2009">
        <v>592</v>
      </c>
      <c r="J2009">
        <v>14</v>
      </c>
      <c r="K2009">
        <v>24</v>
      </c>
      <c r="L2009">
        <v>41</v>
      </c>
      <c r="M2009">
        <v>46</v>
      </c>
      <c r="N2009">
        <v>73</v>
      </c>
      <c r="O2009">
        <v>27</v>
      </c>
      <c r="P2009">
        <v>5</v>
      </c>
      <c r="Q2009">
        <v>17</v>
      </c>
      <c r="R2009">
        <v>24</v>
      </c>
      <c r="S2009">
        <v>10</v>
      </c>
      <c r="T2009" t="s">
        <v>2519</v>
      </c>
      <c r="U2009">
        <v>8</v>
      </c>
      <c r="V2009">
        <v>218</v>
      </c>
      <c r="W2009">
        <v>584</v>
      </c>
    </row>
    <row r="2010" spans="1:23" x14ac:dyDescent="0.35">
      <c r="A2010" t="s">
        <v>306</v>
      </c>
      <c r="B2010" t="s">
        <v>307</v>
      </c>
      <c r="C2010" s="2">
        <v>44774</v>
      </c>
      <c r="D2010">
        <v>750</v>
      </c>
      <c r="E2010">
        <v>280</v>
      </c>
      <c r="F2010">
        <v>9</v>
      </c>
      <c r="G2010">
        <v>2</v>
      </c>
      <c r="H2010">
        <v>1</v>
      </c>
      <c r="I2010">
        <v>1042</v>
      </c>
      <c r="J2010">
        <v>7</v>
      </c>
      <c r="K2010">
        <v>14</v>
      </c>
      <c r="L2010">
        <v>44</v>
      </c>
      <c r="M2010">
        <v>49</v>
      </c>
      <c r="N2010">
        <v>87</v>
      </c>
      <c r="O2010">
        <v>38</v>
      </c>
      <c r="P2010">
        <v>5</v>
      </c>
      <c r="Q2010">
        <v>30</v>
      </c>
      <c r="R2010">
        <v>14</v>
      </c>
      <c r="S2010">
        <v>7</v>
      </c>
      <c r="T2010" t="s">
        <v>2520</v>
      </c>
      <c r="U2010">
        <v>3</v>
      </c>
      <c r="V2010">
        <v>292</v>
      </c>
      <c r="W2010">
        <v>1039</v>
      </c>
    </row>
    <row r="2011" spans="1:23" x14ac:dyDescent="0.35">
      <c r="A2011" t="s">
        <v>306</v>
      </c>
      <c r="B2011" t="s">
        <v>307</v>
      </c>
      <c r="C2011" s="2">
        <v>44805</v>
      </c>
      <c r="D2011">
        <v>359</v>
      </c>
      <c r="E2011">
        <v>242</v>
      </c>
      <c r="F2011">
        <v>3</v>
      </c>
      <c r="G2011">
        <v>2</v>
      </c>
      <c r="H2011">
        <v>9</v>
      </c>
      <c r="I2011">
        <v>615</v>
      </c>
      <c r="J2011">
        <v>18</v>
      </c>
      <c r="K2011">
        <v>36</v>
      </c>
      <c r="L2011">
        <v>45</v>
      </c>
      <c r="M2011">
        <v>50</v>
      </c>
      <c r="N2011">
        <v>85</v>
      </c>
      <c r="O2011">
        <v>35</v>
      </c>
      <c r="P2011">
        <v>5</v>
      </c>
      <c r="Q2011">
        <v>9</v>
      </c>
      <c r="R2011">
        <v>36</v>
      </c>
      <c r="S2011">
        <v>18</v>
      </c>
      <c r="T2011" t="s">
        <v>2521</v>
      </c>
      <c r="U2011">
        <v>11</v>
      </c>
      <c r="V2011">
        <v>256</v>
      </c>
      <c r="W2011">
        <v>604</v>
      </c>
    </row>
    <row r="2012" spans="1:23" x14ac:dyDescent="0.35">
      <c r="A2012" t="s">
        <v>306</v>
      </c>
      <c r="B2012" t="s">
        <v>307</v>
      </c>
      <c r="C2012" s="2">
        <v>44835</v>
      </c>
      <c r="D2012">
        <v>693</v>
      </c>
      <c r="E2012">
        <v>316</v>
      </c>
      <c r="F2012">
        <v>8</v>
      </c>
      <c r="G2012">
        <v>2</v>
      </c>
      <c r="H2012">
        <v>1</v>
      </c>
      <c r="I2012">
        <v>1020</v>
      </c>
      <c r="J2012">
        <v>9</v>
      </c>
      <c r="K2012">
        <v>38</v>
      </c>
      <c r="L2012">
        <v>44</v>
      </c>
      <c r="M2012">
        <v>50</v>
      </c>
      <c r="N2012">
        <v>73.5</v>
      </c>
      <c r="O2012">
        <v>23.5</v>
      </c>
      <c r="P2012">
        <v>6</v>
      </c>
      <c r="Q2012">
        <v>6</v>
      </c>
      <c r="R2012">
        <v>38</v>
      </c>
      <c r="S2012">
        <v>29</v>
      </c>
      <c r="T2012" t="s">
        <v>2522</v>
      </c>
      <c r="U2012">
        <v>3</v>
      </c>
      <c r="V2012">
        <v>327</v>
      </c>
      <c r="W2012">
        <v>1017</v>
      </c>
    </row>
    <row r="2013" spans="1:23" x14ac:dyDescent="0.35">
      <c r="A2013" t="s">
        <v>306</v>
      </c>
      <c r="B2013" t="s">
        <v>307</v>
      </c>
      <c r="C2013" s="2">
        <v>44866</v>
      </c>
      <c r="D2013">
        <v>357</v>
      </c>
      <c r="E2013">
        <v>205</v>
      </c>
      <c r="F2013">
        <v>0</v>
      </c>
      <c r="G2013">
        <v>2</v>
      </c>
      <c r="H2013">
        <v>2</v>
      </c>
      <c r="I2013">
        <v>566</v>
      </c>
      <c r="J2013">
        <v>9</v>
      </c>
      <c r="K2013">
        <v>44</v>
      </c>
      <c r="L2013">
        <v>49</v>
      </c>
      <c r="M2013">
        <v>54</v>
      </c>
      <c r="N2013">
        <v>76</v>
      </c>
      <c r="O2013">
        <v>22</v>
      </c>
      <c r="P2013">
        <v>5</v>
      </c>
      <c r="Q2013">
        <v>5</v>
      </c>
      <c r="R2013">
        <v>44</v>
      </c>
      <c r="S2013">
        <v>35</v>
      </c>
      <c r="T2013" t="s">
        <v>2523</v>
      </c>
      <c r="U2013">
        <v>4</v>
      </c>
      <c r="V2013">
        <v>209</v>
      </c>
      <c r="W2013">
        <v>562</v>
      </c>
    </row>
    <row r="2014" spans="1:23" x14ac:dyDescent="0.35">
      <c r="A2014" t="s">
        <v>306</v>
      </c>
      <c r="B2014" t="s">
        <v>307</v>
      </c>
      <c r="C2014" s="2">
        <v>44896</v>
      </c>
      <c r="D2014">
        <v>873</v>
      </c>
      <c r="E2014">
        <v>302</v>
      </c>
      <c r="F2014">
        <v>15</v>
      </c>
      <c r="G2014">
        <v>3</v>
      </c>
      <c r="H2014">
        <v>3</v>
      </c>
      <c r="I2014">
        <v>1196</v>
      </c>
      <c r="J2014">
        <v>10</v>
      </c>
      <c r="K2014">
        <v>42</v>
      </c>
      <c r="L2014">
        <v>50</v>
      </c>
      <c r="M2014">
        <v>55</v>
      </c>
      <c r="N2014">
        <v>70</v>
      </c>
      <c r="O2014">
        <v>15</v>
      </c>
      <c r="P2014">
        <v>5</v>
      </c>
      <c r="Q2014">
        <v>8</v>
      </c>
      <c r="R2014">
        <v>42</v>
      </c>
      <c r="S2014">
        <v>32</v>
      </c>
      <c r="T2014" t="s">
        <v>2524</v>
      </c>
      <c r="U2014">
        <v>6</v>
      </c>
      <c r="V2014">
        <v>323</v>
      </c>
      <c r="W2014">
        <v>1190</v>
      </c>
    </row>
    <row r="2015" spans="1:23" x14ac:dyDescent="0.35">
      <c r="A2015" t="s">
        <v>306</v>
      </c>
      <c r="B2015" t="s">
        <v>307</v>
      </c>
      <c r="C2015" s="2">
        <v>44927</v>
      </c>
      <c r="D2015">
        <v>418</v>
      </c>
      <c r="E2015">
        <v>200</v>
      </c>
      <c r="F2015">
        <v>1</v>
      </c>
      <c r="G2015">
        <v>5</v>
      </c>
      <c r="H2015">
        <v>2</v>
      </c>
      <c r="I2015">
        <v>626</v>
      </c>
      <c r="J2015">
        <v>19</v>
      </c>
      <c r="K2015">
        <v>46</v>
      </c>
      <c r="L2015">
        <v>53</v>
      </c>
      <c r="M2015">
        <v>60</v>
      </c>
      <c r="N2015">
        <v>87</v>
      </c>
      <c r="O2015">
        <v>27</v>
      </c>
      <c r="P2015">
        <v>7</v>
      </c>
      <c r="Q2015">
        <v>7</v>
      </c>
      <c r="R2015">
        <v>46</v>
      </c>
      <c r="S2015">
        <v>27</v>
      </c>
      <c r="T2015" t="s">
        <v>2525</v>
      </c>
      <c r="U2015">
        <v>7</v>
      </c>
      <c r="V2015">
        <v>208</v>
      </c>
      <c r="W2015">
        <v>619</v>
      </c>
    </row>
    <row r="2016" spans="1:23" x14ac:dyDescent="0.35">
      <c r="A2016" t="s">
        <v>306</v>
      </c>
      <c r="B2016" t="s">
        <v>307</v>
      </c>
      <c r="C2016" s="2">
        <v>44958</v>
      </c>
      <c r="D2016">
        <v>796</v>
      </c>
      <c r="E2016">
        <v>373</v>
      </c>
      <c r="F2016">
        <v>5</v>
      </c>
      <c r="G2016">
        <v>5</v>
      </c>
      <c r="H2016">
        <v>7</v>
      </c>
      <c r="I2016">
        <v>1186</v>
      </c>
      <c r="J2016">
        <v>10</v>
      </c>
      <c r="K2016">
        <v>33</v>
      </c>
      <c r="L2016">
        <v>43</v>
      </c>
      <c r="M2016">
        <v>52</v>
      </c>
      <c r="N2016">
        <v>81</v>
      </c>
      <c r="O2016">
        <v>29</v>
      </c>
      <c r="P2016">
        <v>9</v>
      </c>
      <c r="Q2016">
        <v>10</v>
      </c>
      <c r="R2016">
        <v>33</v>
      </c>
      <c r="S2016">
        <v>23</v>
      </c>
      <c r="T2016" t="s">
        <v>2526</v>
      </c>
      <c r="U2016">
        <v>12</v>
      </c>
      <c r="V2016">
        <v>390</v>
      </c>
      <c r="W2016">
        <v>1174</v>
      </c>
    </row>
    <row r="2017" spans="1:23" x14ac:dyDescent="0.35">
      <c r="A2017" t="s">
        <v>306</v>
      </c>
      <c r="B2017" t="s">
        <v>307</v>
      </c>
      <c r="C2017" s="2">
        <v>44986</v>
      </c>
      <c r="D2017">
        <v>550</v>
      </c>
      <c r="E2017">
        <v>292</v>
      </c>
      <c r="F2017">
        <v>9</v>
      </c>
      <c r="G2017">
        <v>5</v>
      </c>
      <c r="H2017">
        <v>11</v>
      </c>
      <c r="I2017">
        <v>867</v>
      </c>
      <c r="J2017">
        <v>24</v>
      </c>
      <c r="K2017">
        <v>37</v>
      </c>
      <c r="L2017">
        <v>45</v>
      </c>
      <c r="M2017">
        <v>59</v>
      </c>
      <c r="N2017">
        <v>130</v>
      </c>
      <c r="O2017">
        <v>71</v>
      </c>
      <c r="P2017">
        <v>14</v>
      </c>
      <c r="Q2017">
        <v>8</v>
      </c>
      <c r="R2017">
        <v>37</v>
      </c>
      <c r="S2017">
        <v>13</v>
      </c>
      <c r="T2017" t="s">
        <v>2527</v>
      </c>
      <c r="U2017">
        <v>16</v>
      </c>
      <c r="V2017">
        <v>317</v>
      </c>
      <c r="W2017">
        <v>851</v>
      </c>
    </row>
    <row r="2018" spans="1:23" x14ac:dyDescent="0.35">
      <c r="A2018" t="s">
        <v>139</v>
      </c>
      <c r="B2018" t="s">
        <v>140</v>
      </c>
      <c r="C2018" s="2">
        <v>44652</v>
      </c>
      <c r="D2018">
        <v>6</v>
      </c>
      <c r="E2018">
        <v>11</v>
      </c>
      <c r="F2018">
        <v>1</v>
      </c>
      <c r="G2018">
        <v>0</v>
      </c>
      <c r="H2018">
        <v>0</v>
      </c>
      <c r="I2018">
        <v>18</v>
      </c>
      <c r="J2018">
        <v>7</v>
      </c>
      <c r="K2018">
        <v>9</v>
      </c>
      <c r="L2018">
        <v>22.5</v>
      </c>
      <c r="M2018">
        <v>50</v>
      </c>
      <c r="N2018">
        <v>123</v>
      </c>
      <c r="O2018">
        <v>73</v>
      </c>
      <c r="P2018">
        <v>27.5</v>
      </c>
      <c r="Q2018">
        <v>13.5</v>
      </c>
      <c r="R2018">
        <v>9</v>
      </c>
      <c r="S2018">
        <v>2</v>
      </c>
      <c r="T2018" t="s">
        <v>2528</v>
      </c>
      <c r="U2018">
        <v>0</v>
      </c>
      <c r="V2018">
        <v>12</v>
      </c>
      <c r="W2018">
        <v>18</v>
      </c>
    </row>
    <row r="2019" spans="1:23" x14ac:dyDescent="0.35">
      <c r="A2019" t="s">
        <v>139</v>
      </c>
      <c r="B2019" t="s">
        <v>140</v>
      </c>
      <c r="C2019" s="2">
        <v>44682</v>
      </c>
      <c r="D2019">
        <v>579</v>
      </c>
      <c r="E2019">
        <v>303</v>
      </c>
      <c r="F2019">
        <v>5</v>
      </c>
      <c r="G2019">
        <v>0</v>
      </c>
      <c r="H2019">
        <v>0</v>
      </c>
      <c r="I2019">
        <v>887</v>
      </c>
      <c r="J2019">
        <v>6</v>
      </c>
      <c r="K2019">
        <v>20</v>
      </c>
      <c r="L2019">
        <v>31</v>
      </c>
      <c r="M2019">
        <v>45</v>
      </c>
      <c r="N2019">
        <v>83</v>
      </c>
      <c r="O2019">
        <v>38</v>
      </c>
      <c r="P2019">
        <v>14</v>
      </c>
      <c r="Q2019">
        <v>11</v>
      </c>
      <c r="R2019">
        <v>20</v>
      </c>
      <c r="S2019">
        <v>14</v>
      </c>
      <c r="T2019" t="s">
        <v>2529</v>
      </c>
      <c r="U2019">
        <v>0</v>
      </c>
      <c r="V2019">
        <v>308</v>
      </c>
      <c r="W2019">
        <v>887</v>
      </c>
    </row>
    <row r="2020" spans="1:23" x14ac:dyDescent="0.35">
      <c r="A2020" t="s">
        <v>139</v>
      </c>
      <c r="B2020" t="s">
        <v>140</v>
      </c>
      <c r="C2020" s="2">
        <v>44713</v>
      </c>
      <c r="D2020">
        <v>0</v>
      </c>
      <c r="E2020">
        <v>0</v>
      </c>
      <c r="F2020">
        <v>0</v>
      </c>
      <c r="G2020">
        <v>0</v>
      </c>
      <c r="H2020">
        <v>0</v>
      </c>
      <c r="I2020">
        <v>0</v>
      </c>
      <c r="T2020" t="s">
        <v>2530</v>
      </c>
      <c r="U2020">
        <v>0</v>
      </c>
      <c r="V2020">
        <v>0</v>
      </c>
      <c r="W2020">
        <v>0</v>
      </c>
    </row>
    <row r="2021" spans="1:23" x14ac:dyDescent="0.35">
      <c r="A2021" t="s">
        <v>139</v>
      </c>
      <c r="B2021" t="s">
        <v>140</v>
      </c>
      <c r="C2021" s="2">
        <v>44743</v>
      </c>
      <c r="D2021">
        <v>0</v>
      </c>
      <c r="E2021">
        <v>0</v>
      </c>
      <c r="F2021">
        <v>0</v>
      </c>
      <c r="G2021">
        <v>0</v>
      </c>
      <c r="H2021">
        <v>0</v>
      </c>
      <c r="I2021">
        <v>0</v>
      </c>
      <c r="T2021" t="s">
        <v>2531</v>
      </c>
      <c r="U2021">
        <v>0</v>
      </c>
      <c r="V2021">
        <v>0</v>
      </c>
      <c r="W2021">
        <v>0</v>
      </c>
    </row>
    <row r="2022" spans="1:23" x14ac:dyDescent="0.35">
      <c r="A2022" t="s">
        <v>139</v>
      </c>
      <c r="B2022" t="s">
        <v>140</v>
      </c>
      <c r="C2022" s="2">
        <v>44774</v>
      </c>
      <c r="D2022">
        <v>1201</v>
      </c>
      <c r="E2022">
        <v>605</v>
      </c>
      <c r="F2022">
        <v>18</v>
      </c>
      <c r="G2022">
        <v>2</v>
      </c>
      <c r="H2022">
        <v>1</v>
      </c>
      <c r="I2022">
        <v>1827</v>
      </c>
      <c r="J2022">
        <v>13</v>
      </c>
      <c r="K2022">
        <v>29</v>
      </c>
      <c r="L2022">
        <v>45</v>
      </c>
      <c r="M2022">
        <v>69</v>
      </c>
      <c r="N2022">
        <v>141</v>
      </c>
      <c r="O2022">
        <v>72</v>
      </c>
      <c r="P2022">
        <v>24</v>
      </c>
      <c r="Q2022">
        <v>16</v>
      </c>
      <c r="R2022">
        <v>29</v>
      </c>
      <c r="S2022">
        <v>16</v>
      </c>
      <c r="T2022" t="s">
        <v>2532</v>
      </c>
      <c r="U2022">
        <v>3</v>
      </c>
      <c r="V2022">
        <v>626</v>
      </c>
      <c r="W2022">
        <v>1824</v>
      </c>
    </row>
    <row r="2023" spans="1:23" x14ac:dyDescent="0.35">
      <c r="A2023" t="s">
        <v>139</v>
      </c>
      <c r="B2023" t="s">
        <v>140</v>
      </c>
      <c r="C2023" s="2">
        <v>44805</v>
      </c>
      <c r="D2023">
        <v>190</v>
      </c>
      <c r="E2023">
        <v>132</v>
      </c>
      <c r="F2023">
        <v>1</v>
      </c>
      <c r="G2023">
        <v>0</v>
      </c>
      <c r="H2023">
        <v>3</v>
      </c>
      <c r="I2023">
        <v>326</v>
      </c>
      <c r="J2023">
        <v>7</v>
      </c>
      <c r="K2023">
        <v>16</v>
      </c>
      <c r="L2023">
        <v>22</v>
      </c>
      <c r="M2023">
        <v>34</v>
      </c>
      <c r="N2023">
        <v>126</v>
      </c>
      <c r="O2023">
        <v>92</v>
      </c>
      <c r="P2023">
        <v>12</v>
      </c>
      <c r="Q2023">
        <v>6</v>
      </c>
      <c r="R2023">
        <v>16</v>
      </c>
      <c r="S2023">
        <v>9</v>
      </c>
      <c r="T2023" t="s">
        <v>2533</v>
      </c>
      <c r="U2023">
        <v>3</v>
      </c>
      <c r="V2023">
        <v>136</v>
      </c>
      <c r="W2023">
        <v>323</v>
      </c>
    </row>
    <row r="2024" spans="1:23" x14ac:dyDescent="0.35">
      <c r="A2024" t="s">
        <v>139</v>
      </c>
      <c r="B2024" t="s">
        <v>140</v>
      </c>
      <c r="C2024" s="2">
        <v>44835</v>
      </c>
      <c r="D2024">
        <v>307</v>
      </c>
      <c r="E2024">
        <v>166</v>
      </c>
      <c r="F2024">
        <v>3</v>
      </c>
      <c r="G2024">
        <v>0</v>
      </c>
      <c r="H2024">
        <v>1</v>
      </c>
      <c r="I2024">
        <v>477</v>
      </c>
      <c r="J2024">
        <v>12</v>
      </c>
      <c r="K2024">
        <v>22</v>
      </c>
      <c r="L2024">
        <v>30</v>
      </c>
      <c r="M2024">
        <v>42</v>
      </c>
      <c r="N2024">
        <v>75</v>
      </c>
      <c r="O2024">
        <v>33</v>
      </c>
      <c r="P2024">
        <v>12</v>
      </c>
      <c r="Q2024">
        <v>8</v>
      </c>
      <c r="R2024">
        <v>22</v>
      </c>
      <c r="S2024">
        <v>10</v>
      </c>
      <c r="T2024" t="s">
        <v>2534</v>
      </c>
      <c r="U2024">
        <v>1</v>
      </c>
      <c r="V2024">
        <v>170</v>
      </c>
      <c r="W2024">
        <v>476</v>
      </c>
    </row>
    <row r="2025" spans="1:23" x14ac:dyDescent="0.35">
      <c r="A2025" t="s">
        <v>139</v>
      </c>
      <c r="B2025" t="s">
        <v>140</v>
      </c>
      <c r="C2025" s="2">
        <v>44866</v>
      </c>
      <c r="D2025">
        <v>259</v>
      </c>
      <c r="E2025">
        <v>189</v>
      </c>
      <c r="F2025">
        <v>6</v>
      </c>
      <c r="G2025">
        <v>1</v>
      </c>
      <c r="H2025">
        <v>0</v>
      </c>
      <c r="I2025">
        <v>455</v>
      </c>
      <c r="J2025">
        <v>17</v>
      </c>
      <c r="K2025">
        <v>25</v>
      </c>
      <c r="L2025">
        <v>34</v>
      </c>
      <c r="M2025">
        <v>47</v>
      </c>
      <c r="N2025">
        <v>156</v>
      </c>
      <c r="O2025">
        <v>109</v>
      </c>
      <c r="P2025">
        <v>13</v>
      </c>
      <c r="Q2025">
        <v>9</v>
      </c>
      <c r="R2025">
        <v>25</v>
      </c>
      <c r="S2025">
        <v>8</v>
      </c>
      <c r="T2025" t="s">
        <v>2535</v>
      </c>
      <c r="U2025">
        <v>1</v>
      </c>
      <c r="V2025">
        <v>196</v>
      </c>
      <c r="W2025">
        <v>454</v>
      </c>
    </row>
    <row r="2026" spans="1:23" x14ac:dyDescent="0.35">
      <c r="A2026" t="s">
        <v>139</v>
      </c>
      <c r="B2026" t="s">
        <v>140</v>
      </c>
      <c r="C2026" s="2">
        <v>44896</v>
      </c>
      <c r="D2026">
        <v>0</v>
      </c>
      <c r="E2026">
        <v>0</v>
      </c>
      <c r="F2026">
        <v>0</v>
      </c>
      <c r="G2026">
        <v>0</v>
      </c>
      <c r="H2026">
        <v>0</v>
      </c>
      <c r="I2026">
        <v>0</v>
      </c>
      <c r="T2026" t="s">
        <v>2536</v>
      </c>
      <c r="U2026">
        <v>0</v>
      </c>
      <c r="V2026">
        <v>0</v>
      </c>
      <c r="W2026">
        <v>0</v>
      </c>
    </row>
    <row r="2027" spans="1:23" x14ac:dyDescent="0.35">
      <c r="A2027" t="s">
        <v>139</v>
      </c>
      <c r="B2027" t="s">
        <v>140</v>
      </c>
      <c r="C2027" s="2">
        <v>44927</v>
      </c>
      <c r="D2027">
        <v>800</v>
      </c>
      <c r="E2027">
        <v>358</v>
      </c>
      <c r="F2027">
        <v>13</v>
      </c>
      <c r="G2027">
        <v>0</v>
      </c>
      <c r="H2027">
        <v>1</v>
      </c>
      <c r="I2027">
        <v>1172</v>
      </c>
      <c r="J2027">
        <v>18</v>
      </c>
      <c r="K2027">
        <v>33</v>
      </c>
      <c r="L2027">
        <v>49</v>
      </c>
      <c r="M2027">
        <v>70</v>
      </c>
      <c r="N2027">
        <v>123</v>
      </c>
      <c r="O2027">
        <v>53</v>
      </c>
      <c r="P2027">
        <v>21</v>
      </c>
      <c r="Q2027">
        <v>16</v>
      </c>
      <c r="R2027">
        <v>33</v>
      </c>
      <c r="S2027">
        <v>15</v>
      </c>
      <c r="T2027" t="s">
        <v>2537</v>
      </c>
      <c r="U2027">
        <v>1</v>
      </c>
      <c r="V2027">
        <v>372</v>
      </c>
      <c r="W2027">
        <v>1171</v>
      </c>
    </row>
    <row r="2028" spans="1:23" x14ac:dyDescent="0.35">
      <c r="A2028" t="s">
        <v>139</v>
      </c>
      <c r="B2028" t="s">
        <v>140</v>
      </c>
      <c r="C2028" s="2">
        <v>44958</v>
      </c>
      <c r="D2028">
        <v>520</v>
      </c>
      <c r="E2028">
        <v>259</v>
      </c>
      <c r="F2028">
        <v>9</v>
      </c>
      <c r="G2028">
        <v>0</v>
      </c>
      <c r="H2028">
        <v>0</v>
      </c>
      <c r="I2028">
        <v>788</v>
      </c>
      <c r="J2028">
        <v>7</v>
      </c>
      <c r="K2028">
        <v>15</v>
      </c>
      <c r="L2028">
        <v>21</v>
      </c>
      <c r="M2028">
        <v>40</v>
      </c>
      <c r="N2028">
        <v>77</v>
      </c>
      <c r="O2028">
        <v>37</v>
      </c>
      <c r="P2028">
        <v>19</v>
      </c>
      <c r="Q2028">
        <v>6</v>
      </c>
      <c r="R2028">
        <v>15</v>
      </c>
      <c r="S2028">
        <v>8</v>
      </c>
      <c r="T2028" t="s">
        <v>2538</v>
      </c>
      <c r="U2028">
        <v>0</v>
      </c>
      <c r="V2028">
        <v>268</v>
      </c>
      <c r="W2028">
        <v>788</v>
      </c>
    </row>
    <row r="2029" spans="1:23" x14ac:dyDescent="0.35">
      <c r="A2029" t="s">
        <v>139</v>
      </c>
      <c r="B2029" t="s">
        <v>140</v>
      </c>
      <c r="C2029" s="2">
        <v>44986</v>
      </c>
      <c r="D2029">
        <v>428</v>
      </c>
      <c r="E2029">
        <v>268</v>
      </c>
      <c r="F2029">
        <v>10</v>
      </c>
      <c r="G2029">
        <v>0</v>
      </c>
      <c r="H2029">
        <v>0</v>
      </c>
      <c r="I2029">
        <v>706</v>
      </c>
      <c r="J2029">
        <v>5</v>
      </c>
      <c r="K2029">
        <v>11</v>
      </c>
      <c r="L2029">
        <v>19</v>
      </c>
      <c r="M2029">
        <v>30</v>
      </c>
      <c r="N2029">
        <v>75</v>
      </c>
      <c r="O2029">
        <v>45</v>
      </c>
      <c r="P2029">
        <v>11</v>
      </c>
      <c r="Q2029">
        <v>8</v>
      </c>
      <c r="R2029">
        <v>11</v>
      </c>
      <c r="S2029">
        <v>6</v>
      </c>
      <c r="T2029" t="s">
        <v>2539</v>
      </c>
      <c r="U2029">
        <v>0</v>
      </c>
      <c r="V2029">
        <v>278</v>
      </c>
      <c r="W2029">
        <v>706</v>
      </c>
    </row>
    <row r="2030" spans="1:23" x14ac:dyDescent="0.35">
      <c r="A2030" t="s">
        <v>361</v>
      </c>
      <c r="B2030" t="s">
        <v>362</v>
      </c>
      <c r="C2030" s="2">
        <v>44652</v>
      </c>
      <c r="D2030">
        <v>271</v>
      </c>
      <c r="E2030">
        <v>2</v>
      </c>
      <c r="F2030">
        <v>0</v>
      </c>
      <c r="G2030">
        <v>1</v>
      </c>
      <c r="H2030">
        <v>18</v>
      </c>
      <c r="I2030">
        <v>292</v>
      </c>
      <c r="J2030">
        <v>16</v>
      </c>
      <c r="K2030">
        <v>26</v>
      </c>
      <c r="L2030">
        <v>41</v>
      </c>
      <c r="M2030">
        <v>56</v>
      </c>
      <c r="N2030">
        <v>83</v>
      </c>
      <c r="O2030">
        <v>27</v>
      </c>
      <c r="P2030">
        <v>15</v>
      </c>
      <c r="Q2030">
        <v>15</v>
      </c>
      <c r="R2030">
        <v>26</v>
      </c>
      <c r="S2030">
        <v>10</v>
      </c>
      <c r="T2030" t="s">
        <v>2540</v>
      </c>
      <c r="U2030">
        <v>19</v>
      </c>
      <c r="V2030">
        <v>21</v>
      </c>
      <c r="W2030">
        <v>273</v>
      </c>
    </row>
    <row r="2031" spans="1:23" x14ac:dyDescent="0.35">
      <c r="A2031" t="s">
        <v>361</v>
      </c>
      <c r="B2031" t="s">
        <v>362</v>
      </c>
      <c r="C2031" s="2">
        <v>44682</v>
      </c>
      <c r="D2031">
        <v>1244</v>
      </c>
      <c r="E2031">
        <v>523</v>
      </c>
      <c r="F2031">
        <v>15</v>
      </c>
      <c r="G2031">
        <v>4</v>
      </c>
      <c r="H2031">
        <v>12</v>
      </c>
      <c r="I2031">
        <v>1798</v>
      </c>
      <c r="J2031">
        <v>40</v>
      </c>
      <c r="K2031">
        <v>61</v>
      </c>
      <c r="L2031">
        <v>86</v>
      </c>
      <c r="M2031">
        <v>116</v>
      </c>
      <c r="N2031">
        <v>196</v>
      </c>
      <c r="O2031">
        <v>80</v>
      </c>
      <c r="P2031">
        <v>30</v>
      </c>
      <c r="Q2031">
        <v>25</v>
      </c>
      <c r="R2031">
        <v>61</v>
      </c>
      <c r="S2031">
        <v>21</v>
      </c>
      <c r="T2031" t="s">
        <v>2541</v>
      </c>
      <c r="U2031">
        <v>16</v>
      </c>
      <c r="V2031">
        <v>554</v>
      </c>
      <c r="W2031">
        <v>1782</v>
      </c>
    </row>
    <row r="2032" spans="1:23" x14ac:dyDescent="0.35">
      <c r="A2032" t="s">
        <v>361</v>
      </c>
      <c r="B2032" t="s">
        <v>362</v>
      </c>
      <c r="C2032" s="2">
        <v>44713</v>
      </c>
      <c r="D2032">
        <v>23</v>
      </c>
      <c r="E2032">
        <v>6</v>
      </c>
      <c r="F2032">
        <v>4</v>
      </c>
      <c r="G2032">
        <v>0</v>
      </c>
      <c r="H2032">
        <v>6</v>
      </c>
      <c r="I2032">
        <v>39</v>
      </c>
      <c r="J2032">
        <v>7</v>
      </c>
      <c r="K2032">
        <v>12</v>
      </c>
      <c r="L2032">
        <v>14</v>
      </c>
      <c r="M2032">
        <v>16</v>
      </c>
      <c r="N2032">
        <v>82</v>
      </c>
      <c r="O2032">
        <v>66</v>
      </c>
      <c r="P2032">
        <v>2</v>
      </c>
      <c r="Q2032">
        <v>2</v>
      </c>
      <c r="R2032">
        <v>12</v>
      </c>
      <c r="S2032">
        <v>5</v>
      </c>
      <c r="T2032" t="s">
        <v>2542</v>
      </c>
      <c r="U2032">
        <v>6</v>
      </c>
      <c r="V2032">
        <v>16</v>
      </c>
      <c r="W2032">
        <v>33</v>
      </c>
    </row>
    <row r="2033" spans="1:23" x14ac:dyDescent="0.35">
      <c r="A2033" t="s">
        <v>361</v>
      </c>
      <c r="B2033" t="s">
        <v>362</v>
      </c>
      <c r="C2033" s="2">
        <v>44743</v>
      </c>
      <c r="D2033">
        <v>68</v>
      </c>
      <c r="E2033">
        <v>6</v>
      </c>
      <c r="F2033">
        <v>2</v>
      </c>
      <c r="G2033">
        <v>1</v>
      </c>
      <c r="H2033">
        <v>10</v>
      </c>
      <c r="I2033">
        <v>87</v>
      </c>
      <c r="J2033">
        <v>7</v>
      </c>
      <c r="K2033">
        <v>30</v>
      </c>
      <c r="L2033">
        <v>64</v>
      </c>
      <c r="M2033">
        <v>126</v>
      </c>
      <c r="N2033">
        <v>160</v>
      </c>
      <c r="O2033">
        <v>34</v>
      </c>
      <c r="P2033">
        <v>62</v>
      </c>
      <c r="Q2033">
        <v>34</v>
      </c>
      <c r="R2033">
        <v>30</v>
      </c>
      <c r="S2033">
        <v>23</v>
      </c>
      <c r="T2033" t="s">
        <v>2543</v>
      </c>
      <c r="U2033">
        <v>11</v>
      </c>
      <c r="V2033">
        <v>19</v>
      </c>
      <c r="W2033">
        <v>76</v>
      </c>
    </row>
    <row r="2034" spans="1:23" x14ac:dyDescent="0.35">
      <c r="A2034" t="s">
        <v>361</v>
      </c>
      <c r="B2034" t="s">
        <v>362</v>
      </c>
      <c r="C2034" s="2">
        <v>44774</v>
      </c>
      <c r="D2034">
        <v>44</v>
      </c>
      <c r="E2034">
        <v>5</v>
      </c>
      <c r="F2034">
        <v>6</v>
      </c>
      <c r="G2034">
        <v>2</v>
      </c>
      <c r="H2034">
        <v>3</v>
      </c>
      <c r="I2034">
        <v>60</v>
      </c>
      <c r="J2034">
        <v>10.5</v>
      </c>
      <c r="K2034">
        <v>98</v>
      </c>
      <c r="L2034">
        <v>100</v>
      </c>
      <c r="M2034">
        <v>105</v>
      </c>
      <c r="N2034">
        <v>126</v>
      </c>
      <c r="O2034">
        <v>21</v>
      </c>
      <c r="P2034">
        <v>5</v>
      </c>
      <c r="Q2034">
        <v>2</v>
      </c>
      <c r="R2034">
        <v>98</v>
      </c>
      <c r="S2034">
        <v>87.5</v>
      </c>
      <c r="T2034" t="s">
        <v>2544</v>
      </c>
      <c r="U2034">
        <v>5</v>
      </c>
      <c r="V2034">
        <v>16</v>
      </c>
      <c r="W2034">
        <v>55</v>
      </c>
    </row>
    <row r="2035" spans="1:23" x14ac:dyDescent="0.35">
      <c r="A2035" t="s">
        <v>361</v>
      </c>
      <c r="B2035" t="s">
        <v>362</v>
      </c>
      <c r="C2035" s="2">
        <v>44805</v>
      </c>
      <c r="D2035">
        <v>578</v>
      </c>
      <c r="E2035">
        <v>174</v>
      </c>
      <c r="F2035">
        <v>2</v>
      </c>
      <c r="G2035">
        <v>1</v>
      </c>
      <c r="H2035">
        <v>2</v>
      </c>
      <c r="I2035">
        <v>757</v>
      </c>
      <c r="J2035">
        <v>9</v>
      </c>
      <c r="K2035">
        <v>50</v>
      </c>
      <c r="L2035">
        <v>101</v>
      </c>
      <c r="M2035">
        <v>107</v>
      </c>
      <c r="N2035">
        <v>117</v>
      </c>
      <c r="O2035">
        <v>10</v>
      </c>
      <c r="P2035">
        <v>6</v>
      </c>
      <c r="Q2035">
        <v>51</v>
      </c>
      <c r="R2035">
        <v>50</v>
      </c>
      <c r="S2035">
        <v>41</v>
      </c>
      <c r="T2035" t="s">
        <v>2545</v>
      </c>
      <c r="U2035">
        <v>3</v>
      </c>
      <c r="V2035">
        <v>179</v>
      </c>
      <c r="W2035">
        <v>754</v>
      </c>
    </row>
    <row r="2036" spans="1:23" x14ac:dyDescent="0.35">
      <c r="A2036" t="s">
        <v>361</v>
      </c>
      <c r="B2036" t="s">
        <v>362</v>
      </c>
      <c r="C2036" s="2">
        <v>44835</v>
      </c>
      <c r="D2036">
        <v>631</v>
      </c>
      <c r="E2036">
        <v>219</v>
      </c>
      <c r="F2036">
        <v>0</v>
      </c>
      <c r="G2036">
        <v>0</v>
      </c>
      <c r="H2036">
        <v>5</v>
      </c>
      <c r="I2036">
        <v>855</v>
      </c>
      <c r="J2036">
        <v>35</v>
      </c>
      <c r="K2036">
        <v>68</v>
      </c>
      <c r="L2036">
        <v>86</v>
      </c>
      <c r="M2036">
        <v>106</v>
      </c>
      <c r="N2036">
        <v>120</v>
      </c>
      <c r="O2036">
        <v>14</v>
      </c>
      <c r="P2036">
        <v>20</v>
      </c>
      <c r="Q2036">
        <v>18</v>
      </c>
      <c r="R2036">
        <v>68</v>
      </c>
      <c r="S2036">
        <v>33</v>
      </c>
      <c r="T2036" t="s">
        <v>2546</v>
      </c>
      <c r="U2036">
        <v>5</v>
      </c>
      <c r="V2036">
        <v>224</v>
      </c>
      <c r="W2036">
        <v>850</v>
      </c>
    </row>
    <row r="2037" spans="1:23" x14ac:dyDescent="0.35">
      <c r="A2037" t="s">
        <v>361</v>
      </c>
      <c r="B2037" t="s">
        <v>362</v>
      </c>
      <c r="C2037" s="2">
        <v>44866</v>
      </c>
      <c r="D2037">
        <v>609</v>
      </c>
      <c r="E2037">
        <v>187</v>
      </c>
      <c r="F2037">
        <v>4</v>
      </c>
      <c r="G2037">
        <v>1</v>
      </c>
      <c r="H2037">
        <v>10</v>
      </c>
      <c r="I2037">
        <v>811</v>
      </c>
      <c r="J2037">
        <v>19</v>
      </c>
      <c r="K2037">
        <v>31</v>
      </c>
      <c r="L2037">
        <v>44</v>
      </c>
      <c r="M2037">
        <v>107</v>
      </c>
      <c r="N2037">
        <v>186</v>
      </c>
      <c r="O2037">
        <v>79</v>
      </c>
      <c r="P2037">
        <v>63</v>
      </c>
      <c r="Q2037">
        <v>13</v>
      </c>
      <c r="R2037">
        <v>31</v>
      </c>
      <c r="S2037">
        <v>12</v>
      </c>
      <c r="T2037" t="s">
        <v>2547</v>
      </c>
      <c r="U2037">
        <v>11</v>
      </c>
      <c r="V2037">
        <v>202</v>
      </c>
      <c r="W2037">
        <v>800</v>
      </c>
    </row>
    <row r="2038" spans="1:23" x14ac:dyDescent="0.35">
      <c r="A2038" t="s">
        <v>361</v>
      </c>
      <c r="B2038" t="s">
        <v>362</v>
      </c>
      <c r="C2038" s="2">
        <v>44896</v>
      </c>
      <c r="D2038">
        <v>441</v>
      </c>
      <c r="E2038">
        <v>101</v>
      </c>
      <c r="F2038">
        <v>1</v>
      </c>
      <c r="G2038">
        <v>2</v>
      </c>
      <c r="H2038">
        <v>6</v>
      </c>
      <c r="I2038">
        <v>551</v>
      </c>
      <c r="J2038">
        <v>9</v>
      </c>
      <c r="K2038">
        <v>22</v>
      </c>
      <c r="L2038">
        <v>56</v>
      </c>
      <c r="M2038">
        <v>135</v>
      </c>
      <c r="N2038">
        <v>142</v>
      </c>
      <c r="O2038">
        <v>7</v>
      </c>
      <c r="P2038">
        <v>79</v>
      </c>
      <c r="Q2038">
        <v>34</v>
      </c>
      <c r="R2038">
        <v>22</v>
      </c>
      <c r="S2038">
        <v>13</v>
      </c>
      <c r="T2038" t="s">
        <v>2548</v>
      </c>
      <c r="U2038">
        <v>8</v>
      </c>
      <c r="V2038">
        <v>110</v>
      </c>
      <c r="W2038">
        <v>543</v>
      </c>
    </row>
    <row r="2039" spans="1:23" x14ac:dyDescent="0.35">
      <c r="A2039" t="s">
        <v>361</v>
      </c>
      <c r="B2039" t="s">
        <v>362</v>
      </c>
      <c r="C2039" s="2">
        <v>44927</v>
      </c>
      <c r="D2039">
        <v>571</v>
      </c>
      <c r="E2039">
        <v>107</v>
      </c>
      <c r="F2039">
        <v>1</v>
      </c>
      <c r="G2039">
        <v>0</v>
      </c>
      <c r="H2039">
        <v>12</v>
      </c>
      <c r="I2039">
        <v>691</v>
      </c>
      <c r="J2039">
        <v>35</v>
      </c>
      <c r="K2039">
        <v>105</v>
      </c>
      <c r="L2039">
        <v>127</v>
      </c>
      <c r="M2039">
        <v>136</v>
      </c>
      <c r="N2039">
        <v>163</v>
      </c>
      <c r="O2039">
        <v>27</v>
      </c>
      <c r="P2039">
        <v>9</v>
      </c>
      <c r="Q2039">
        <v>22</v>
      </c>
      <c r="R2039">
        <v>105</v>
      </c>
      <c r="S2039">
        <v>70</v>
      </c>
      <c r="T2039" t="s">
        <v>2549</v>
      </c>
      <c r="U2039">
        <v>12</v>
      </c>
      <c r="V2039">
        <v>120</v>
      </c>
      <c r="W2039">
        <v>679</v>
      </c>
    </row>
    <row r="2040" spans="1:23" x14ac:dyDescent="0.35">
      <c r="A2040" t="s">
        <v>361</v>
      </c>
      <c r="B2040" t="s">
        <v>362</v>
      </c>
      <c r="C2040" s="2">
        <v>44958</v>
      </c>
      <c r="D2040">
        <v>771</v>
      </c>
      <c r="E2040">
        <v>115</v>
      </c>
      <c r="F2040">
        <v>3</v>
      </c>
      <c r="G2040">
        <v>2</v>
      </c>
      <c r="H2040">
        <v>9</v>
      </c>
      <c r="I2040">
        <v>900</v>
      </c>
      <c r="J2040">
        <v>13</v>
      </c>
      <c r="K2040">
        <v>56</v>
      </c>
      <c r="L2040">
        <v>86</v>
      </c>
      <c r="M2040">
        <v>107.5</v>
      </c>
      <c r="N2040">
        <v>152</v>
      </c>
      <c r="O2040">
        <v>44.5</v>
      </c>
      <c r="P2040">
        <v>21.5</v>
      </c>
      <c r="Q2040">
        <v>30</v>
      </c>
      <c r="R2040">
        <v>56</v>
      </c>
      <c r="S2040">
        <v>43</v>
      </c>
      <c r="T2040" t="s">
        <v>2550</v>
      </c>
      <c r="U2040">
        <v>11</v>
      </c>
      <c r="V2040">
        <v>129</v>
      </c>
      <c r="W2040">
        <v>889</v>
      </c>
    </row>
    <row r="2041" spans="1:23" x14ac:dyDescent="0.35">
      <c r="A2041" t="s">
        <v>361</v>
      </c>
      <c r="B2041" t="s">
        <v>362</v>
      </c>
      <c r="C2041" s="2">
        <v>44986</v>
      </c>
      <c r="D2041">
        <v>842</v>
      </c>
      <c r="E2041">
        <v>181</v>
      </c>
      <c r="F2041">
        <v>4</v>
      </c>
      <c r="G2041">
        <v>1</v>
      </c>
      <c r="H2041">
        <v>14</v>
      </c>
      <c r="I2041">
        <v>1042</v>
      </c>
      <c r="J2041">
        <v>9</v>
      </c>
      <c r="K2041">
        <v>29</v>
      </c>
      <c r="L2041">
        <v>51</v>
      </c>
      <c r="M2041">
        <v>76</v>
      </c>
      <c r="N2041">
        <v>189</v>
      </c>
      <c r="O2041">
        <v>113</v>
      </c>
      <c r="P2041">
        <v>25</v>
      </c>
      <c r="Q2041">
        <v>22</v>
      </c>
      <c r="R2041">
        <v>29</v>
      </c>
      <c r="S2041">
        <v>20</v>
      </c>
      <c r="T2041" t="s">
        <v>2551</v>
      </c>
      <c r="U2041">
        <v>15</v>
      </c>
      <c r="V2041">
        <v>200</v>
      </c>
      <c r="W2041">
        <v>1027</v>
      </c>
    </row>
    <row r="2042" spans="1:23" x14ac:dyDescent="0.35">
      <c r="A2042" t="s">
        <v>224</v>
      </c>
      <c r="B2042" t="s">
        <v>225</v>
      </c>
      <c r="C2042" s="2">
        <v>44652</v>
      </c>
      <c r="D2042">
        <v>352</v>
      </c>
      <c r="E2042">
        <v>74</v>
      </c>
      <c r="F2042">
        <v>23</v>
      </c>
      <c r="G2042">
        <v>0</v>
      </c>
      <c r="H2042">
        <v>1</v>
      </c>
      <c r="I2042">
        <v>450</v>
      </c>
      <c r="J2042">
        <v>1</v>
      </c>
      <c r="K2042">
        <v>2</v>
      </c>
      <c r="L2042">
        <v>3</v>
      </c>
      <c r="M2042">
        <v>8</v>
      </c>
      <c r="N2042">
        <v>22</v>
      </c>
      <c r="O2042">
        <v>14</v>
      </c>
      <c r="P2042">
        <v>5</v>
      </c>
      <c r="Q2042">
        <v>1</v>
      </c>
      <c r="R2042">
        <v>2</v>
      </c>
      <c r="S2042">
        <v>1</v>
      </c>
      <c r="T2042" t="s">
        <v>2552</v>
      </c>
      <c r="U2042">
        <v>1</v>
      </c>
      <c r="V2042">
        <v>98</v>
      </c>
      <c r="W2042">
        <v>449</v>
      </c>
    </row>
    <row r="2043" spans="1:23" x14ac:dyDescent="0.35">
      <c r="A2043" t="s">
        <v>224</v>
      </c>
      <c r="B2043" t="s">
        <v>225</v>
      </c>
      <c r="C2043" s="2">
        <v>44682</v>
      </c>
      <c r="D2043">
        <v>1112</v>
      </c>
      <c r="E2043">
        <v>425</v>
      </c>
      <c r="F2043">
        <v>79</v>
      </c>
      <c r="G2043">
        <v>3</v>
      </c>
      <c r="H2043">
        <v>1</v>
      </c>
      <c r="I2043">
        <v>1620</v>
      </c>
      <c r="J2043">
        <v>1</v>
      </c>
      <c r="K2043">
        <v>3</v>
      </c>
      <c r="L2043">
        <v>9</v>
      </c>
      <c r="M2043">
        <v>17</v>
      </c>
      <c r="N2043">
        <v>35</v>
      </c>
      <c r="O2043">
        <v>18</v>
      </c>
      <c r="P2043">
        <v>8</v>
      </c>
      <c r="Q2043">
        <v>6</v>
      </c>
      <c r="R2043">
        <v>3</v>
      </c>
      <c r="S2043">
        <v>2</v>
      </c>
      <c r="T2043" t="s">
        <v>2553</v>
      </c>
      <c r="U2043">
        <v>4</v>
      </c>
      <c r="V2043">
        <v>508</v>
      </c>
      <c r="W2043">
        <v>1616</v>
      </c>
    </row>
    <row r="2044" spans="1:23" x14ac:dyDescent="0.35">
      <c r="A2044" t="s">
        <v>224</v>
      </c>
      <c r="B2044" t="s">
        <v>225</v>
      </c>
      <c r="C2044" s="2">
        <v>44713</v>
      </c>
      <c r="D2044">
        <v>391</v>
      </c>
      <c r="E2044">
        <v>124</v>
      </c>
      <c r="F2044">
        <v>30</v>
      </c>
      <c r="G2044">
        <v>2</v>
      </c>
      <c r="H2044">
        <v>1</v>
      </c>
      <c r="I2044">
        <v>548</v>
      </c>
      <c r="J2044">
        <v>0</v>
      </c>
      <c r="K2044">
        <v>2</v>
      </c>
      <c r="L2044">
        <v>5</v>
      </c>
      <c r="M2044">
        <v>8</v>
      </c>
      <c r="N2044">
        <v>25</v>
      </c>
      <c r="O2044">
        <v>17</v>
      </c>
      <c r="P2044">
        <v>3</v>
      </c>
      <c r="Q2044">
        <v>3</v>
      </c>
      <c r="R2044">
        <v>2</v>
      </c>
      <c r="S2044">
        <v>2</v>
      </c>
      <c r="T2044" t="s">
        <v>2554</v>
      </c>
      <c r="U2044">
        <v>3</v>
      </c>
      <c r="V2044">
        <v>157</v>
      </c>
      <c r="W2044">
        <v>545</v>
      </c>
    </row>
    <row r="2045" spans="1:23" x14ac:dyDescent="0.35">
      <c r="A2045" t="s">
        <v>224</v>
      </c>
      <c r="B2045" t="s">
        <v>225</v>
      </c>
      <c r="C2045" s="2">
        <v>44743</v>
      </c>
      <c r="D2045">
        <v>967</v>
      </c>
      <c r="E2045">
        <v>294</v>
      </c>
      <c r="F2045">
        <v>79</v>
      </c>
      <c r="G2045">
        <v>2</v>
      </c>
      <c r="H2045">
        <v>0</v>
      </c>
      <c r="I2045">
        <v>1342</v>
      </c>
      <c r="J2045">
        <v>1</v>
      </c>
      <c r="K2045">
        <v>3</v>
      </c>
      <c r="L2045">
        <v>7</v>
      </c>
      <c r="M2045">
        <v>14</v>
      </c>
      <c r="N2045">
        <v>54</v>
      </c>
      <c r="O2045">
        <v>40</v>
      </c>
      <c r="P2045">
        <v>7</v>
      </c>
      <c r="Q2045">
        <v>4</v>
      </c>
      <c r="R2045">
        <v>3</v>
      </c>
      <c r="S2045">
        <v>2</v>
      </c>
      <c r="T2045" t="s">
        <v>2555</v>
      </c>
      <c r="U2045">
        <v>2</v>
      </c>
      <c r="V2045">
        <v>375</v>
      </c>
      <c r="W2045">
        <v>1340</v>
      </c>
    </row>
    <row r="2046" spans="1:23" x14ac:dyDescent="0.35">
      <c r="A2046" t="s">
        <v>224</v>
      </c>
      <c r="B2046" t="s">
        <v>225</v>
      </c>
      <c r="C2046" s="2">
        <v>44774</v>
      </c>
      <c r="D2046">
        <v>811</v>
      </c>
      <c r="E2046">
        <v>250</v>
      </c>
      <c r="F2046">
        <v>50</v>
      </c>
      <c r="G2046">
        <v>0</v>
      </c>
      <c r="H2046">
        <v>0</v>
      </c>
      <c r="I2046">
        <v>1111</v>
      </c>
      <c r="J2046">
        <v>1</v>
      </c>
      <c r="K2046">
        <v>1</v>
      </c>
      <c r="L2046">
        <v>2</v>
      </c>
      <c r="M2046">
        <v>4</v>
      </c>
      <c r="N2046">
        <v>72</v>
      </c>
      <c r="O2046">
        <v>68</v>
      </c>
      <c r="P2046">
        <v>2</v>
      </c>
      <c r="Q2046">
        <v>1</v>
      </c>
      <c r="R2046">
        <v>1</v>
      </c>
      <c r="S2046">
        <v>0</v>
      </c>
      <c r="T2046" t="s">
        <v>2556</v>
      </c>
      <c r="U2046">
        <v>0</v>
      </c>
      <c r="V2046">
        <v>300</v>
      </c>
      <c r="W2046">
        <v>1111</v>
      </c>
    </row>
    <row r="2047" spans="1:23" x14ac:dyDescent="0.35">
      <c r="A2047" t="s">
        <v>224</v>
      </c>
      <c r="B2047" t="s">
        <v>225</v>
      </c>
      <c r="C2047" s="2">
        <v>44805</v>
      </c>
      <c r="D2047">
        <v>767</v>
      </c>
      <c r="E2047">
        <v>292</v>
      </c>
      <c r="F2047">
        <v>30</v>
      </c>
      <c r="G2047">
        <v>1</v>
      </c>
      <c r="H2047">
        <v>0</v>
      </c>
      <c r="I2047">
        <v>1090</v>
      </c>
      <c r="J2047">
        <v>1</v>
      </c>
      <c r="K2047">
        <v>2</v>
      </c>
      <c r="L2047">
        <v>3</v>
      </c>
      <c r="M2047">
        <v>6</v>
      </c>
      <c r="N2047">
        <v>45</v>
      </c>
      <c r="O2047">
        <v>39</v>
      </c>
      <c r="P2047">
        <v>3</v>
      </c>
      <c r="Q2047">
        <v>1</v>
      </c>
      <c r="R2047">
        <v>2</v>
      </c>
      <c r="S2047">
        <v>1</v>
      </c>
      <c r="T2047" t="s">
        <v>2557</v>
      </c>
      <c r="U2047">
        <v>1</v>
      </c>
      <c r="V2047">
        <v>323</v>
      </c>
      <c r="W2047">
        <v>1089</v>
      </c>
    </row>
    <row r="2048" spans="1:23" x14ac:dyDescent="0.35">
      <c r="A2048" t="s">
        <v>224</v>
      </c>
      <c r="B2048" t="s">
        <v>225</v>
      </c>
      <c r="C2048" s="2">
        <v>44835</v>
      </c>
      <c r="D2048">
        <v>534</v>
      </c>
      <c r="E2048">
        <v>436</v>
      </c>
      <c r="F2048">
        <v>87</v>
      </c>
      <c r="G2048">
        <v>5</v>
      </c>
      <c r="H2048">
        <v>2</v>
      </c>
      <c r="I2048">
        <v>1064</v>
      </c>
      <c r="J2048">
        <v>1</v>
      </c>
      <c r="K2048">
        <v>3</v>
      </c>
      <c r="L2048">
        <v>5</v>
      </c>
      <c r="M2048">
        <v>6</v>
      </c>
      <c r="N2048">
        <v>21</v>
      </c>
      <c r="O2048">
        <v>15</v>
      </c>
      <c r="P2048">
        <v>1</v>
      </c>
      <c r="Q2048">
        <v>2</v>
      </c>
      <c r="R2048">
        <v>3</v>
      </c>
      <c r="S2048">
        <v>2</v>
      </c>
      <c r="T2048" t="s">
        <v>2558</v>
      </c>
      <c r="U2048">
        <v>7</v>
      </c>
      <c r="V2048">
        <v>530</v>
      </c>
      <c r="W2048">
        <v>1057</v>
      </c>
    </row>
    <row r="2049" spans="1:23" x14ac:dyDescent="0.35">
      <c r="A2049" t="s">
        <v>224</v>
      </c>
      <c r="B2049" t="s">
        <v>225</v>
      </c>
      <c r="C2049" s="2">
        <v>44866</v>
      </c>
      <c r="D2049">
        <v>1009</v>
      </c>
      <c r="E2049">
        <v>506</v>
      </c>
      <c r="F2049">
        <v>44</v>
      </c>
      <c r="G2049">
        <v>0</v>
      </c>
      <c r="H2049">
        <v>1</v>
      </c>
      <c r="I2049">
        <v>1560</v>
      </c>
      <c r="J2049">
        <v>1</v>
      </c>
      <c r="K2049">
        <v>2</v>
      </c>
      <c r="L2049">
        <v>5</v>
      </c>
      <c r="M2049">
        <v>11</v>
      </c>
      <c r="N2049">
        <v>29</v>
      </c>
      <c r="O2049">
        <v>18</v>
      </c>
      <c r="P2049">
        <v>6</v>
      </c>
      <c r="Q2049">
        <v>3</v>
      </c>
      <c r="R2049">
        <v>2</v>
      </c>
      <c r="S2049">
        <v>1</v>
      </c>
      <c r="T2049" t="s">
        <v>2559</v>
      </c>
      <c r="U2049">
        <v>1</v>
      </c>
      <c r="V2049">
        <v>551</v>
      </c>
      <c r="W2049">
        <v>1559</v>
      </c>
    </row>
    <row r="2050" spans="1:23" x14ac:dyDescent="0.35">
      <c r="A2050" t="s">
        <v>224</v>
      </c>
      <c r="B2050" t="s">
        <v>225</v>
      </c>
      <c r="C2050" s="2">
        <v>44896</v>
      </c>
      <c r="D2050">
        <v>471</v>
      </c>
      <c r="E2050">
        <v>212</v>
      </c>
      <c r="F2050">
        <v>38</v>
      </c>
      <c r="G2050">
        <v>2</v>
      </c>
      <c r="H2050">
        <v>3</v>
      </c>
      <c r="I2050">
        <v>726</v>
      </c>
      <c r="J2050">
        <v>1</v>
      </c>
      <c r="K2050">
        <v>2</v>
      </c>
      <c r="L2050">
        <v>6</v>
      </c>
      <c r="M2050">
        <v>11</v>
      </c>
      <c r="N2050">
        <v>23</v>
      </c>
      <c r="O2050">
        <v>12</v>
      </c>
      <c r="P2050">
        <v>5</v>
      </c>
      <c r="Q2050">
        <v>4</v>
      </c>
      <c r="R2050">
        <v>2</v>
      </c>
      <c r="S2050">
        <v>1</v>
      </c>
      <c r="T2050" t="s">
        <v>2560</v>
      </c>
      <c r="U2050">
        <v>5</v>
      </c>
      <c r="V2050">
        <v>255</v>
      </c>
      <c r="W2050">
        <v>721</v>
      </c>
    </row>
    <row r="2051" spans="1:23" x14ac:dyDescent="0.35">
      <c r="A2051" t="s">
        <v>224</v>
      </c>
      <c r="B2051" t="s">
        <v>225</v>
      </c>
      <c r="C2051" s="2">
        <v>44927</v>
      </c>
      <c r="D2051">
        <v>875</v>
      </c>
      <c r="E2051">
        <v>551</v>
      </c>
      <c r="F2051">
        <v>60</v>
      </c>
      <c r="G2051">
        <v>3</v>
      </c>
      <c r="H2051">
        <v>1</v>
      </c>
      <c r="I2051">
        <v>1490</v>
      </c>
      <c r="J2051">
        <v>1</v>
      </c>
      <c r="K2051">
        <v>2</v>
      </c>
      <c r="L2051">
        <v>7</v>
      </c>
      <c r="M2051">
        <v>19</v>
      </c>
      <c r="N2051">
        <v>33</v>
      </c>
      <c r="O2051">
        <v>14</v>
      </c>
      <c r="P2051">
        <v>12</v>
      </c>
      <c r="Q2051">
        <v>5</v>
      </c>
      <c r="R2051">
        <v>2</v>
      </c>
      <c r="S2051">
        <v>1</v>
      </c>
      <c r="T2051" t="s">
        <v>2561</v>
      </c>
      <c r="U2051">
        <v>4</v>
      </c>
      <c r="V2051">
        <v>615</v>
      </c>
      <c r="W2051">
        <v>1486</v>
      </c>
    </row>
    <row r="2052" spans="1:23" x14ac:dyDescent="0.35">
      <c r="A2052" t="s">
        <v>224</v>
      </c>
      <c r="B2052" t="s">
        <v>225</v>
      </c>
      <c r="C2052" s="2">
        <v>44958</v>
      </c>
      <c r="D2052">
        <v>505</v>
      </c>
      <c r="E2052">
        <v>339</v>
      </c>
      <c r="F2052">
        <v>34</v>
      </c>
      <c r="G2052">
        <v>3</v>
      </c>
      <c r="H2052">
        <v>0</v>
      </c>
      <c r="I2052">
        <v>881</v>
      </c>
      <c r="J2052">
        <v>0</v>
      </c>
      <c r="K2052">
        <v>1</v>
      </c>
      <c r="L2052">
        <v>2</v>
      </c>
      <c r="M2052">
        <v>9</v>
      </c>
      <c r="N2052">
        <v>28</v>
      </c>
      <c r="O2052">
        <v>19</v>
      </c>
      <c r="P2052">
        <v>7</v>
      </c>
      <c r="Q2052">
        <v>1</v>
      </c>
      <c r="R2052">
        <v>1</v>
      </c>
      <c r="S2052">
        <v>1</v>
      </c>
      <c r="T2052" t="s">
        <v>2562</v>
      </c>
      <c r="U2052">
        <v>3</v>
      </c>
      <c r="V2052">
        <v>376</v>
      </c>
      <c r="W2052">
        <v>878</v>
      </c>
    </row>
    <row r="2053" spans="1:23" x14ac:dyDescent="0.35">
      <c r="A2053" t="s">
        <v>224</v>
      </c>
      <c r="B2053" t="s">
        <v>225</v>
      </c>
      <c r="C2053" s="2">
        <v>44986</v>
      </c>
      <c r="D2053">
        <v>543</v>
      </c>
      <c r="E2053">
        <v>298</v>
      </c>
      <c r="F2053">
        <v>60</v>
      </c>
      <c r="G2053">
        <v>1</v>
      </c>
      <c r="H2053">
        <v>2</v>
      </c>
      <c r="I2053">
        <v>904</v>
      </c>
      <c r="J2053">
        <v>1</v>
      </c>
      <c r="K2053">
        <v>1</v>
      </c>
      <c r="L2053">
        <v>2</v>
      </c>
      <c r="M2053">
        <v>5</v>
      </c>
      <c r="N2053">
        <v>39</v>
      </c>
      <c r="O2053">
        <v>34</v>
      </c>
      <c r="P2053">
        <v>3</v>
      </c>
      <c r="Q2053">
        <v>1</v>
      </c>
      <c r="R2053">
        <v>1</v>
      </c>
      <c r="S2053">
        <v>0</v>
      </c>
      <c r="T2053" t="s">
        <v>2563</v>
      </c>
      <c r="U2053">
        <v>3</v>
      </c>
      <c r="V2053">
        <v>361</v>
      </c>
      <c r="W2053">
        <v>901</v>
      </c>
    </row>
    <row r="2054" spans="1:23" x14ac:dyDescent="0.35">
      <c r="A2054" t="s">
        <v>363</v>
      </c>
      <c r="B2054" t="s">
        <v>364</v>
      </c>
      <c r="C2054" s="2">
        <v>44652</v>
      </c>
      <c r="D2054">
        <v>2061</v>
      </c>
      <c r="E2054">
        <v>614</v>
      </c>
      <c r="F2054">
        <v>115</v>
      </c>
      <c r="G2054">
        <v>5</v>
      </c>
      <c r="H2054">
        <v>16</v>
      </c>
      <c r="I2054">
        <v>2811</v>
      </c>
      <c r="J2054">
        <v>9</v>
      </c>
      <c r="K2054">
        <v>13</v>
      </c>
      <c r="L2054">
        <v>15</v>
      </c>
      <c r="M2054">
        <v>53</v>
      </c>
      <c r="N2054">
        <v>68</v>
      </c>
      <c r="O2054">
        <v>15</v>
      </c>
      <c r="P2054">
        <v>38</v>
      </c>
      <c r="Q2054">
        <v>2</v>
      </c>
      <c r="R2054">
        <v>13</v>
      </c>
      <c r="S2054">
        <v>4</v>
      </c>
      <c r="T2054" t="s">
        <v>2564</v>
      </c>
      <c r="U2054">
        <v>21</v>
      </c>
      <c r="V2054">
        <v>750</v>
      </c>
      <c r="W2054">
        <v>2790</v>
      </c>
    </row>
    <row r="2055" spans="1:23" x14ac:dyDescent="0.35">
      <c r="A2055" t="s">
        <v>363</v>
      </c>
      <c r="B2055" t="s">
        <v>364</v>
      </c>
      <c r="C2055" s="2">
        <v>44682</v>
      </c>
      <c r="D2055">
        <v>1054</v>
      </c>
      <c r="E2055">
        <v>283</v>
      </c>
      <c r="F2055">
        <v>75</v>
      </c>
      <c r="G2055">
        <v>6</v>
      </c>
      <c r="H2055">
        <v>12</v>
      </c>
      <c r="I2055">
        <v>1430</v>
      </c>
      <c r="J2055">
        <v>9</v>
      </c>
      <c r="K2055">
        <v>10</v>
      </c>
      <c r="L2055">
        <v>13</v>
      </c>
      <c r="M2055">
        <v>18</v>
      </c>
      <c r="N2055">
        <v>132</v>
      </c>
      <c r="O2055">
        <v>114</v>
      </c>
      <c r="P2055">
        <v>5</v>
      </c>
      <c r="Q2055">
        <v>3</v>
      </c>
      <c r="R2055">
        <v>10</v>
      </c>
      <c r="S2055">
        <v>1</v>
      </c>
      <c r="T2055" t="s">
        <v>2565</v>
      </c>
      <c r="U2055">
        <v>18</v>
      </c>
      <c r="V2055">
        <v>376</v>
      </c>
      <c r="W2055">
        <v>1412</v>
      </c>
    </row>
    <row r="2056" spans="1:23" x14ac:dyDescent="0.35">
      <c r="A2056" t="s">
        <v>363</v>
      </c>
      <c r="B2056" t="s">
        <v>364</v>
      </c>
      <c r="C2056" s="2">
        <v>44713</v>
      </c>
      <c r="D2056">
        <v>776</v>
      </c>
      <c r="E2056">
        <v>217</v>
      </c>
      <c r="F2056">
        <v>51</v>
      </c>
      <c r="G2056">
        <v>4</v>
      </c>
      <c r="H2056">
        <v>3</v>
      </c>
      <c r="I2056">
        <v>1051</v>
      </c>
      <c r="J2056">
        <v>10</v>
      </c>
      <c r="K2056">
        <v>11</v>
      </c>
      <c r="L2056">
        <v>13</v>
      </c>
      <c r="M2056">
        <v>15</v>
      </c>
      <c r="N2056">
        <v>18</v>
      </c>
      <c r="O2056">
        <v>3</v>
      </c>
      <c r="P2056">
        <v>2</v>
      </c>
      <c r="Q2056">
        <v>2</v>
      </c>
      <c r="R2056">
        <v>11</v>
      </c>
      <c r="S2056">
        <v>1</v>
      </c>
      <c r="T2056" t="s">
        <v>2566</v>
      </c>
      <c r="U2056">
        <v>7</v>
      </c>
      <c r="V2056">
        <v>275</v>
      </c>
      <c r="W2056">
        <v>1044</v>
      </c>
    </row>
    <row r="2057" spans="1:23" x14ac:dyDescent="0.35">
      <c r="A2057" t="s">
        <v>363</v>
      </c>
      <c r="B2057" t="s">
        <v>364</v>
      </c>
      <c r="C2057" s="2">
        <v>44743</v>
      </c>
      <c r="D2057">
        <v>1008</v>
      </c>
      <c r="E2057">
        <v>388</v>
      </c>
      <c r="F2057">
        <v>59</v>
      </c>
      <c r="G2057">
        <v>4</v>
      </c>
      <c r="H2057">
        <v>12</v>
      </c>
      <c r="I2057">
        <v>1471</v>
      </c>
      <c r="J2057">
        <v>9</v>
      </c>
      <c r="K2057">
        <v>10</v>
      </c>
      <c r="L2057">
        <v>12</v>
      </c>
      <c r="M2057">
        <v>18</v>
      </c>
      <c r="N2057">
        <v>68</v>
      </c>
      <c r="O2057">
        <v>50</v>
      </c>
      <c r="P2057">
        <v>6</v>
      </c>
      <c r="Q2057">
        <v>2</v>
      </c>
      <c r="R2057">
        <v>10</v>
      </c>
      <c r="S2057">
        <v>1</v>
      </c>
      <c r="T2057" t="s">
        <v>2567</v>
      </c>
      <c r="U2057">
        <v>16</v>
      </c>
      <c r="V2057">
        <v>463</v>
      </c>
      <c r="W2057">
        <v>1455</v>
      </c>
    </row>
    <row r="2058" spans="1:23" x14ac:dyDescent="0.35">
      <c r="A2058" t="s">
        <v>363</v>
      </c>
      <c r="B2058" t="s">
        <v>364</v>
      </c>
      <c r="C2058" s="2">
        <v>44774</v>
      </c>
      <c r="D2058">
        <v>1055</v>
      </c>
      <c r="E2058">
        <v>364</v>
      </c>
      <c r="F2058">
        <v>53</v>
      </c>
      <c r="G2058">
        <v>2</v>
      </c>
      <c r="H2058">
        <v>5</v>
      </c>
      <c r="I2058">
        <v>1479</v>
      </c>
      <c r="J2058">
        <v>9</v>
      </c>
      <c r="K2058">
        <v>9</v>
      </c>
      <c r="L2058">
        <v>13</v>
      </c>
      <c r="M2058">
        <v>59</v>
      </c>
      <c r="N2058">
        <v>75</v>
      </c>
      <c r="O2058">
        <v>16</v>
      </c>
      <c r="P2058">
        <v>46</v>
      </c>
      <c r="Q2058">
        <v>4</v>
      </c>
      <c r="R2058">
        <v>9</v>
      </c>
      <c r="S2058">
        <v>0</v>
      </c>
      <c r="T2058" t="s">
        <v>2568</v>
      </c>
      <c r="U2058">
        <v>7</v>
      </c>
      <c r="V2058">
        <v>424</v>
      </c>
      <c r="W2058">
        <v>1472</v>
      </c>
    </row>
    <row r="2059" spans="1:23" x14ac:dyDescent="0.35">
      <c r="A2059" t="s">
        <v>363</v>
      </c>
      <c r="B2059" t="s">
        <v>364</v>
      </c>
      <c r="C2059" s="2">
        <v>44805</v>
      </c>
      <c r="D2059">
        <v>1077</v>
      </c>
      <c r="E2059">
        <v>360</v>
      </c>
      <c r="F2059">
        <v>37</v>
      </c>
      <c r="G2059">
        <v>1</v>
      </c>
      <c r="H2059">
        <v>5</v>
      </c>
      <c r="I2059">
        <v>1480</v>
      </c>
      <c r="J2059">
        <v>9</v>
      </c>
      <c r="K2059">
        <v>11</v>
      </c>
      <c r="L2059">
        <v>13</v>
      </c>
      <c r="M2059">
        <v>68</v>
      </c>
      <c r="N2059">
        <v>80</v>
      </c>
      <c r="O2059">
        <v>12</v>
      </c>
      <c r="P2059">
        <v>55</v>
      </c>
      <c r="Q2059">
        <v>2</v>
      </c>
      <c r="R2059">
        <v>11</v>
      </c>
      <c r="S2059">
        <v>2</v>
      </c>
      <c r="T2059" t="s">
        <v>2569</v>
      </c>
      <c r="U2059">
        <v>6</v>
      </c>
      <c r="V2059">
        <v>403</v>
      </c>
      <c r="W2059">
        <v>1474</v>
      </c>
    </row>
    <row r="2060" spans="1:23" x14ac:dyDescent="0.35">
      <c r="A2060" t="s">
        <v>363</v>
      </c>
      <c r="B2060" t="s">
        <v>364</v>
      </c>
      <c r="C2060" s="2">
        <v>44835</v>
      </c>
      <c r="D2060">
        <v>1085</v>
      </c>
      <c r="E2060">
        <v>546</v>
      </c>
      <c r="F2060">
        <v>90</v>
      </c>
      <c r="G2060">
        <v>3</v>
      </c>
      <c r="H2060">
        <v>5</v>
      </c>
      <c r="I2060">
        <v>1729</v>
      </c>
      <c r="J2060">
        <v>19</v>
      </c>
      <c r="K2060">
        <v>19</v>
      </c>
      <c r="L2060">
        <v>22</v>
      </c>
      <c r="M2060">
        <v>59</v>
      </c>
      <c r="N2060">
        <v>73</v>
      </c>
      <c r="O2060">
        <v>14</v>
      </c>
      <c r="P2060">
        <v>37</v>
      </c>
      <c r="Q2060">
        <v>3</v>
      </c>
      <c r="R2060">
        <v>19</v>
      </c>
      <c r="S2060">
        <v>0</v>
      </c>
      <c r="T2060" t="s">
        <v>2570</v>
      </c>
      <c r="U2060">
        <v>8</v>
      </c>
      <c r="V2060">
        <v>644</v>
      </c>
      <c r="W2060">
        <v>1721</v>
      </c>
    </row>
    <row r="2061" spans="1:23" x14ac:dyDescent="0.35">
      <c r="A2061" t="s">
        <v>363</v>
      </c>
      <c r="B2061" t="s">
        <v>364</v>
      </c>
      <c r="C2061" s="2">
        <v>44866</v>
      </c>
      <c r="D2061">
        <v>1836</v>
      </c>
      <c r="E2061">
        <v>738</v>
      </c>
      <c r="F2061">
        <v>133</v>
      </c>
      <c r="G2061">
        <v>6</v>
      </c>
      <c r="H2061">
        <v>10</v>
      </c>
      <c r="I2061">
        <v>2723</v>
      </c>
      <c r="J2061">
        <v>9</v>
      </c>
      <c r="K2061">
        <v>17</v>
      </c>
      <c r="L2061">
        <v>22</v>
      </c>
      <c r="M2061">
        <v>48</v>
      </c>
      <c r="N2061">
        <v>77</v>
      </c>
      <c r="O2061">
        <v>29</v>
      </c>
      <c r="P2061">
        <v>26</v>
      </c>
      <c r="Q2061">
        <v>5</v>
      </c>
      <c r="R2061">
        <v>17</v>
      </c>
      <c r="S2061">
        <v>8</v>
      </c>
      <c r="T2061" t="s">
        <v>2571</v>
      </c>
      <c r="U2061">
        <v>16</v>
      </c>
      <c r="V2061">
        <v>887</v>
      </c>
      <c r="W2061">
        <v>2707</v>
      </c>
    </row>
    <row r="2062" spans="1:23" x14ac:dyDescent="0.35">
      <c r="A2062" t="s">
        <v>363</v>
      </c>
      <c r="B2062" t="s">
        <v>364</v>
      </c>
      <c r="C2062" s="2">
        <v>44896</v>
      </c>
      <c r="D2062">
        <v>619</v>
      </c>
      <c r="E2062">
        <v>253</v>
      </c>
      <c r="F2062">
        <v>19</v>
      </c>
      <c r="G2062">
        <v>1</v>
      </c>
      <c r="H2062">
        <v>5</v>
      </c>
      <c r="I2062">
        <v>897</v>
      </c>
      <c r="J2062">
        <v>9</v>
      </c>
      <c r="K2062">
        <v>10</v>
      </c>
      <c r="L2062">
        <v>11</v>
      </c>
      <c r="M2062">
        <v>13</v>
      </c>
      <c r="N2062">
        <v>27</v>
      </c>
      <c r="O2062">
        <v>14</v>
      </c>
      <c r="P2062">
        <v>2</v>
      </c>
      <c r="Q2062">
        <v>1</v>
      </c>
      <c r="R2062">
        <v>10</v>
      </c>
      <c r="S2062">
        <v>1</v>
      </c>
      <c r="T2062" t="s">
        <v>2572</v>
      </c>
      <c r="U2062">
        <v>6</v>
      </c>
      <c r="V2062">
        <v>278</v>
      </c>
      <c r="W2062">
        <v>891</v>
      </c>
    </row>
    <row r="2063" spans="1:23" x14ac:dyDescent="0.35">
      <c r="A2063" t="s">
        <v>363</v>
      </c>
      <c r="B2063" t="s">
        <v>364</v>
      </c>
      <c r="C2063" s="2">
        <v>44927</v>
      </c>
      <c r="D2063">
        <v>1297</v>
      </c>
      <c r="E2063">
        <v>320</v>
      </c>
      <c r="F2063">
        <v>43</v>
      </c>
      <c r="G2063">
        <v>4</v>
      </c>
      <c r="H2063">
        <v>13</v>
      </c>
      <c r="I2063">
        <v>1677</v>
      </c>
      <c r="J2063">
        <v>9</v>
      </c>
      <c r="K2063">
        <v>12</v>
      </c>
      <c r="L2063">
        <v>44</v>
      </c>
      <c r="M2063">
        <v>65</v>
      </c>
      <c r="N2063">
        <v>104</v>
      </c>
      <c r="O2063">
        <v>39</v>
      </c>
      <c r="P2063">
        <v>21</v>
      </c>
      <c r="Q2063">
        <v>32</v>
      </c>
      <c r="R2063">
        <v>12</v>
      </c>
      <c r="S2063">
        <v>3</v>
      </c>
      <c r="T2063" t="s">
        <v>2573</v>
      </c>
      <c r="U2063">
        <v>17</v>
      </c>
      <c r="V2063">
        <v>380</v>
      </c>
      <c r="W2063">
        <v>1660</v>
      </c>
    </row>
    <row r="2064" spans="1:23" x14ac:dyDescent="0.35">
      <c r="A2064" t="s">
        <v>363</v>
      </c>
      <c r="B2064" t="s">
        <v>364</v>
      </c>
      <c r="C2064" s="2">
        <v>44958</v>
      </c>
      <c r="D2064">
        <v>1084</v>
      </c>
      <c r="E2064">
        <v>316</v>
      </c>
      <c r="F2064">
        <v>66</v>
      </c>
      <c r="G2064">
        <v>8</v>
      </c>
      <c r="H2064">
        <v>7</v>
      </c>
      <c r="I2064">
        <v>1481</v>
      </c>
      <c r="J2064">
        <v>9</v>
      </c>
      <c r="K2064">
        <v>10</v>
      </c>
      <c r="L2064">
        <v>12</v>
      </c>
      <c r="M2064">
        <v>44</v>
      </c>
      <c r="N2064">
        <v>54</v>
      </c>
      <c r="O2064">
        <v>10</v>
      </c>
      <c r="P2064">
        <v>32</v>
      </c>
      <c r="Q2064">
        <v>2</v>
      </c>
      <c r="R2064">
        <v>10</v>
      </c>
      <c r="S2064">
        <v>1</v>
      </c>
      <c r="T2064" t="s">
        <v>2574</v>
      </c>
      <c r="U2064">
        <v>15</v>
      </c>
      <c r="V2064">
        <v>397</v>
      </c>
      <c r="W2064">
        <v>1466</v>
      </c>
    </row>
    <row r="2065" spans="1:23" x14ac:dyDescent="0.35">
      <c r="A2065" t="s">
        <v>363</v>
      </c>
      <c r="B2065" t="s">
        <v>364</v>
      </c>
      <c r="C2065" s="2">
        <v>44986</v>
      </c>
      <c r="D2065">
        <v>1701</v>
      </c>
      <c r="E2065">
        <v>391</v>
      </c>
      <c r="F2065">
        <v>90</v>
      </c>
      <c r="G2065">
        <v>5</v>
      </c>
      <c r="H2065">
        <v>21</v>
      </c>
      <c r="I2065">
        <v>2208</v>
      </c>
      <c r="J2065">
        <v>9</v>
      </c>
      <c r="K2065">
        <v>13</v>
      </c>
      <c r="L2065">
        <v>32</v>
      </c>
      <c r="M2065">
        <v>55.5</v>
      </c>
      <c r="N2065">
        <v>125</v>
      </c>
      <c r="O2065">
        <v>69.5</v>
      </c>
      <c r="P2065">
        <v>23.5</v>
      </c>
      <c r="Q2065">
        <v>19</v>
      </c>
      <c r="R2065">
        <v>13</v>
      </c>
      <c r="S2065">
        <v>4</v>
      </c>
      <c r="T2065" t="s">
        <v>2575</v>
      </c>
      <c r="U2065">
        <v>26</v>
      </c>
      <c r="V2065">
        <v>507</v>
      </c>
      <c r="W2065">
        <v>2182</v>
      </c>
    </row>
    <row r="2066" spans="1:23" x14ac:dyDescent="0.35">
      <c r="A2066" t="s">
        <v>126</v>
      </c>
      <c r="B2066" t="s">
        <v>127</v>
      </c>
      <c r="C2066" s="2">
        <v>44652</v>
      </c>
      <c r="D2066">
        <v>458</v>
      </c>
      <c r="E2066">
        <v>231</v>
      </c>
      <c r="F2066">
        <v>11</v>
      </c>
      <c r="G2066">
        <v>1</v>
      </c>
      <c r="H2066">
        <v>6</v>
      </c>
      <c r="I2066">
        <v>707</v>
      </c>
      <c r="J2066">
        <v>6</v>
      </c>
      <c r="K2066">
        <v>12</v>
      </c>
      <c r="L2066">
        <v>19</v>
      </c>
      <c r="M2066">
        <v>26</v>
      </c>
      <c r="N2066">
        <v>139</v>
      </c>
      <c r="O2066">
        <v>113</v>
      </c>
      <c r="P2066">
        <v>7</v>
      </c>
      <c r="Q2066">
        <v>7</v>
      </c>
      <c r="R2066">
        <v>12</v>
      </c>
      <c r="S2066">
        <v>6</v>
      </c>
      <c r="T2066" t="s">
        <v>2576</v>
      </c>
      <c r="U2066">
        <v>7</v>
      </c>
      <c r="V2066">
        <v>249</v>
      </c>
      <c r="W2066">
        <v>700</v>
      </c>
    </row>
    <row r="2067" spans="1:23" x14ac:dyDescent="0.35">
      <c r="A2067" t="s">
        <v>126</v>
      </c>
      <c r="B2067" t="s">
        <v>127</v>
      </c>
      <c r="C2067" s="2">
        <v>44682</v>
      </c>
      <c r="D2067">
        <v>264</v>
      </c>
      <c r="E2067">
        <v>151</v>
      </c>
      <c r="F2067">
        <v>2</v>
      </c>
      <c r="G2067">
        <v>0</v>
      </c>
      <c r="H2067">
        <v>0</v>
      </c>
      <c r="I2067">
        <v>417</v>
      </c>
      <c r="J2067">
        <v>5</v>
      </c>
      <c r="K2067">
        <v>9</v>
      </c>
      <c r="L2067">
        <v>15</v>
      </c>
      <c r="M2067">
        <v>19</v>
      </c>
      <c r="N2067">
        <v>24</v>
      </c>
      <c r="O2067">
        <v>5</v>
      </c>
      <c r="P2067">
        <v>4</v>
      </c>
      <c r="Q2067">
        <v>6</v>
      </c>
      <c r="R2067">
        <v>9</v>
      </c>
      <c r="S2067">
        <v>4</v>
      </c>
      <c r="T2067" t="s">
        <v>2577</v>
      </c>
      <c r="U2067">
        <v>0</v>
      </c>
      <c r="V2067">
        <v>153</v>
      </c>
      <c r="W2067">
        <v>417</v>
      </c>
    </row>
    <row r="2068" spans="1:23" x14ac:dyDescent="0.35">
      <c r="A2068" t="s">
        <v>126</v>
      </c>
      <c r="B2068" t="s">
        <v>127</v>
      </c>
      <c r="C2068" s="2">
        <v>44713</v>
      </c>
      <c r="D2068">
        <v>303</v>
      </c>
      <c r="E2068">
        <v>141</v>
      </c>
      <c r="F2068">
        <v>4</v>
      </c>
      <c r="G2068">
        <v>0</v>
      </c>
      <c r="H2068">
        <v>0</v>
      </c>
      <c r="I2068">
        <v>448</v>
      </c>
      <c r="J2068">
        <v>4</v>
      </c>
      <c r="K2068">
        <v>9</v>
      </c>
      <c r="L2068">
        <v>14</v>
      </c>
      <c r="M2068">
        <v>19</v>
      </c>
      <c r="N2068">
        <v>23</v>
      </c>
      <c r="O2068">
        <v>4</v>
      </c>
      <c r="P2068">
        <v>5</v>
      </c>
      <c r="Q2068">
        <v>5</v>
      </c>
      <c r="R2068">
        <v>9</v>
      </c>
      <c r="S2068">
        <v>5</v>
      </c>
      <c r="T2068" t="s">
        <v>2578</v>
      </c>
      <c r="U2068">
        <v>0</v>
      </c>
      <c r="V2068">
        <v>145</v>
      </c>
      <c r="W2068">
        <v>448</v>
      </c>
    </row>
    <row r="2069" spans="1:23" x14ac:dyDescent="0.35">
      <c r="A2069" t="s">
        <v>126</v>
      </c>
      <c r="B2069" t="s">
        <v>127</v>
      </c>
      <c r="C2069" s="2">
        <v>44743</v>
      </c>
      <c r="D2069">
        <v>288</v>
      </c>
      <c r="E2069">
        <v>114</v>
      </c>
      <c r="F2069">
        <v>1</v>
      </c>
      <c r="G2069">
        <v>1</v>
      </c>
      <c r="H2069">
        <v>0</v>
      </c>
      <c r="I2069">
        <v>404</v>
      </c>
      <c r="J2069">
        <v>9</v>
      </c>
      <c r="K2069">
        <v>14</v>
      </c>
      <c r="L2069">
        <v>19</v>
      </c>
      <c r="M2069">
        <v>24</v>
      </c>
      <c r="N2069">
        <v>28</v>
      </c>
      <c r="O2069">
        <v>4</v>
      </c>
      <c r="P2069">
        <v>5</v>
      </c>
      <c r="Q2069">
        <v>5</v>
      </c>
      <c r="R2069">
        <v>14</v>
      </c>
      <c r="S2069">
        <v>5</v>
      </c>
      <c r="T2069" t="s">
        <v>2579</v>
      </c>
      <c r="U2069">
        <v>1</v>
      </c>
      <c r="V2069">
        <v>116</v>
      </c>
      <c r="W2069">
        <v>403</v>
      </c>
    </row>
    <row r="2070" spans="1:23" x14ac:dyDescent="0.35">
      <c r="A2070" t="s">
        <v>126</v>
      </c>
      <c r="B2070" t="s">
        <v>127</v>
      </c>
      <c r="C2070" s="2">
        <v>44774</v>
      </c>
      <c r="D2070">
        <v>294</v>
      </c>
      <c r="E2070">
        <v>183</v>
      </c>
      <c r="F2070">
        <v>6</v>
      </c>
      <c r="G2070">
        <v>0</v>
      </c>
      <c r="H2070">
        <v>0</v>
      </c>
      <c r="I2070">
        <v>483</v>
      </c>
      <c r="J2070">
        <v>3</v>
      </c>
      <c r="K2070">
        <v>8</v>
      </c>
      <c r="L2070">
        <v>13</v>
      </c>
      <c r="M2070">
        <v>18</v>
      </c>
      <c r="N2070">
        <v>22</v>
      </c>
      <c r="O2070">
        <v>4</v>
      </c>
      <c r="P2070">
        <v>5</v>
      </c>
      <c r="Q2070">
        <v>5</v>
      </c>
      <c r="R2070">
        <v>8</v>
      </c>
      <c r="S2070">
        <v>5</v>
      </c>
      <c r="T2070" t="s">
        <v>2580</v>
      </c>
      <c r="U2070">
        <v>0</v>
      </c>
      <c r="V2070">
        <v>189</v>
      </c>
      <c r="W2070">
        <v>483</v>
      </c>
    </row>
    <row r="2071" spans="1:23" x14ac:dyDescent="0.35">
      <c r="A2071" t="s">
        <v>126</v>
      </c>
      <c r="B2071" t="s">
        <v>127</v>
      </c>
      <c r="C2071" s="2">
        <v>44805</v>
      </c>
      <c r="D2071">
        <v>555</v>
      </c>
      <c r="E2071">
        <v>321</v>
      </c>
      <c r="F2071">
        <v>13</v>
      </c>
      <c r="G2071">
        <v>0</v>
      </c>
      <c r="H2071">
        <v>0</v>
      </c>
      <c r="I2071">
        <v>889</v>
      </c>
      <c r="J2071">
        <v>4</v>
      </c>
      <c r="K2071">
        <v>9</v>
      </c>
      <c r="L2071">
        <v>14</v>
      </c>
      <c r="M2071">
        <v>18</v>
      </c>
      <c r="N2071">
        <v>22</v>
      </c>
      <c r="O2071">
        <v>4</v>
      </c>
      <c r="P2071">
        <v>4</v>
      </c>
      <c r="Q2071">
        <v>5</v>
      </c>
      <c r="R2071">
        <v>9</v>
      </c>
      <c r="S2071">
        <v>5</v>
      </c>
      <c r="T2071" t="s">
        <v>2581</v>
      </c>
      <c r="U2071">
        <v>0</v>
      </c>
      <c r="V2071">
        <v>334</v>
      </c>
      <c r="W2071">
        <v>889</v>
      </c>
    </row>
    <row r="2072" spans="1:23" x14ac:dyDescent="0.35">
      <c r="A2072" t="s">
        <v>126</v>
      </c>
      <c r="B2072" t="s">
        <v>127</v>
      </c>
      <c r="C2072" s="2">
        <v>44835</v>
      </c>
      <c r="D2072">
        <v>197</v>
      </c>
      <c r="E2072">
        <v>128</v>
      </c>
      <c r="F2072">
        <v>17</v>
      </c>
      <c r="G2072">
        <v>0</v>
      </c>
      <c r="H2072">
        <v>0</v>
      </c>
      <c r="I2072">
        <v>342</v>
      </c>
      <c r="J2072">
        <v>20</v>
      </c>
      <c r="K2072">
        <v>24</v>
      </c>
      <c r="L2072">
        <v>67</v>
      </c>
      <c r="M2072">
        <v>113</v>
      </c>
      <c r="N2072">
        <v>141</v>
      </c>
      <c r="O2072">
        <v>28</v>
      </c>
      <c r="P2072">
        <v>46</v>
      </c>
      <c r="Q2072">
        <v>43</v>
      </c>
      <c r="R2072">
        <v>24</v>
      </c>
      <c r="S2072">
        <v>4</v>
      </c>
      <c r="T2072" t="s">
        <v>2582</v>
      </c>
      <c r="U2072">
        <v>0</v>
      </c>
      <c r="V2072">
        <v>145</v>
      </c>
      <c r="W2072">
        <v>342</v>
      </c>
    </row>
    <row r="2073" spans="1:23" x14ac:dyDescent="0.35">
      <c r="A2073" t="s">
        <v>126</v>
      </c>
      <c r="B2073" t="s">
        <v>127</v>
      </c>
      <c r="C2073" s="2">
        <v>44866</v>
      </c>
      <c r="D2073">
        <v>344</v>
      </c>
      <c r="E2073">
        <v>194</v>
      </c>
      <c r="F2073">
        <v>11</v>
      </c>
      <c r="G2073">
        <v>0</v>
      </c>
      <c r="H2073">
        <v>0</v>
      </c>
      <c r="I2073">
        <v>549</v>
      </c>
      <c r="J2073">
        <v>3</v>
      </c>
      <c r="K2073">
        <v>8</v>
      </c>
      <c r="L2073">
        <v>13</v>
      </c>
      <c r="M2073">
        <v>18</v>
      </c>
      <c r="N2073">
        <v>22</v>
      </c>
      <c r="O2073">
        <v>4</v>
      </c>
      <c r="P2073">
        <v>5</v>
      </c>
      <c r="Q2073">
        <v>5</v>
      </c>
      <c r="R2073">
        <v>8</v>
      </c>
      <c r="S2073">
        <v>5</v>
      </c>
      <c r="T2073" t="s">
        <v>2583</v>
      </c>
      <c r="U2073">
        <v>0</v>
      </c>
      <c r="V2073">
        <v>205</v>
      </c>
      <c r="W2073">
        <v>549</v>
      </c>
    </row>
    <row r="2074" spans="1:23" x14ac:dyDescent="0.35">
      <c r="A2074" t="s">
        <v>126</v>
      </c>
      <c r="B2074" t="s">
        <v>127</v>
      </c>
      <c r="C2074" s="2">
        <v>44896</v>
      </c>
      <c r="D2074">
        <v>0</v>
      </c>
      <c r="E2074">
        <v>0</v>
      </c>
      <c r="F2074">
        <v>0</v>
      </c>
      <c r="G2074">
        <v>0</v>
      </c>
      <c r="H2074">
        <v>0</v>
      </c>
      <c r="I2074">
        <v>0</v>
      </c>
      <c r="T2074" t="s">
        <v>2584</v>
      </c>
      <c r="U2074">
        <v>0</v>
      </c>
      <c r="V2074">
        <v>0</v>
      </c>
      <c r="W2074">
        <v>0</v>
      </c>
    </row>
    <row r="2075" spans="1:23" x14ac:dyDescent="0.35">
      <c r="A2075" t="s">
        <v>126</v>
      </c>
      <c r="B2075" t="s">
        <v>127</v>
      </c>
      <c r="C2075" s="2">
        <v>44927</v>
      </c>
      <c r="D2075">
        <v>0</v>
      </c>
      <c r="E2075">
        <v>0</v>
      </c>
      <c r="F2075">
        <v>0</v>
      </c>
      <c r="G2075">
        <v>0</v>
      </c>
      <c r="H2075">
        <v>0</v>
      </c>
      <c r="I2075">
        <v>0</v>
      </c>
      <c r="T2075" t="s">
        <v>2585</v>
      </c>
      <c r="U2075">
        <v>0</v>
      </c>
      <c r="V2075">
        <v>0</v>
      </c>
      <c r="W2075">
        <v>0</v>
      </c>
    </row>
    <row r="2076" spans="1:23" x14ac:dyDescent="0.35">
      <c r="A2076" t="s">
        <v>126</v>
      </c>
      <c r="B2076" t="s">
        <v>127</v>
      </c>
      <c r="C2076" s="2">
        <v>44958</v>
      </c>
      <c r="D2076">
        <v>0</v>
      </c>
      <c r="E2076">
        <v>0</v>
      </c>
      <c r="F2076">
        <v>0</v>
      </c>
      <c r="G2076">
        <v>0</v>
      </c>
      <c r="H2076">
        <v>0</v>
      </c>
      <c r="I2076">
        <v>0</v>
      </c>
      <c r="T2076" t="s">
        <v>2586</v>
      </c>
      <c r="U2076">
        <v>0</v>
      </c>
      <c r="V2076">
        <v>0</v>
      </c>
      <c r="W2076">
        <v>0</v>
      </c>
    </row>
    <row r="2077" spans="1:23" x14ac:dyDescent="0.35">
      <c r="A2077" t="s">
        <v>126</v>
      </c>
      <c r="B2077" t="s">
        <v>127</v>
      </c>
      <c r="C2077" s="2">
        <v>44986</v>
      </c>
      <c r="D2077">
        <v>0</v>
      </c>
      <c r="E2077">
        <v>0</v>
      </c>
      <c r="F2077">
        <v>0</v>
      </c>
      <c r="G2077">
        <v>0</v>
      </c>
      <c r="H2077">
        <v>0</v>
      </c>
      <c r="I2077">
        <v>0</v>
      </c>
      <c r="T2077" t="s">
        <v>2587</v>
      </c>
      <c r="U2077">
        <v>0</v>
      </c>
      <c r="V2077">
        <v>0</v>
      </c>
      <c r="W2077">
        <v>0</v>
      </c>
    </row>
    <row r="2078" spans="1:23" x14ac:dyDescent="0.35">
      <c r="A2078" t="s">
        <v>148</v>
      </c>
      <c r="B2078" t="s">
        <v>149</v>
      </c>
      <c r="C2078" s="2">
        <v>44652</v>
      </c>
      <c r="D2078">
        <v>41</v>
      </c>
      <c r="E2078">
        <v>4</v>
      </c>
      <c r="F2078">
        <v>0</v>
      </c>
      <c r="G2078">
        <v>0</v>
      </c>
      <c r="H2078">
        <v>0</v>
      </c>
      <c r="I2078">
        <v>45</v>
      </c>
      <c r="J2078">
        <v>6</v>
      </c>
      <c r="K2078">
        <v>20</v>
      </c>
      <c r="L2078">
        <v>22</v>
      </c>
      <c r="M2078">
        <v>27</v>
      </c>
      <c r="N2078">
        <v>33</v>
      </c>
      <c r="O2078">
        <v>6</v>
      </c>
      <c r="P2078">
        <v>5</v>
      </c>
      <c r="Q2078">
        <v>2</v>
      </c>
      <c r="R2078">
        <v>20</v>
      </c>
      <c r="S2078">
        <v>14</v>
      </c>
      <c r="T2078" t="s">
        <v>2588</v>
      </c>
      <c r="U2078">
        <v>0</v>
      </c>
      <c r="V2078">
        <v>4</v>
      </c>
      <c r="W2078">
        <v>45</v>
      </c>
    </row>
    <row r="2079" spans="1:23" x14ac:dyDescent="0.35">
      <c r="A2079" t="s">
        <v>148</v>
      </c>
      <c r="B2079" t="s">
        <v>149</v>
      </c>
      <c r="C2079" s="2">
        <v>44682</v>
      </c>
      <c r="D2079">
        <v>0</v>
      </c>
      <c r="E2079">
        <v>0</v>
      </c>
      <c r="F2079">
        <v>0</v>
      </c>
      <c r="G2079">
        <v>0</v>
      </c>
      <c r="H2079">
        <v>0</v>
      </c>
      <c r="I2079">
        <v>0</v>
      </c>
      <c r="T2079" t="s">
        <v>2589</v>
      </c>
      <c r="U2079">
        <v>0</v>
      </c>
      <c r="V2079">
        <v>0</v>
      </c>
      <c r="W2079">
        <v>0</v>
      </c>
    </row>
    <row r="2080" spans="1:23" x14ac:dyDescent="0.35">
      <c r="A2080" t="s">
        <v>148</v>
      </c>
      <c r="B2080" t="s">
        <v>149</v>
      </c>
      <c r="C2080" s="2">
        <v>44713</v>
      </c>
      <c r="D2080">
        <v>0</v>
      </c>
      <c r="E2080">
        <v>0</v>
      </c>
      <c r="F2080">
        <v>0</v>
      </c>
      <c r="G2080">
        <v>0</v>
      </c>
      <c r="H2080">
        <v>0</v>
      </c>
      <c r="I2080">
        <v>0</v>
      </c>
      <c r="T2080" t="s">
        <v>2590</v>
      </c>
      <c r="U2080">
        <v>0</v>
      </c>
      <c r="V2080">
        <v>0</v>
      </c>
      <c r="W2080">
        <v>0</v>
      </c>
    </row>
    <row r="2081" spans="1:23" x14ac:dyDescent="0.35">
      <c r="A2081" t="s">
        <v>148</v>
      </c>
      <c r="B2081" t="s">
        <v>149</v>
      </c>
      <c r="C2081" s="2">
        <v>44743</v>
      </c>
      <c r="D2081">
        <v>741</v>
      </c>
      <c r="E2081">
        <v>90</v>
      </c>
      <c r="F2081">
        <v>2</v>
      </c>
      <c r="G2081">
        <v>0</v>
      </c>
      <c r="H2081">
        <v>0</v>
      </c>
      <c r="I2081">
        <v>833</v>
      </c>
      <c r="J2081">
        <v>12</v>
      </c>
      <c r="K2081">
        <v>23</v>
      </c>
      <c r="L2081">
        <v>37</v>
      </c>
      <c r="M2081">
        <v>55</v>
      </c>
      <c r="N2081">
        <v>70</v>
      </c>
      <c r="O2081">
        <v>15</v>
      </c>
      <c r="P2081">
        <v>18</v>
      </c>
      <c r="Q2081">
        <v>14</v>
      </c>
      <c r="R2081">
        <v>23</v>
      </c>
      <c r="S2081">
        <v>11</v>
      </c>
      <c r="T2081" t="s">
        <v>2591</v>
      </c>
      <c r="U2081">
        <v>0</v>
      </c>
      <c r="V2081">
        <v>92</v>
      </c>
      <c r="W2081">
        <v>833</v>
      </c>
    </row>
    <row r="2082" spans="1:23" x14ac:dyDescent="0.35">
      <c r="A2082" t="s">
        <v>148</v>
      </c>
      <c r="B2082" t="s">
        <v>149</v>
      </c>
      <c r="C2082" s="2">
        <v>44774</v>
      </c>
      <c r="D2082">
        <v>175</v>
      </c>
      <c r="E2082">
        <v>18</v>
      </c>
      <c r="F2082">
        <v>1</v>
      </c>
      <c r="G2082">
        <v>0</v>
      </c>
      <c r="H2082">
        <v>0</v>
      </c>
      <c r="I2082">
        <v>194</v>
      </c>
      <c r="J2082">
        <v>5</v>
      </c>
      <c r="K2082">
        <v>10</v>
      </c>
      <c r="L2082">
        <v>15</v>
      </c>
      <c r="M2082">
        <v>28</v>
      </c>
      <c r="N2082">
        <v>66</v>
      </c>
      <c r="O2082">
        <v>38</v>
      </c>
      <c r="P2082">
        <v>13</v>
      </c>
      <c r="Q2082">
        <v>5</v>
      </c>
      <c r="R2082">
        <v>10</v>
      </c>
      <c r="S2082">
        <v>5</v>
      </c>
      <c r="T2082" t="s">
        <v>2592</v>
      </c>
      <c r="U2082">
        <v>0</v>
      </c>
      <c r="V2082">
        <v>19</v>
      </c>
      <c r="W2082">
        <v>194</v>
      </c>
    </row>
    <row r="2083" spans="1:23" x14ac:dyDescent="0.35">
      <c r="A2083" t="s">
        <v>148</v>
      </c>
      <c r="B2083" t="s">
        <v>149</v>
      </c>
      <c r="C2083" s="2">
        <v>44805</v>
      </c>
      <c r="D2083">
        <v>178</v>
      </c>
      <c r="E2083">
        <v>33</v>
      </c>
      <c r="F2083">
        <v>0</v>
      </c>
      <c r="G2083">
        <v>0</v>
      </c>
      <c r="H2083">
        <v>0</v>
      </c>
      <c r="I2083">
        <v>211</v>
      </c>
      <c r="J2083">
        <v>5</v>
      </c>
      <c r="K2083">
        <v>10</v>
      </c>
      <c r="L2083">
        <v>19</v>
      </c>
      <c r="M2083">
        <v>31</v>
      </c>
      <c r="N2083">
        <v>77</v>
      </c>
      <c r="O2083">
        <v>46</v>
      </c>
      <c r="P2083">
        <v>12</v>
      </c>
      <c r="Q2083">
        <v>9</v>
      </c>
      <c r="R2083">
        <v>10</v>
      </c>
      <c r="S2083">
        <v>5</v>
      </c>
      <c r="T2083" t="s">
        <v>2593</v>
      </c>
      <c r="U2083">
        <v>0</v>
      </c>
      <c r="V2083">
        <v>33</v>
      </c>
      <c r="W2083">
        <v>211</v>
      </c>
    </row>
    <row r="2084" spans="1:23" x14ac:dyDescent="0.35">
      <c r="A2084" t="s">
        <v>148</v>
      </c>
      <c r="B2084" t="s">
        <v>149</v>
      </c>
      <c r="C2084" s="2">
        <v>44835</v>
      </c>
      <c r="D2084">
        <v>113</v>
      </c>
      <c r="E2084">
        <v>17</v>
      </c>
      <c r="F2084">
        <v>3</v>
      </c>
      <c r="G2084">
        <v>1</v>
      </c>
      <c r="H2084">
        <v>0</v>
      </c>
      <c r="I2084">
        <v>134</v>
      </c>
      <c r="J2084">
        <v>12</v>
      </c>
      <c r="K2084">
        <v>19</v>
      </c>
      <c r="L2084">
        <v>26.5</v>
      </c>
      <c r="M2084">
        <v>47</v>
      </c>
      <c r="N2084">
        <v>140</v>
      </c>
      <c r="O2084">
        <v>93</v>
      </c>
      <c r="P2084">
        <v>20.5</v>
      </c>
      <c r="Q2084">
        <v>7.5</v>
      </c>
      <c r="R2084">
        <v>19</v>
      </c>
      <c r="S2084">
        <v>7</v>
      </c>
      <c r="T2084" t="s">
        <v>2594</v>
      </c>
      <c r="U2084">
        <v>1</v>
      </c>
      <c r="V2084">
        <v>21</v>
      </c>
      <c r="W2084">
        <v>133</v>
      </c>
    </row>
    <row r="2085" spans="1:23" x14ac:dyDescent="0.35">
      <c r="A2085" t="s">
        <v>148</v>
      </c>
      <c r="B2085" t="s">
        <v>149</v>
      </c>
      <c r="C2085" s="2">
        <v>44866</v>
      </c>
      <c r="D2085">
        <v>277</v>
      </c>
      <c r="E2085">
        <v>42</v>
      </c>
      <c r="F2085">
        <v>2</v>
      </c>
      <c r="G2085">
        <v>0</v>
      </c>
      <c r="H2085">
        <v>0</v>
      </c>
      <c r="I2085">
        <v>321</v>
      </c>
      <c r="J2085">
        <v>8</v>
      </c>
      <c r="K2085">
        <v>13</v>
      </c>
      <c r="L2085">
        <v>23</v>
      </c>
      <c r="M2085">
        <v>30</v>
      </c>
      <c r="N2085">
        <v>48</v>
      </c>
      <c r="O2085">
        <v>18</v>
      </c>
      <c r="P2085">
        <v>7</v>
      </c>
      <c r="Q2085">
        <v>10</v>
      </c>
      <c r="R2085">
        <v>13</v>
      </c>
      <c r="S2085">
        <v>5</v>
      </c>
      <c r="T2085" t="s">
        <v>2595</v>
      </c>
      <c r="U2085">
        <v>0</v>
      </c>
      <c r="V2085">
        <v>44</v>
      </c>
      <c r="W2085">
        <v>321</v>
      </c>
    </row>
    <row r="2086" spans="1:23" x14ac:dyDescent="0.35">
      <c r="A2086" t="s">
        <v>148</v>
      </c>
      <c r="B2086" t="s">
        <v>149</v>
      </c>
      <c r="C2086" s="2">
        <v>44896</v>
      </c>
      <c r="D2086">
        <v>224</v>
      </c>
      <c r="E2086">
        <v>22</v>
      </c>
      <c r="F2086">
        <v>0</v>
      </c>
      <c r="G2086">
        <v>0</v>
      </c>
      <c r="H2086">
        <v>0</v>
      </c>
      <c r="I2086">
        <v>246</v>
      </c>
      <c r="J2086">
        <v>24</v>
      </c>
      <c r="K2086">
        <v>28</v>
      </c>
      <c r="L2086">
        <v>36</v>
      </c>
      <c r="M2086">
        <v>44</v>
      </c>
      <c r="N2086">
        <v>134</v>
      </c>
      <c r="O2086">
        <v>90</v>
      </c>
      <c r="P2086">
        <v>8</v>
      </c>
      <c r="Q2086">
        <v>8</v>
      </c>
      <c r="R2086">
        <v>28</v>
      </c>
      <c r="S2086">
        <v>4</v>
      </c>
      <c r="T2086" t="s">
        <v>2596</v>
      </c>
      <c r="U2086">
        <v>0</v>
      </c>
      <c r="V2086">
        <v>22</v>
      </c>
      <c r="W2086">
        <v>246</v>
      </c>
    </row>
    <row r="2087" spans="1:23" x14ac:dyDescent="0.35">
      <c r="A2087" t="s">
        <v>148</v>
      </c>
      <c r="B2087" t="s">
        <v>149</v>
      </c>
      <c r="C2087" s="2">
        <v>44927</v>
      </c>
      <c r="D2087">
        <v>26</v>
      </c>
      <c r="E2087">
        <v>5</v>
      </c>
      <c r="F2087">
        <v>1</v>
      </c>
      <c r="G2087">
        <v>0</v>
      </c>
      <c r="H2087">
        <v>0</v>
      </c>
      <c r="I2087">
        <v>32</v>
      </c>
      <c r="J2087">
        <v>45</v>
      </c>
      <c r="K2087">
        <v>52</v>
      </c>
      <c r="L2087">
        <v>64</v>
      </c>
      <c r="M2087">
        <v>79</v>
      </c>
      <c r="N2087">
        <v>172</v>
      </c>
      <c r="O2087">
        <v>93</v>
      </c>
      <c r="P2087">
        <v>15</v>
      </c>
      <c r="Q2087">
        <v>12</v>
      </c>
      <c r="R2087">
        <v>52</v>
      </c>
      <c r="S2087">
        <v>7</v>
      </c>
      <c r="T2087" t="s">
        <v>2597</v>
      </c>
      <c r="U2087">
        <v>0</v>
      </c>
      <c r="V2087">
        <v>6</v>
      </c>
      <c r="W2087">
        <v>32</v>
      </c>
    </row>
    <row r="2088" spans="1:23" x14ac:dyDescent="0.35">
      <c r="A2088" t="s">
        <v>148</v>
      </c>
      <c r="B2088" t="s">
        <v>149</v>
      </c>
      <c r="C2088" s="2">
        <v>44958</v>
      </c>
      <c r="D2088">
        <v>0</v>
      </c>
      <c r="E2088">
        <v>0</v>
      </c>
      <c r="F2088">
        <v>0</v>
      </c>
      <c r="G2088">
        <v>0</v>
      </c>
      <c r="H2088">
        <v>0</v>
      </c>
      <c r="I2088">
        <v>0</v>
      </c>
      <c r="T2088" t="s">
        <v>2598</v>
      </c>
      <c r="U2088">
        <v>0</v>
      </c>
      <c r="V2088">
        <v>0</v>
      </c>
      <c r="W2088">
        <v>0</v>
      </c>
    </row>
    <row r="2089" spans="1:23" x14ac:dyDescent="0.35">
      <c r="A2089" t="s">
        <v>148</v>
      </c>
      <c r="B2089" t="s">
        <v>149</v>
      </c>
      <c r="C2089" s="2">
        <v>44986</v>
      </c>
      <c r="D2089">
        <v>608</v>
      </c>
      <c r="E2089">
        <v>127</v>
      </c>
      <c r="F2089">
        <v>6</v>
      </c>
      <c r="G2089">
        <v>0</v>
      </c>
      <c r="H2089">
        <v>0</v>
      </c>
      <c r="I2089">
        <v>741</v>
      </c>
      <c r="J2089">
        <v>11</v>
      </c>
      <c r="K2089">
        <v>32</v>
      </c>
      <c r="L2089">
        <v>51</v>
      </c>
      <c r="M2089">
        <v>71</v>
      </c>
      <c r="N2089">
        <v>85</v>
      </c>
      <c r="O2089">
        <v>14</v>
      </c>
      <c r="P2089">
        <v>20</v>
      </c>
      <c r="Q2089">
        <v>19</v>
      </c>
      <c r="R2089">
        <v>32</v>
      </c>
      <c r="S2089">
        <v>21</v>
      </c>
      <c r="T2089" t="s">
        <v>2599</v>
      </c>
      <c r="U2089">
        <v>0</v>
      </c>
      <c r="V2089">
        <v>133</v>
      </c>
      <c r="W2089">
        <v>741</v>
      </c>
    </row>
    <row r="2090" spans="1:23" x14ac:dyDescent="0.35">
      <c r="A2090" t="s">
        <v>234</v>
      </c>
      <c r="B2090" t="s">
        <v>235</v>
      </c>
      <c r="C2090" s="2">
        <v>44652</v>
      </c>
      <c r="D2090">
        <v>497</v>
      </c>
      <c r="E2090">
        <v>222</v>
      </c>
      <c r="F2090">
        <v>4</v>
      </c>
      <c r="G2090">
        <v>2</v>
      </c>
      <c r="H2090">
        <v>0</v>
      </c>
      <c r="I2090">
        <v>725</v>
      </c>
      <c r="J2090">
        <v>5</v>
      </c>
      <c r="K2090">
        <v>9</v>
      </c>
      <c r="L2090">
        <v>18</v>
      </c>
      <c r="M2090">
        <v>44</v>
      </c>
      <c r="N2090">
        <v>164</v>
      </c>
      <c r="O2090">
        <v>120</v>
      </c>
      <c r="P2090">
        <v>26</v>
      </c>
      <c r="Q2090">
        <v>9</v>
      </c>
      <c r="R2090">
        <v>9</v>
      </c>
      <c r="S2090">
        <v>4</v>
      </c>
      <c r="T2090" t="s">
        <v>2600</v>
      </c>
      <c r="U2090">
        <v>2</v>
      </c>
      <c r="V2090">
        <v>228</v>
      </c>
      <c r="W2090">
        <v>723</v>
      </c>
    </row>
    <row r="2091" spans="1:23" x14ac:dyDescent="0.35">
      <c r="A2091" t="s">
        <v>234</v>
      </c>
      <c r="B2091" t="s">
        <v>235</v>
      </c>
      <c r="C2091" s="2">
        <v>44682</v>
      </c>
      <c r="D2091">
        <v>744</v>
      </c>
      <c r="E2091">
        <v>257</v>
      </c>
      <c r="F2091">
        <v>33</v>
      </c>
      <c r="G2091">
        <v>2</v>
      </c>
      <c r="H2091">
        <v>1</v>
      </c>
      <c r="I2091">
        <v>1037</v>
      </c>
      <c r="J2091">
        <v>4</v>
      </c>
      <c r="K2091">
        <v>8</v>
      </c>
      <c r="L2091">
        <v>16</v>
      </c>
      <c r="M2091">
        <v>36</v>
      </c>
      <c r="N2091">
        <v>126</v>
      </c>
      <c r="O2091">
        <v>90</v>
      </c>
      <c r="P2091">
        <v>20</v>
      </c>
      <c r="Q2091">
        <v>8</v>
      </c>
      <c r="R2091">
        <v>8</v>
      </c>
      <c r="S2091">
        <v>4</v>
      </c>
      <c r="T2091" t="s">
        <v>2601</v>
      </c>
      <c r="U2091">
        <v>3</v>
      </c>
      <c r="V2091">
        <v>293</v>
      </c>
      <c r="W2091">
        <v>1034</v>
      </c>
    </row>
    <row r="2092" spans="1:23" x14ac:dyDescent="0.35">
      <c r="A2092" t="s">
        <v>234</v>
      </c>
      <c r="B2092" t="s">
        <v>235</v>
      </c>
      <c r="C2092" s="2">
        <v>44713</v>
      </c>
      <c r="D2092">
        <v>923</v>
      </c>
      <c r="E2092">
        <v>193</v>
      </c>
      <c r="F2092">
        <v>48</v>
      </c>
      <c r="G2092">
        <v>2</v>
      </c>
      <c r="H2092">
        <v>1</v>
      </c>
      <c r="I2092">
        <v>1167</v>
      </c>
      <c r="J2092">
        <v>4</v>
      </c>
      <c r="K2092">
        <v>11</v>
      </c>
      <c r="L2092">
        <v>24</v>
      </c>
      <c r="M2092">
        <v>56</v>
      </c>
      <c r="N2092">
        <v>260</v>
      </c>
      <c r="O2092">
        <v>204</v>
      </c>
      <c r="P2092">
        <v>32</v>
      </c>
      <c r="Q2092">
        <v>13</v>
      </c>
      <c r="R2092">
        <v>11</v>
      </c>
      <c r="S2092">
        <v>7</v>
      </c>
      <c r="T2092" t="s">
        <v>2602</v>
      </c>
      <c r="U2092">
        <v>3</v>
      </c>
      <c r="V2092">
        <v>244</v>
      </c>
      <c r="W2092">
        <v>1164</v>
      </c>
    </row>
    <row r="2093" spans="1:23" x14ac:dyDescent="0.35">
      <c r="A2093" t="s">
        <v>234</v>
      </c>
      <c r="B2093" t="s">
        <v>235</v>
      </c>
      <c r="C2093" s="2">
        <v>44743</v>
      </c>
      <c r="D2093">
        <v>2480</v>
      </c>
      <c r="E2093">
        <v>241</v>
      </c>
      <c r="F2093">
        <v>9</v>
      </c>
      <c r="G2093">
        <v>3</v>
      </c>
      <c r="H2093">
        <v>0</v>
      </c>
      <c r="I2093">
        <v>2733</v>
      </c>
      <c r="J2093">
        <v>10</v>
      </c>
      <c r="K2093">
        <v>60</v>
      </c>
      <c r="L2093">
        <v>150</v>
      </c>
      <c r="M2093">
        <v>231</v>
      </c>
      <c r="N2093">
        <v>309</v>
      </c>
      <c r="O2093">
        <v>78</v>
      </c>
      <c r="P2093">
        <v>81</v>
      </c>
      <c r="Q2093">
        <v>90</v>
      </c>
      <c r="R2093">
        <v>60</v>
      </c>
      <c r="S2093">
        <v>50</v>
      </c>
      <c r="T2093" t="s">
        <v>2603</v>
      </c>
      <c r="U2093">
        <v>3</v>
      </c>
      <c r="V2093">
        <v>253</v>
      </c>
      <c r="W2093">
        <v>2730</v>
      </c>
    </row>
    <row r="2094" spans="1:23" x14ac:dyDescent="0.35">
      <c r="A2094" t="s">
        <v>234</v>
      </c>
      <c r="B2094" t="s">
        <v>235</v>
      </c>
      <c r="C2094" s="2">
        <v>44774</v>
      </c>
      <c r="D2094">
        <v>668</v>
      </c>
      <c r="E2094">
        <v>203</v>
      </c>
      <c r="F2094">
        <v>6</v>
      </c>
      <c r="G2094">
        <v>1</v>
      </c>
      <c r="H2094">
        <v>1</v>
      </c>
      <c r="I2094">
        <v>879</v>
      </c>
      <c r="J2094">
        <v>4</v>
      </c>
      <c r="K2094">
        <v>9</v>
      </c>
      <c r="L2094">
        <v>18</v>
      </c>
      <c r="M2094">
        <v>39</v>
      </c>
      <c r="N2094">
        <v>169</v>
      </c>
      <c r="O2094">
        <v>130</v>
      </c>
      <c r="P2094">
        <v>21</v>
      </c>
      <c r="Q2094">
        <v>9</v>
      </c>
      <c r="R2094">
        <v>9</v>
      </c>
      <c r="S2094">
        <v>5</v>
      </c>
      <c r="T2094" t="s">
        <v>2604</v>
      </c>
      <c r="U2094">
        <v>2</v>
      </c>
      <c r="V2094">
        <v>211</v>
      </c>
      <c r="W2094">
        <v>877</v>
      </c>
    </row>
    <row r="2095" spans="1:23" x14ac:dyDescent="0.35">
      <c r="A2095" t="s">
        <v>234</v>
      </c>
      <c r="B2095" t="s">
        <v>235</v>
      </c>
      <c r="C2095" s="2">
        <v>44805</v>
      </c>
      <c r="D2095">
        <v>737</v>
      </c>
      <c r="E2095">
        <v>138</v>
      </c>
      <c r="F2095">
        <v>8</v>
      </c>
      <c r="G2095">
        <v>0</v>
      </c>
      <c r="H2095">
        <v>2</v>
      </c>
      <c r="I2095">
        <v>885</v>
      </c>
      <c r="J2095">
        <v>6</v>
      </c>
      <c r="K2095">
        <v>11</v>
      </c>
      <c r="L2095">
        <v>19</v>
      </c>
      <c r="M2095">
        <v>36</v>
      </c>
      <c r="N2095">
        <v>99</v>
      </c>
      <c r="O2095">
        <v>63</v>
      </c>
      <c r="P2095">
        <v>17</v>
      </c>
      <c r="Q2095">
        <v>8</v>
      </c>
      <c r="R2095">
        <v>11</v>
      </c>
      <c r="S2095">
        <v>5</v>
      </c>
      <c r="T2095" t="s">
        <v>2605</v>
      </c>
      <c r="U2095">
        <v>2</v>
      </c>
      <c r="V2095">
        <v>148</v>
      </c>
      <c r="W2095">
        <v>883</v>
      </c>
    </row>
    <row r="2096" spans="1:23" x14ac:dyDescent="0.35">
      <c r="A2096" t="s">
        <v>234</v>
      </c>
      <c r="B2096" t="s">
        <v>235</v>
      </c>
      <c r="C2096" s="2">
        <v>44835</v>
      </c>
      <c r="D2096">
        <v>691</v>
      </c>
      <c r="E2096">
        <v>164</v>
      </c>
      <c r="F2096">
        <v>5</v>
      </c>
      <c r="G2096">
        <v>1</v>
      </c>
      <c r="H2096">
        <v>0</v>
      </c>
      <c r="I2096">
        <v>861</v>
      </c>
      <c r="J2096">
        <v>4</v>
      </c>
      <c r="K2096">
        <v>9</v>
      </c>
      <c r="L2096">
        <v>22</v>
      </c>
      <c r="M2096">
        <v>84</v>
      </c>
      <c r="N2096">
        <v>189</v>
      </c>
      <c r="O2096">
        <v>105</v>
      </c>
      <c r="P2096">
        <v>62</v>
      </c>
      <c r="Q2096">
        <v>13</v>
      </c>
      <c r="R2096">
        <v>9</v>
      </c>
      <c r="S2096">
        <v>5</v>
      </c>
      <c r="T2096" t="s">
        <v>2606</v>
      </c>
      <c r="U2096">
        <v>1</v>
      </c>
      <c r="V2096">
        <v>170</v>
      </c>
      <c r="W2096">
        <v>860</v>
      </c>
    </row>
    <row r="2097" spans="1:23" x14ac:dyDescent="0.35">
      <c r="A2097" t="s">
        <v>234</v>
      </c>
      <c r="B2097" t="s">
        <v>235</v>
      </c>
      <c r="C2097" s="2">
        <v>44866</v>
      </c>
      <c r="D2097">
        <v>923</v>
      </c>
      <c r="E2097">
        <v>238</v>
      </c>
      <c r="F2097">
        <v>15</v>
      </c>
      <c r="G2097">
        <v>2</v>
      </c>
      <c r="H2097">
        <v>2</v>
      </c>
      <c r="I2097">
        <v>1180</v>
      </c>
      <c r="J2097">
        <v>4</v>
      </c>
      <c r="K2097">
        <v>10</v>
      </c>
      <c r="L2097">
        <v>24</v>
      </c>
      <c r="M2097">
        <v>47</v>
      </c>
      <c r="N2097">
        <v>114</v>
      </c>
      <c r="O2097">
        <v>67</v>
      </c>
      <c r="P2097">
        <v>23</v>
      </c>
      <c r="Q2097">
        <v>14</v>
      </c>
      <c r="R2097">
        <v>10</v>
      </c>
      <c r="S2097">
        <v>6</v>
      </c>
      <c r="T2097" t="s">
        <v>2607</v>
      </c>
      <c r="U2097">
        <v>4</v>
      </c>
      <c r="V2097">
        <v>257</v>
      </c>
      <c r="W2097">
        <v>1176</v>
      </c>
    </row>
    <row r="2098" spans="1:23" x14ac:dyDescent="0.35">
      <c r="A2098" t="s">
        <v>234</v>
      </c>
      <c r="B2098" t="s">
        <v>235</v>
      </c>
      <c r="C2098" s="2">
        <v>44896</v>
      </c>
      <c r="D2098">
        <v>2028</v>
      </c>
      <c r="E2098">
        <v>549</v>
      </c>
      <c r="F2098">
        <v>43</v>
      </c>
      <c r="G2098">
        <v>6</v>
      </c>
      <c r="H2098">
        <v>5</v>
      </c>
      <c r="I2098">
        <v>2631</v>
      </c>
      <c r="J2098">
        <v>3</v>
      </c>
      <c r="K2098">
        <v>7</v>
      </c>
      <c r="L2098">
        <v>16</v>
      </c>
      <c r="M2098">
        <v>46</v>
      </c>
      <c r="N2098">
        <v>188</v>
      </c>
      <c r="O2098">
        <v>142</v>
      </c>
      <c r="P2098">
        <v>30</v>
      </c>
      <c r="Q2098">
        <v>9</v>
      </c>
      <c r="R2098">
        <v>7</v>
      </c>
      <c r="S2098">
        <v>4</v>
      </c>
      <c r="T2098" t="s">
        <v>2608</v>
      </c>
      <c r="U2098">
        <v>11</v>
      </c>
      <c r="V2098">
        <v>603</v>
      </c>
      <c r="W2098">
        <v>2620</v>
      </c>
    </row>
    <row r="2099" spans="1:23" x14ac:dyDescent="0.35">
      <c r="A2099" t="s">
        <v>234</v>
      </c>
      <c r="B2099" t="s">
        <v>235</v>
      </c>
      <c r="C2099" s="2">
        <v>44927</v>
      </c>
      <c r="D2099">
        <v>963</v>
      </c>
      <c r="E2099">
        <v>229</v>
      </c>
      <c r="F2099">
        <v>11</v>
      </c>
      <c r="G2099">
        <v>7</v>
      </c>
      <c r="H2099">
        <v>2</v>
      </c>
      <c r="I2099">
        <v>1212</v>
      </c>
      <c r="J2099">
        <v>1</v>
      </c>
      <c r="K2099">
        <v>4</v>
      </c>
      <c r="L2099">
        <v>6</v>
      </c>
      <c r="M2099">
        <v>8</v>
      </c>
      <c r="N2099">
        <v>16</v>
      </c>
      <c r="O2099">
        <v>8</v>
      </c>
      <c r="P2099">
        <v>2</v>
      </c>
      <c r="Q2099">
        <v>2</v>
      </c>
      <c r="R2099">
        <v>4</v>
      </c>
      <c r="S2099">
        <v>3</v>
      </c>
      <c r="T2099" t="s">
        <v>2609</v>
      </c>
      <c r="U2099">
        <v>9</v>
      </c>
      <c r="V2099">
        <v>249</v>
      </c>
      <c r="W2099">
        <v>1203</v>
      </c>
    </row>
    <row r="2100" spans="1:23" x14ac:dyDescent="0.35">
      <c r="A2100" t="s">
        <v>234</v>
      </c>
      <c r="B2100" t="s">
        <v>235</v>
      </c>
      <c r="C2100" s="2">
        <v>44958</v>
      </c>
      <c r="D2100">
        <v>992</v>
      </c>
      <c r="E2100">
        <v>219</v>
      </c>
      <c r="F2100">
        <v>9</v>
      </c>
      <c r="G2100">
        <v>1</v>
      </c>
      <c r="H2100">
        <v>2</v>
      </c>
      <c r="I2100">
        <v>1223</v>
      </c>
      <c r="J2100">
        <v>2</v>
      </c>
      <c r="K2100">
        <v>5</v>
      </c>
      <c r="L2100">
        <v>9</v>
      </c>
      <c r="M2100">
        <v>13</v>
      </c>
      <c r="N2100">
        <v>18</v>
      </c>
      <c r="O2100">
        <v>5</v>
      </c>
      <c r="P2100">
        <v>4</v>
      </c>
      <c r="Q2100">
        <v>4</v>
      </c>
      <c r="R2100">
        <v>5</v>
      </c>
      <c r="S2100">
        <v>3</v>
      </c>
      <c r="T2100" t="s">
        <v>2610</v>
      </c>
      <c r="U2100">
        <v>3</v>
      </c>
      <c r="V2100">
        <v>231</v>
      </c>
      <c r="W2100">
        <v>1220</v>
      </c>
    </row>
    <row r="2101" spans="1:23" x14ac:dyDescent="0.35">
      <c r="A2101" t="s">
        <v>234</v>
      </c>
      <c r="B2101" t="s">
        <v>235</v>
      </c>
      <c r="C2101" s="2">
        <v>44986</v>
      </c>
      <c r="D2101">
        <v>752</v>
      </c>
      <c r="E2101">
        <v>193</v>
      </c>
      <c r="F2101">
        <v>11</v>
      </c>
      <c r="G2101">
        <v>3</v>
      </c>
      <c r="H2101">
        <v>5</v>
      </c>
      <c r="I2101">
        <v>964</v>
      </c>
      <c r="J2101">
        <v>3</v>
      </c>
      <c r="K2101">
        <v>7</v>
      </c>
      <c r="L2101">
        <v>10</v>
      </c>
      <c r="M2101">
        <v>14</v>
      </c>
      <c r="N2101">
        <v>19</v>
      </c>
      <c r="O2101">
        <v>5</v>
      </c>
      <c r="P2101">
        <v>4</v>
      </c>
      <c r="Q2101">
        <v>3</v>
      </c>
      <c r="R2101">
        <v>7</v>
      </c>
      <c r="S2101">
        <v>4</v>
      </c>
      <c r="T2101" t="s">
        <v>2611</v>
      </c>
      <c r="U2101">
        <v>8</v>
      </c>
      <c r="V2101">
        <v>212</v>
      </c>
      <c r="W2101">
        <v>956</v>
      </c>
    </row>
    <row r="2102" spans="1:23" x14ac:dyDescent="0.35">
      <c r="A2102" t="s">
        <v>107</v>
      </c>
      <c r="B2102" t="s">
        <v>108</v>
      </c>
      <c r="C2102" s="2">
        <v>44652</v>
      </c>
      <c r="D2102">
        <v>246</v>
      </c>
      <c r="E2102">
        <v>214</v>
      </c>
      <c r="F2102">
        <v>19</v>
      </c>
      <c r="G2102">
        <v>1</v>
      </c>
      <c r="H2102">
        <v>0</v>
      </c>
      <c r="I2102">
        <v>480</v>
      </c>
      <c r="J2102">
        <v>1</v>
      </c>
      <c r="K2102">
        <v>2</v>
      </c>
      <c r="L2102">
        <v>3</v>
      </c>
      <c r="M2102">
        <v>6</v>
      </c>
      <c r="N2102">
        <v>15</v>
      </c>
      <c r="O2102">
        <v>9</v>
      </c>
      <c r="P2102">
        <v>3</v>
      </c>
      <c r="Q2102">
        <v>1</v>
      </c>
      <c r="R2102">
        <v>2</v>
      </c>
      <c r="S2102">
        <v>1</v>
      </c>
      <c r="T2102" t="s">
        <v>2612</v>
      </c>
      <c r="U2102">
        <v>1</v>
      </c>
      <c r="V2102">
        <v>234</v>
      </c>
      <c r="W2102">
        <v>479</v>
      </c>
    </row>
    <row r="2103" spans="1:23" x14ac:dyDescent="0.35">
      <c r="A2103" t="s">
        <v>107</v>
      </c>
      <c r="B2103" t="s">
        <v>108</v>
      </c>
      <c r="C2103" s="2">
        <v>44682</v>
      </c>
      <c r="D2103">
        <v>452</v>
      </c>
      <c r="E2103">
        <v>370</v>
      </c>
      <c r="F2103">
        <v>28</v>
      </c>
      <c r="G2103">
        <v>2</v>
      </c>
      <c r="H2103">
        <v>1</v>
      </c>
      <c r="I2103">
        <v>853</v>
      </c>
      <c r="J2103">
        <v>1</v>
      </c>
      <c r="K2103">
        <v>2</v>
      </c>
      <c r="L2103">
        <v>6</v>
      </c>
      <c r="M2103">
        <v>11</v>
      </c>
      <c r="N2103">
        <v>41</v>
      </c>
      <c r="O2103">
        <v>30</v>
      </c>
      <c r="P2103">
        <v>5</v>
      </c>
      <c r="Q2103">
        <v>4</v>
      </c>
      <c r="R2103">
        <v>2</v>
      </c>
      <c r="S2103">
        <v>1</v>
      </c>
      <c r="T2103" t="s">
        <v>2613</v>
      </c>
      <c r="U2103">
        <v>3</v>
      </c>
      <c r="V2103">
        <v>401</v>
      </c>
      <c r="W2103">
        <v>850</v>
      </c>
    </row>
    <row r="2104" spans="1:23" x14ac:dyDescent="0.35">
      <c r="A2104" t="s">
        <v>107</v>
      </c>
      <c r="B2104" t="s">
        <v>108</v>
      </c>
      <c r="C2104" s="2">
        <v>44713</v>
      </c>
      <c r="D2104">
        <v>275</v>
      </c>
      <c r="E2104">
        <v>246</v>
      </c>
      <c r="F2104">
        <v>19</v>
      </c>
      <c r="G2104">
        <v>0</v>
      </c>
      <c r="H2104">
        <v>1</v>
      </c>
      <c r="I2104">
        <v>541</v>
      </c>
      <c r="J2104">
        <v>1</v>
      </c>
      <c r="K2104">
        <v>2</v>
      </c>
      <c r="L2104">
        <v>4</v>
      </c>
      <c r="M2104">
        <v>6</v>
      </c>
      <c r="N2104">
        <v>12</v>
      </c>
      <c r="O2104">
        <v>6</v>
      </c>
      <c r="P2104">
        <v>2</v>
      </c>
      <c r="Q2104">
        <v>2</v>
      </c>
      <c r="R2104">
        <v>2</v>
      </c>
      <c r="S2104">
        <v>1</v>
      </c>
      <c r="T2104" t="s">
        <v>2614</v>
      </c>
      <c r="U2104">
        <v>1</v>
      </c>
      <c r="V2104">
        <v>266</v>
      </c>
      <c r="W2104">
        <v>540</v>
      </c>
    </row>
    <row r="2105" spans="1:23" x14ac:dyDescent="0.35">
      <c r="A2105" t="s">
        <v>107</v>
      </c>
      <c r="B2105" t="s">
        <v>108</v>
      </c>
      <c r="C2105" s="2">
        <v>44743</v>
      </c>
      <c r="D2105">
        <v>267</v>
      </c>
      <c r="E2105">
        <v>217</v>
      </c>
      <c r="F2105">
        <v>28</v>
      </c>
      <c r="G2105">
        <v>0</v>
      </c>
      <c r="H2105">
        <v>2</v>
      </c>
      <c r="I2105">
        <v>514</v>
      </c>
      <c r="J2105">
        <v>1</v>
      </c>
      <c r="K2105">
        <v>2</v>
      </c>
      <c r="L2105">
        <v>3</v>
      </c>
      <c r="M2105">
        <v>7</v>
      </c>
      <c r="N2105">
        <v>17</v>
      </c>
      <c r="O2105">
        <v>10</v>
      </c>
      <c r="P2105">
        <v>4</v>
      </c>
      <c r="Q2105">
        <v>1</v>
      </c>
      <c r="R2105">
        <v>2</v>
      </c>
      <c r="S2105">
        <v>1</v>
      </c>
      <c r="T2105" t="s">
        <v>2615</v>
      </c>
      <c r="U2105">
        <v>2</v>
      </c>
      <c r="V2105">
        <v>247</v>
      </c>
      <c r="W2105">
        <v>512</v>
      </c>
    </row>
    <row r="2106" spans="1:23" x14ac:dyDescent="0.35">
      <c r="A2106" t="s">
        <v>107</v>
      </c>
      <c r="B2106" t="s">
        <v>108</v>
      </c>
      <c r="C2106" s="2">
        <v>44774</v>
      </c>
      <c r="D2106">
        <v>371</v>
      </c>
      <c r="E2106">
        <v>315</v>
      </c>
      <c r="F2106">
        <v>46</v>
      </c>
      <c r="G2106">
        <v>1</v>
      </c>
      <c r="H2106">
        <v>1</v>
      </c>
      <c r="I2106">
        <v>734</v>
      </c>
      <c r="J2106">
        <v>1</v>
      </c>
      <c r="K2106">
        <v>2</v>
      </c>
      <c r="L2106">
        <v>4</v>
      </c>
      <c r="M2106">
        <v>8</v>
      </c>
      <c r="N2106">
        <v>18</v>
      </c>
      <c r="O2106">
        <v>10</v>
      </c>
      <c r="P2106">
        <v>4</v>
      </c>
      <c r="Q2106">
        <v>2</v>
      </c>
      <c r="R2106">
        <v>2</v>
      </c>
      <c r="S2106">
        <v>1</v>
      </c>
      <c r="T2106" t="s">
        <v>2616</v>
      </c>
      <c r="U2106">
        <v>2</v>
      </c>
      <c r="V2106">
        <v>363</v>
      </c>
      <c r="W2106">
        <v>732</v>
      </c>
    </row>
    <row r="2107" spans="1:23" x14ac:dyDescent="0.35">
      <c r="A2107" t="s">
        <v>107</v>
      </c>
      <c r="B2107" t="s">
        <v>108</v>
      </c>
      <c r="C2107" s="2">
        <v>44805</v>
      </c>
      <c r="D2107">
        <v>325</v>
      </c>
      <c r="E2107">
        <v>280</v>
      </c>
      <c r="F2107">
        <v>24</v>
      </c>
      <c r="G2107">
        <v>0</v>
      </c>
      <c r="H2107">
        <v>2</v>
      </c>
      <c r="I2107">
        <v>631</v>
      </c>
      <c r="J2107">
        <v>1</v>
      </c>
      <c r="K2107">
        <v>2</v>
      </c>
      <c r="L2107">
        <v>3</v>
      </c>
      <c r="M2107">
        <v>5</v>
      </c>
      <c r="N2107">
        <v>13</v>
      </c>
      <c r="O2107">
        <v>8</v>
      </c>
      <c r="P2107">
        <v>2</v>
      </c>
      <c r="Q2107">
        <v>1</v>
      </c>
      <c r="R2107">
        <v>2</v>
      </c>
      <c r="S2107">
        <v>1</v>
      </c>
      <c r="T2107" t="s">
        <v>2617</v>
      </c>
      <c r="U2107">
        <v>2</v>
      </c>
      <c r="V2107">
        <v>306</v>
      </c>
      <c r="W2107">
        <v>629</v>
      </c>
    </row>
    <row r="2108" spans="1:23" x14ac:dyDescent="0.35">
      <c r="A2108" t="s">
        <v>107</v>
      </c>
      <c r="B2108" t="s">
        <v>108</v>
      </c>
      <c r="C2108" s="2">
        <v>44835</v>
      </c>
      <c r="D2108">
        <v>295</v>
      </c>
      <c r="E2108">
        <v>302</v>
      </c>
      <c r="F2108">
        <v>31</v>
      </c>
      <c r="G2108">
        <v>1</v>
      </c>
      <c r="H2108">
        <v>2</v>
      </c>
      <c r="I2108">
        <v>631</v>
      </c>
      <c r="J2108">
        <v>1</v>
      </c>
      <c r="K2108">
        <v>1</v>
      </c>
      <c r="L2108">
        <v>2</v>
      </c>
      <c r="M2108">
        <v>4</v>
      </c>
      <c r="N2108">
        <v>13</v>
      </c>
      <c r="O2108">
        <v>9</v>
      </c>
      <c r="P2108">
        <v>2</v>
      </c>
      <c r="Q2108">
        <v>1</v>
      </c>
      <c r="R2108">
        <v>1</v>
      </c>
      <c r="S2108">
        <v>0</v>
      </c>
      <c r="T2108" t="s">
        <v>2618</v>
      </c>
      <c r="U2108">
        <v>3</v>
      </c>
      <c r="V2108">
        <v>336</v>
      </c>
      <c r="W2108">
        <v>628</v>
      </c>
    </row>
    <row r="2109" spans="1:23" x14ac:dyDescent="0.35">
      <c r="A2109" t="s">
        <v>107</v>
      </c>
      <c r="B2109" t="s">
        <v>108</v>
      </c>
      <c r="C2109" s="2">
        <v>44866</v>
      </c>
      <c r="D2109">
        <v>333</v>
      </c>
      <c r="E2109">
        <v>241</v>
      </c>
      <c r="F2109">
        <v>21</v>
      </c>
      <c r="G2109">
        <v>1</v>
      </c>
      <c r="H2109">
        <v>2</v>
      </c>
      <c r="I2109">
        <v>598</v>
      </c>
      <c r="J2109">
        <v>1</v>
      </c>
      <c r="K2109">
        <v>1</v>
      </c>
      <c r="L2109">
        <v>2</v>
      </c>
      <c r="M2109">
        <v>3</v>
      </c>
      <c r="N2109">
        <v>12</v>
      </c>
      <c r="O2109">
        <v>9</v>
      </c>
      <c r="P2109">
        <v>1</v>
      </c>
      <c r="Q2109">
        <v>1</v>
      </c>
      <c r="R2109">
        <v>1</v>
      </c>
      <c r="S2109">
        <v>0</v>
      </c>
      <c r="T2109" t="s">
        <v>2619</v>
      </c>
      <c r="U2109">
        <v>3</v>
      </c>
      <c r="V2109">
        <v>265</v>
      </c>
      <c r="W2109">
        <v>595</v>
      </c>
    </row>
    <row r="2110" spans="1:23" x14ac:dyDescent="0.35">
      <c r="A2110" t="s">
        <v>107</v>
      </c>
      <c r="B2110" t="s">
        <v>108</v>
      </c>
      <c r="C2110" s="2">
        <v>44896</v>
      </c>
      <c r="D2110">
        <v>251</v>
      </c>
      <c r="E2110">
        <v>306</v>
      </c>
      <c r="F2110">
        <v>34</v>
      </c>
      <c r="G2110">
        <v>1</v>
      </c>
      <c r="H2110">
        <v>1</v>
      </c>
      <c r="I2110">
        <v>593</v>
      </c>
      <c r="J2110">
        <v>1</v>
      </c>
      <c r="K2110">
        <v>2</v>
      </c>
      <c r="L2110">
        <v>3</v>
      </c>
      <c r="M2110">
        <v>4</v>
      </c>
      <c r="N2110">
        <v>10</v>
      </c>
      <c r="O2110">
        <v>6</v>
      </c>
      <c r="P2110">
        <v>1</v>
      </c>
      <c r="Q2110">
        <v>1</v>
      </c>
      <c r="R2110">
        <v>2</v>
      </c>
      <c r="S2110">
        <v>1</v>
      </c>
      <c r="T2110" t="s">
        <v>2620</v>
      </c>
      <c r="U2110">
        <v>2</v>
      </c>
      <c r="V2110">
        <v>342</v>
      </c>
      <c r="W2110">
        <v>591</v>
      </c>
    </row>
    <row r="2111" spans="1:23" x14ac:dyDescent="0.35">
      <c r="A2111" t="s">
        <v>107</v>
      </c>
      <c r="B2111" t="s">
        <v>108</v>
      </c>
      <c r="C2111" s="2">
        <v>44927</v>
      </c>
      <c r="D2111">
        <v>297</v>
      </c>
      <c r="E2111">
        <v>330</v>
      </c>
      <c r="F2111">
        <v>32</v>
      </c>
      <c r="G2111">
        <v>0</v>
      </c>
      <c r="H2111">
        <v>2</v>
      </c>
      <c r="I2111">
        <v>661</v>
      </c>
      <c r="J2111">
        <v>1</v>
      </c>
      <c r="K2111">
        <v>1</v>
      </c>
      <c r="L2111">
        <v>2</v>
      </c>
      <c r="M2111">
        <v>5</v>
      </c>
      <c r="N2111">
        <v>9</v>
      </c>
      <c r="O2111">
        <v>4</v>
      </c>
      <c r="P2111">
        <v>3</v>
      </c>
      <c r="Q2111">
        <v>1</v>
      </c>
      <c r="R2111">
        <v>1</v>
      </c>
      <c r="S2111">
        <v>0</v>
      </c>
      <c r="T2111" t="s">
        <v>2621</v>
      </c>
      <c r="U2111">
        <v>2</v>
      </c>
      <c r="V2111">
        <v>364</v>
      </c>
      <c r="W2111">
        <v>659</v>
      </c>
    </row>
    <row r="2112" spans="1:23" x14ac:dyDescent="0.35">
      <c r="A2112" t="s">
        <v>107</v>
      </c>
      <c r="B2112" t="s">
        <v>108</v>
      </c>
      <c r="C2112" s="2">
        <v>44958</v>
      </c>
      <c r="D2112">
        <v>278</v>
      </c>
      <c r="E2112">
        <v>297</v>
      </c>
      <c r="F2112">
        <v>28</v>
      </c>
      <c r="G2112">
        <v>5</v>
      </c>
      <c r="H2112">
        <v>0</v>
      </c>
      <c r="I2112">
        <v>608</v>
      </c>
      <c r="J2112">
        <v>1</v>
      </c>
      <c r="K2112">
        <v>2</v>
      </c>
      <c r="L2112">
        <v>3</v>
      </c>
      <c r="M2112">
        <v>5</v>
      </c>
      <c r="N2112">
        <v>14</v>
      </c>
      <c r="O2112">
        <v>9</v>
      </c>
      <c r="P2112">
        <v>2</v>
      </c>
      <c r="Q2112">
        <v>1</v>
      </c>
      <c r="R2112">
        <v>2</v>
      </c>
      <c r="S2112">
        <v>1</v>
      </c>
      <c r="T2112" t="s">
        <v>2622</v>
      </c>
      <c r="U2112">
        <v>5</v>
      </c>
      <c r="V2112">
        <v>330</v>
      </c>
      <c r="W2112">
        <v>603</v>
      </c>
    </row>
    <row r="2113" spans="1:23" x14ac:dyDescent="0.35">
      <c r="A2113" t="s">
        <v>107</v>
      </c>
      <c r="B2113" t="s">
        <v>108</v>
      </c>
      <c r="C2113" s="2">
        <v>44986</v>
      </c>
      <c r="D2113">
        <v>339</v>
      </c>
      <c r="E2113">
        <v>292</v>
      </c>
      <c r="F2113">
        <v>30</v>
      </c>
      <c r="G2113">
        <v>0</v>
      </c>
      <c r="H2113">
        <v>0</v>
      </c>
      <c r="I2113">
        <v>661</v>
      </c>
      <c r="J2113">
        <v>1</v>
      </c>
      <c r="K2113">
        <v>1</v>
      </c>
      <c r="L2113">
        <v>3</v>
      </c>
      <c r="M2113">
        <v>5</v>
      </c>
      <c r="N2113">
        <v>12</v>
      </c>
      <c r="O2113">
        <v>7</v>
      </c>
      <c r="P2113">
        <v>2</v>
      </c>
      <c r="Q2113">
        <v>2</v>
      </c>
      <c r="R2113">
        <v>1</v>
      </c>
      <c r="S2113">
        <v>0</v>
      </c>
      <c r="T2113" t="s">
        <v>2623</v>
      </c>
      <c r="U2113">
        <v>0</v>
      </c>
      <c r="V2113">
        <v>322</v>
      </c>
      <c r="W2113">
        <v>661</v>
      </c>
    </row>
    <row r="2114" spans="1:23" x14ac:dyDescent="0.35">
      <c r="A2114" t="s">
        <v>295</v>
      </c>
      <c r="B2114" t="s">
        <v>296</v>
      </c>
      <c r="C2114" s="2">
        <v>44652</v>
      </c>
      <c r="D2114">
        <v>1238</v>
      </c>
      <c r="E2114">
        <v>427</v>
      </c>
      <c r="F2114">
        <v>47</v>
      </c>
      <c r="G2114">
        <v>7</v>
      </c>
      <c r="H2114">
        <v>11</v>
      </c>
      <c r="I2114">
        <v>1730</v>
      </c>
      <c r="J2114">
        <v>0</v>
      </c>
      <c r="K2114">
        <v>1</v>
      </c>
      <c r="L2114">
        <v>2</v>
      </c>
      <c r="M2114">
        <v>4</v>
      </c>
      <c r="N2114">
        <v>27</v>
      </c>
      <c r="O2114">
        <v>23</v>
      </c>
      <c r="P2114">
        <v>2</v>
      </c>
      <c r="Q2114">
        <v>1</v>
      </c>
      <c r="R2114">
        <v>1</v>
      </c>
      <c r="S2114">
        <v>1</v>
      </c>
      <c r="T2114" t="s">
        <v>2624</v>
      </c>
      <c r="U2114">
        <v>18</v>
      </c>
      <c r="V2114">
        <v>492</v>
      </c>
      <c r="W2114">
        <v>1712</v>
      </c>
    </row>
    <row r="2115" spans="1:23" x14ac:dyDescent="0.35">
      <c r="A2115" t="s">
        <v>295</v>
      </c>
      <c r="B2115" t="s">
        <v>296</v>
      </c>
      <c r="C2115" s="2">
        <v>44682</v>
      </c>
      <c r="D2115">
        <v>1316</v>
      </c>
      <c r="E2115">
        <v>437</v>
      </c>
      <c r="F2115">
        <v>62</v>
      </c>
      <c r="G2115">
        <v>12</v>
      </c>
      <c r="H2115">
        <v>3</v>
      </c>
      <c r="I2115">
        <v>1830</v>
      </c>
      <c r="J2115">
        <v>0</v>
      </c>
      <c r="K2115">
        <v>1</v>
      </c>
      <c r="L2115">
        <v>2</v>
      </c>
      <c r="M2115">
        <v>3</v>
      </c>
      <c r="N2115">
        <v>38</v>
      </c>
      <c r="O2115">
        <v>35</v>
      </c>
      <c r="P2115">
        <v>1</v>
      </c>
      <c r="Q2115">
        <v>1</v>
      </c>
      <c r="R2115">
        <v>1</v>
      </c>
      <c r="S2115">
        <v>1</v>
      </c>
      <c r="T2115" t="s">
        <v>2625</v>
      </c>
      <c r="U2115">
        <v>15</v>
      </c>
      <c r="V2115">
        <v>514</v>
      </c>
      <c r="W2115">
        <v>1815</v>
      </c>
    </row>
    <row r="2116" spans="1:23" x14ac:dyDescent="0.35">
      <c r="A2116" t="s">
        <v>295</v>
      </c>
      <c r="B2116" t="s">
        <v>296</v>
      </c>
      <c r="C2116" s="2">
        <v>44713</v>
      </c>
      <c r="D2116">
        <v>1114</v>
      </c>
      <c r="E2116">
        <v>470</v>
      </c>
      <c r="F2116">
        <v>48</v>
      </c>
      <c r="G2116">
        <v>9</v>
      </c>
      <c r="H2116">
        <v>6</v>
      </c>
      <c r="I2116">
        <v>1647</v>
      </c>
      <c r="J2116">
        <v>0</v>
      </c>
      <c r="K2116">
        <v>1</v>
      </c>
      <c r="L2116">
        <v>2</v>
      </c>
      <c r="M2116">
        <v>4</v>
      </c>
      <c r="N2116">
        <v>13</v>
      </c>
      <c r="O2116">
        <v>9</v>
      </c>
      <c r="P2116">
        <v>2</v>
      </c>
      <c r="Q2116">
        <v>1</v>
      </c>
      <c r="R2116">
        <v>1</v>
      </c>
      <c r="S2116">
        <v>1</v>
      </c>
      <c r="T2116" t="s">
        <v>2626</v>
      </c>
      <c r="U2116">
        <v>15</v>
      </c>
      <c r="V2116">
        <v>533</v>
      </c>
      <c r="W2116">
        <v>1632</v>
      </c>
    </row>
    <row r="2117" spans="1:23" x14ac:dyDescent="0.35">
      <c r="A2117" t="s">
        <v>295</v>
      </c>
      <c r="B2117" t="s">
        <v>296</v>
      </c>
      <c r="C2117" s="2">
        <v>44743</v>
      </c>
      <c r="D2117">
        <v>1276</v>
      </c>
      <c r="E2117">
        <v>438</v>
      </c>
      <c r="F2117">
        <v>46</v>
      </c>
      <c r="G2117">
        <v>3</v>
      </c>
      <c r="H2117">
        <v>3</v>
      </c>
      <c r="I2117">
        <v>1766</v>
      </c>
      <c r="J2117">
        <v>0</v>
      </c>
      <c r="K2117">
        <v>1</v>
      </c>
      <c r="L2117">
        <v>1</v>
      </c>
      <c r="M2117">
        <v>3</v>
      </c>
      <c r="N2117">
        <v>13</v>
      </c>
      <c r="O2117">
        <v>10</v>
      </c>
      <c r="P2117">
        <v>2</v>
      </c>
      <c r="Q2117">
        <v>0</v>
      </c>
      <c r="R2117">
        <v>1</v>
      </c>
      <c r="S2117">
        <v>1</v>
      </c>
      <c r="T2117" t="s">
        <v>2627</v>
      </c>
      <c r="U2117">
        <v>6</v>
      </c>
      <c r="V2117">
        <v>490</v>
      </c>
      <c r="W2117">
        <v>1760</v>
      </c>
    </row>
    <row r="2118" spans="1:23" x14ac:dyDescent="0.35">
      <c r="A2118" t="s">
        <v>295</v>
      </c>
      <c r="B2118" t="s">
        <v>296</v>
      </c>
      <c r="C2118" s="2">
        <v>44774</v>
      </c>
      <c r="D2118">
        <v>1312</v>
      </c>
      <c r="E2118">
        <v>482</v>
      </c>
      <c r="F2118">
        <v>63</v>
      </c>
      <c r="G2118">
        <v>4</v>
      </c>
      <c r="H2118">
        <v>3</v>
      </c>
      <c r="I2118">
        <v>1864</v>
      </c>
      <c r="J2118">
        <v>0</v>
      </c>
      <c r="K2118">
        <v>1</v>
      </c>
      <c r="L2118">
        <v>2</v>
      </c>
      <c r="M2118">
        <v>4</v>
      </c>
      <c r="N2118">
        <v>20</v>
      </c>
      <c r="O2118">
        <v>16</v>
      </c>
      <c r="P2118">
        <v>2</v>
      </c>
      <c r="Q2118">
        <v>1</v>
      </c>
      <c r="R2118">
        <v>1</v>
      </c>
      <c r="S2118">
        <v>1</v>
      </c>
      <c r="T2118" t="s">
        <v>2628</v>
      </c>
      <c r="U2118">
        <v>7</v>
      </c>
      <c r="V2118">
        <v>552</v>
      </c>
      <c r="W2118">
        <v>1857</v>
      </c>
    </row>
    <row r="2119" spans="1:23" x14ac:dyDescent="0.35">
      <c r="A2119" t="s">
        <v>295</v>
      </c>
      <c r="B2119" t="s">
        <v>296</v>
      </c>
      <c r="C2119" s="2">
        <v>44805</v>
      </c>
      <c r="D2119">
        <v>1211</v>
      </c>
      <c r="E2119">
        <v>384</v>
      </c>
      <c r="F2119">
        <v>41</v>
      </c>
      <c r="G2119">
        <v>8</v>
      </c>
      <c r="H2119">
        <v>3</v>
      </c>
      <c r="I2119">
        <v>1647</v>
      </c>
      <c r="J2119">
        <v>0</v>
      </c>
      <c r="K2119">
        <v>1</v>
      </c>
      <c r="L2119">
        <v>2</v>
      </c>
      <c r="M2119">
        <v>4</v>
      </c>
      <c r="N2119">
        <v>20</v>
      </c>
      <c r="O2119">
        <v>16</v>
      </c>
      <c r="P2119">
        <v>2</v>
      </c>
      <c r="Q2119">
        <v>1</v>
      </c>
      <c r="R2119">
        <v>1</v>
      </c>
      <c r="S2119">
        <v>1</v>
      </c>
      <c r="T2119" t="s">
        <v>2629</v>
      </c>
      <c r="U2119">
        <v>11</v>
      </c>
      <c r="V2119">
        <v>436</v>
      </c>
      <c r="W2119">
        <v>1636</v>
      </c>
    </row>
    <row r="2120" spans="1:23" x14ac:dyDescent="0.35">
      <c r="A2120" t="s">
        <v>295</v>
      </c>
      <c r="B2120" t="s">
        <v>296</v>
      </c>
      <c r="C2120" s="2">
        <v>44835</v>
      </c>
      <c r="D2120">
        <v>1244</v>
      </c>
      <c r="E2120">
        <v>390</v>
      </c>
      <c r="F2120">
        <v>46</v>
      </c>
      <c r="G2120">
        <v>8</v>
      </c>
      <c r="H2120">
        <v>4</v>
      </c>
      <c r="I2120">
        <v>1692</v>
      </c>
      <c r="J2120">
        <v>1</v>
      </c>
      <c r="K2120">
        <v>1</v>
      </c>
      <c r="L2120">
        <v>4</v>
      </c>
      <c r="M2120">
        <v>7</v>
      </c>
      <c r="N2120">
        <v>29</v>
      </c>
      <c r="O2120">
        <v>22</v>
      </c>
      <c r="P2120">
        <v>3</v>
      </c>
      <c r="Q2120">
        <v>3</v>
      </c>
      <c r="R2120">
        <v>1</v>
      </c>
      <c r="S2120">
        <v>0</v>
      </c>
      <c r="T2120" t="s">
        <v>2630</v>
      </c>
      <c r="U2120">
        <v>12</v>
      </c>
      <c r="V2120">
        <v>448</v>
      </c>
      <c r="W2120">
        <v>1680</v>
      </c>
    </row>
    <row r="2121" spans="1:23" x14ac:dyDescent="0.35">
      <c r="A2121" t="s">
        <v>295</v>
      </c>
      <c r="B2121" t="s">
        <v>296</v>
      </c>
      <c r="C2121" s="2">
        <v>44866</v>
      </c>
      <c r="D2121">
        <v>1262</v>
      </c>
      <c r="E2121">
        <v>482</v>
      </c>
      <c r="F2121">
        <v>56</v>
      </c>
      <c r="G2121">
        <v>8</v>
      </c>
      <c r="H2121">
        <v>6</v>
      </c>
      <c r="I2121">
        <v>1814</v>
      </c>
      <c r="J2121">
        <v>0</v>
      </c>
      <c r="K2121">
        <v>1</v>
      </c>
      <c r="L2121">
        <v>2</v>
      </c>
      <c r="M2121">
        <v>3</v>
      </c>
      <c r="N2121">
        <v>17</v>
      </c>
      <c r="O2121">
        <v>14</v>
      </c>
      <c r="P2121">
        <v>1</v>
      </c>
      <c r="Q2121">
        <v>1</v>
      </c>
      <c r="R2121">
        <v>1</v>
      </c>
      <c r="S2121">
        <v>1</v>
      </c>
      <c r="T2121" t="s">
        <v>2631</v>
      </c>
      <c r="U2121">
        <v>14</v>
      </c>
      <c r="V2121">
        <v>552</v>
      </c>
      <c r="W2121">
        <v>1800</v>
      </c>
    </row>
    <row r="2122" spans="1:23" x14ac:dyDescent="0.35">
      <c r="A2122" t="s">
        <v>295</v>
      </c>
      <c r="B2122" t="s">
        <v>296</v>
      </c>
      <c r="C2122" s="2">
        <v>44896</v>
      </c>
      <c r="D2122">
        <v>1512</v>
      </c>
      <c r="E2122">
        <v>536</v>
      </c>
      <c r="F2122">
        <v>83</v>
      </c>
      <c r="G2122">
        <v>7</v>
      </c>
      <c r="H2122">
        <v>6</v>
      </c>
      <c r="I2122">
        <v>2144</v>
      </c>
      <c r="J2122">
        <v>0</v>
      </c>
      <c r="K2122">
        <v>1</v>
      </c>
      <c r="L2122">
        <v>2</v>
      </c>
      <c r="M2122">
        <v>6</v>
      </c>
      <c r="N2122">
        <v>21</v>
      </c>
      <c r="O2122">
        <v>15</v>
      </c>
      <c r="P2122">
        <v>4</v>
      </c>
      <c r="Q2122">
        <v>1</v>
      </c>
      <c r="R2122">
        <v>1</v>
      </c>
      <c r="S2122">
        <v>1</v>
      </c>
      <c r="T2122" t="s">
        <v>2632</v>
      </c>
      <c r="U2122">
        <v>13</v>
      </c>
      <c r="V2122">
        <v>632</v>
      </c>
      <c r="W2122">
        <v>2131</v>
      </c>
    </row>
    <row r="2123" spans="1:23" x14ac:dyDescent="0.35">
      <c r="A2123" t="s">
        <v>295</v>
      </c>
      <c r="B2123" t="s">
        <v>296</v>
      </c>
      <c r="C2123" s="2">
        <v>44927</v>
      </c>
      <c r="D2123">
        <v>1296</v>
      </c>
      <c r="E2123">
        <v>512</v>
      </c>
      <c r="F2123">
        <v>49</v>
      </c>
      <c r="G2123">
        <v>15</v>
      </c>
      <c r="H2123">
        <v>3</v>
      </c>
      <c r="I2123">
        <v>1875</v>
      </c>
      <c r="J2123">
        <v>0</v>
      </c>
      <c r="K2123">
        <v>1</v>
      </c>
      <c r="L2123">
        <v>1</v>
      </c>
      <c r="M2123">
        <v>3</v>
      </c>
      <c r="N2123">
        <v>15</v>
      </c>
      <c r="O2123">
        <v>12</v>
      </c>
      <c r="P2123">
        <v>2</v>
      </c>
      <c r="Q2123">
        <v>0</v>
      </c>
      <c r="R2123">
        <v>1</v>
      </c>
      <c r="S2123">
        <v>1</v>
      </c>
      <c r="T2123" t="s">
        <v>2633</v>
      </c>
      <c r="U2123">
        <v>18</v>
      </c>
      <c r="V2123">
        <v>579</v>
      </c>
      <c r="W2123">
        <v>1857</v>
      </c>
    </row>
    <row r="2124" spans="1:23" x14ac:dyDescent="0.35">
      <c r="A2124" t="s">
        <v>295</v>
      </c>
      <c r="B2124" t="s">
        <v>296</v>
      </c>
      <c r="C2124" s="2">
        <v>44958</v>
      </c>
      <c r="D2124">
        <v>396</v>
      </c>
      <c r="E2124">
        <v>166</v>
      </c>
      <c r="F2124">
        <v>21</v>
      </c>
      <c r="G2124">
        <v>6</v>
      </c>
      <c r="H2124">
        <v>0</v>
      </c>
      <c r="I2124">
        <v>589</v>
      </c>
      <c r="J2124">
        <v>0</v>
      </c>
      <c r="K2124">
        <v>1</v>
      </c>
      <c r="L2124">
        <v>1</v>
      </c>
      <c r="M2124">
        <v>3</v>
      </c>
      <c r="N2124">
        <v>13</v>
      </c>
      <c r="O2124">
        <v>10</v>
      </c>
      <c r="P2124">
        <v>2</v>
      </c>
      <c r="Q2124">
        <v>0</v>
      </c>
      <c r="R2124">
        <v>1</v>
      </c>
      <c r="S2124">
        <v>1</v>
      </c>
      <c r="T2124" t="s">
        <v>2634</v>
      </c>
      <c r="U2124">
        <v>6</v>
      </c>
      <c r="V2124">
        <v>193</v>
      </c>
      <c r="W2124">
        <v>583</v>
      </c>
    </row>
    <row r="2125" spans="1:23" x14ac:dyDescent="0.35">
      <c r="A2125" t="s">
        <v>295</v>
      </c>
      <c r="B2125" t="s">
        <v>296</v>
      </c>
      <c r="C2125" s="2">
        <v>44986</v>
      </c>
      <c r="D2125">
        <v>1929</v>
      </c>
      <c r="E2125">
        <v>720</v>
      </c>
      <c r="F2125">
        <v>110</v>
      </c>
      <c r="G2125">
        <v>18</v>
      </c>
      <c r="H2125">
        <v>15</v>
      </c>
      <c r="I2125">
        <v>2792</v>
      </c>
      <c r="J2125">
        <v>1</v>
      </c>
      <c r="K2125">
        <v>2</v>
      </c>
      <c r="L2125">
        <v>6</v>
      </c>
      <c r="M2125">
        <v>14</v>
      </c>
      <c r="N2125">
        <v>27</v>
      </c>
      <c r="O2125">
        <v>13</v>
      </c>
      <c r="P2125">
        <v>8</v>
      </c>
      <c r="Q2125">
        <v>4</v>
      </c>
      <c r="R2125">
        <v>2</v>
      </c>
      <c r="S2125">
        <v>1</v>
      </c>
      <c r="T2125" t="s">
        <v>2635</v>
      </c>
      <c r="U2125">
        <v>33</v>
      </c>
      <c r="V2125">
        <v>863</v>
      </c>
      <c r="W2125">
        <v>2759</v>
      </c>
    </row>
    <row r="2126" spans="1:23" x14ac:dyDescent="0.35">
      <c r="A2126" t="s">
        <v>266</v>
      </c>
      <c r="B2126" t="s">
        <v>267</v>
      </c>
      <c r="C2126" s="2">
        <v>44652</v>
      </c>
      <c r="D2126">
        <v>348</v>
      </c>
      <c r="E2126">
        <v>143</v>
      </c>
      <c r="F2126">
        <v>15</v>
      </c>
      <c r="G2126">
        <v>2</v>
      </c>
      <c r="H2126">
        <v>0</v>
      </c>
      <c r="I2126">
        <v>508</v>
      </c>
      <c r="J2126">
        <v>15</v>
      </c>
      <c r="K2126">
        <v>18</v>
      </c>
      <c r="L2126">
        <v>23</v>
      </c>
      <c r="M2126">
        <v>28</v>
      </c>
      <c r="N2126">
        <v>50</v>
      </c>
      <c r="O2126">
        <v>22</v>
      </c>
      <c r="P2126">
        <v>5</v>
      </c>
      <c r="Q2126">
        <v>5</v>
      </c>
      <c r="R2126">
        <v>18</v>
      </c>
      <c r="S2126">
        <v>3</v>
      </c>
      <c r="T2126" t="s">
        <v>2636</v>
      </c>
      <c r="U2126">
        <v>2</v>
      </c>
      <c r="V2126">
        <v>160</v>
      </c>
      <c r="W2126">
        <v>506</v>
      </c>
    </row>
    <row r="2127" spans="1:23" x14ac:dyDescent="0.35">
      <c r="A2127" t="s">
        <v>266</v>
      </c>
      <c r="B2127" t="s">
        <v>267</v>
      </c>
      <c r="C2127" s="2">
        <v>44682</v>
      </c>
      <c r="D2127">
        <v>264</v>
      </c>
      <c r="E2127">
        <v>138</v>
      </c>
      <c r="F2127">
        <v>12</v>
      </c>
      <c r="G2127">
        <v>1</v>
      </c>
      <c r="H2127">
        <v>0</v>
      </c>
      <c r="I2127">
        <v>415</v>
      </c>
      <c r="J2127">
        <v>17</v>
      </c>
      <c r="K2127">
        <v>20</v>
      </c>
      <c r="L2127">
        <v>25</v>
      </c>
      <c r="M2127">
        <v>30</v>
      </c>
      <c r="N2127">
        <v>43</v>
      </c>
      <c r="O2127">
        <v>13</v>
      </c>
      <c r="P2127">
        <v>5</v>
      </c>
      <c r="Q2127">
        <v>5</v>
      </c>
      <c r="R2127">
        <v>20</v>
      </c>
      <c r="S2127">
        <v>3</v>
      </c>
      <c r="T2127" t="s">
        <v>2637</v>
      </c>
      <c r="U2127">
        <v>1</v>
      </c>
      <c r="V2127">
        <v>151</v>
      </c>
      <c r="W2127">
        <v>414</v>
      </c>
    </row>
    <row r="2128" spans="1:23" x14ac:dyDescent="0.35">
      <c r="A2128" t="s">
        <v>266</v>
      </c>
      <c r="B2128" t="s">
        <v>267</v>
      </c>
      <c r="C2128" s="2">
        <v>44713</v>
      </c>
      <c r="D2128">
        <v>480</v>
      </c>
      <c r="E2128">
        <v>183</v>
      </c>
      <c r="F2128">
        <v>8</v>
      </c>
      <c r="G2128">
        <v>0</v>
      </c>
      <c r="H2128">
        <v>1</v>
      </c>
      <c r="I2128">
        <v>672</v>
      </c>
      <c r="J2128">
        <v>14</v>
      </c>
      <c r="K2128">
        <v>16</v>
      </c>
      <c r="L2128">
        <v>20</v>
      </c>
      <c r="M2128">
        <v>23</v>
      </c>
      <c r="N2128">
        <v>41</v>
      </c>
      <c r="O2128">
        <v>18</v>
      </c>
      <c r="P2128">
        <v>3</v>
      </c>
      <c r="Q2128">
        <v>4</v>
      </c>
      <c r="R2128">
        <v>16</v>
      </c>
      <c r="S2128">
        <v>2</v>
      </c>
      <c r="T2128" t="s">
        <v>2638</v>
      </c>
      <c r="U2128">
        <v>1</v>
      </c>
      <c r="V2128">
        <v>192</v>
      </c>
      <c r="W2128">
        <v>671</v>
      </c>
    </row>
    <row r="2129" spans="1:23" x14ac:dyDescent="0.35">
      <c r="A2129" t="s">
        <v>266</v>
      </c>
      <c r="B2129" t="s">
        <v>267</v>
      </c>
      <c r="C2129" s="2">
        <v>44743</v>
      </c>
      <c r="D2129">
        <v>371</v>
      </c>
      <c r="E2129">
        <v>142</v>
      </c>
      <c r="F2129">
        <v>2</v>
      </c>
      <c r="G2129">
        <v>0</v>
      </c>
      <c r="H2129">
        <v>0</v>
      </c>
      <c r="I2129">
        <v>515</v>
      </c>
      <c r="J2129">
        <v>11</v>
      </c>
      <c r="K2129">
        <v>15</v>
      </c>
      <c r="L2129">
        <v>16</v>
      </c>
      <c r="M2129">
        <v>18</v>
      </c>
      <c r="N2129">
        <v>42</v>
      </c>
      <c r="O2129">
        <v>24</v>
      </c>
      <c r="P2129">
        <v>2</v>
      </c>
      <c r="Q2129">
        <v>1</v>
      </c>
      <c r="R2129">
        <v>15</v>
      </c>
      <c r="S2129">
        <v>4</v>
      </c>
      <c r="T2129" t="s">
        <v>2639</v>
      </c>
      <c r="U2129">
        <v>0</v>
      </c>
      <c r="V2129">
        <v>144</v>
      </c>
      <c r="W2129">
        <v>515</v>
      </c>
    </row>
    <row r="2130" spans="1:23" x14ac:dyDescent="0.35">
      <c r="A2130" t="s">
        <v>266</v>
      </c>
      <c r="B2130" t="s">
        <v>267</v>
      </c>
      <c r="C2130" s="2">
        <v>44774</v>
      </c>
      <c r="D2130">
        <v>241</v>
      </c>
      <c r="E2130">
        <v>146</v>
      </c>
      <c r="F2130">
        <v>11</v>
      </c>
      <c r="G2130">
        <v>1</v>
      </c>
      <c r="H2130">
        <v>1</v>
      </c>
      <c r="I2130">
        <v>400</v>
      </c>
      <c r="J2130">
        <v>12</v>
      </c>
      <c r="K2130">
        <v>14</v>
      </c>
      <c r="L2130">
        <v>16</v>
      </c>
      <c r="M2130">
        <v>18</v>
      </c>
      <c r="N2130">
        <v>53.5</v>
      </c>
      <c r="O2130">
        <v>35.5</v>
      </c>
      <c r="P2130">
        <v>2</v>
      </c>
      <c r="Q2130">
        <v>2</v>
      </c>
      <c r="R2130">
        <v>14</v>
      </c>
      <c r="S2130">
        <v>2</v>
      </c>
      <c r="T2130" t="s">
        <v>2640</v>
      </c>
      <c r="U2130">
        <v>2</v>
      </c>
      <c r="V2130">
        <v>159</v>
      </c>
      <c r="W2130">
        <v>398</v>
      </c>
    </row>
    <row r="2131" spans="1:23" x14ac:dyDescent="0.35">
      <c r="A2131" t="s">
        <v>266</v>
      </c>
      <c r="B2131" t="s">
        <v>267</v>
      </c>
      <c r="C2131" s="2">
        <v>44805</v>
      </c>
      <c r="D2131">
        <v>389</v>
      </c>
      <c r="E2131">
        <v>164</v>
      </c>
      <c r="F2131">
        <v>11</v>
      </c>
      <c r="G2131">
        <v>0</v>
      </c>
      <c r="H2131">
        <v>0</v>
      </c>
      <c r="I2131">
        <v>564</v>
      </c>
      <c r="J2131">
        <v>7</v>
      </c>
      <c r="K2131">
        <v>14</v>
      </c>
      <c r="L2131">
        <v>20</v>
      </c>
      <c r="M2131">
        <v>37.5</v>
      </c>
      <c r="N2131">
        <v>63</v>
      </c>
      <c r="O2131">
        <v>25.5</v>
      </c>
      <c r="P2131">
        <v>17.5</v>
      </c>
      <c r="Q2131">
        <v>6</v>
      </c>
      <c r="R2131">
        <v>14</v>
      </c>
      <c r="S2131">
        <v>7</v>
      </c>
      <c r="T2131" t="s">
        <v>2641</v>
      </c>
      <c r="U2131">
        <v>0</v>
      </c>
      <c r="V2131">
        <v>175</v>
      </c>
      <c r="W2131">
        <v>564</v>
      </c>
    </row>
    <row r="2132" spans="1:23" x14ac:dyDescent="0.35">
      <c r="A2132" t="s">
        <v>266</v>
      </c>
      <c r="B2132" t="s">
        <v>267</v>
      </c>
      <c r="C2132" s="2">
        <v>44835</v>
      </c>
      <c r="D2132">
        <v>343</v>
      </c>
      <c r="E2132">
        <v>129</v>
      </c>
      <c r="F2132">
        <v>16</v>
      </c>
      <c r="G2132">
        <v>0</v>
      </c>
      <c r="H2132">
        <v>1</v>
      </c>
      <c r="I2132">
        <v>489</v>
      </c>
      <c r="J2132">
        <v>18</v>
      </c>
      <c r="K2132">
        <v>22</v>
      </c>
      <c r="L2132">
        <v>27</v>
      </c>
      <c r="M2132">
        <v>48</v>
      </c>
      <c r="N2132">
        <v>82</v>
      </c>
      <c r="O2132">
        <v>34</v>
      </c>
      <c r="P2132">
        <v>21</v>
      </c>
      <c r="Q2132">
        <v>5</v>
      </c>
      <c r="R2132">
        <v>22</v>
      </c>
      <c r="S2132">
        <v>4</v>
      </c>
      <c r="T2132" t="s">
        <v>2642</v>
      </c>
      <c r="U2132">
        <v>1</v>
      </c>
      <c r="V2132">
        <v>146</v>
      </c>
      <c r="W2132">
        <v>488</v>
      </c>
    </row>
    <row r="2133" spans="1:23" x14ac:dyDescent="0.35">
      <c r="A2133" t="s">
        <v>266</v>
      </c>
      <c r="B2133" t="s">
        <v>267</v>
      </c>
      <c r="C2133" s="2">
        <v>44866</v>
      </c>
      <c r="D2133">
        <v>512</v>
      </c>
      <c r="E2133">
        <v>185</v>
      </c>
      <c r="F2133">
        <v>18</v>
      </c>
      <c r="G2133">
        <v>2</v>
      </c>
      <c r="H2133">
        <v>1</v>
      </c>
      <c r="I2133">
        <v>718</v>
      </c>
      <c r="J2133">
        <v>12</v>
      </c>
      <c r="K2133">
        <v>17</v>
      </c>
      <c r="L2133">
        <v>22</v>
      </c>
      <c r="M2133">
        <v>42</v>
      </c>
      <c r="N2133">
        <v>96</v>
      </c>
      <c r="O2133">
        <v>54</v>
      </c>
      <c r="P2133">
        <v>20</v>
      </c>
      <c r="Q2133">
        <v>5</v>
      </c>
      <c r="R2133">
        <v>17</v>
      </c>
      <c r="S2133">
        <v>5</v>
      </c>
      <c r="T2133" t="s">
        <v>2643</v>
      </c>
      <c r="U2133">
        <v>3</v>
      </c>
      <c r="V2133">
        <v>206</v>
      </c>
      <c r="W2133">
        <v>715</v>
      </c>
    </row>
    <row r="2134" spans="1:23" x14ac:dyDescent="0.35">
      <c r="A2134" t="s">
        <v>266</v>
      </c>
      <c r="B2134" t="s">
        <v>267</v>
      </c>
      <c r="C2134" s="2">
        <v>44896</v>
      </c>
      <c r="D2134">
        <v>472</v>
      </c>
      <c r="E2134">
        <v>229</v>
      </c>
      <c r="F2134">
        <v>12</v>
      </c>
      <c r="G2134">
        <v>0</v>
      </c>
      <c r="H2134">
        <v>0</v>
      </c>
      <c r="I2134">
        <v>713</v>
      </c>
      <c r="J2134">
        <v>15</v>
      </c>
      <c r="K2134">
        <v>19</v>
      </c>
      <c r="L2134">
        <v>26</v>
      </c>
      <c r="M2134">
        <v>36</v>
      </c>
      <c r="N2134">
        <v>97</v>
      </c>
      <c r="O2134">
        <v>61</v>
      </c>
      <c r="P2134">
        <v>10</v>
      </c>
      <c r="Q2134">
        <v>7</v>
      </c>
      <c r="R2134">
        <v>19</v>
      </c>
      <c r="S2134">
        <v>4</v>
      </c>
      <c r="T2134" t="s">
        <v>2644</v>
      </c>
      <c r="U2134">
        <v>0</v>
      </c>
      <c r="V2134">
        <v>241</v>
      </c>
      <c r="W2134">
        <v>713</v>
      </c>
    </row>
    <row r="2135" spans="1:23" x14ac:dyDescent="0.35">
      <c r="A2135" t="s">
        <v>266</v>
      </c>
      <c r="B2135" t="s">
        <v>267</v>
      </c>
      <c r="C2135" s="2">
        <v>44927</v>
      </c>
      <c r="D2135">
        <v>153</v>
      </c>
      <c r="E2135">
        <v>27</v>
      </c>
      <c r="F2135">
        <v>14</v>
      </c>
      <c r="G2135">
        <v>0</v>
      </c>
      <c r="H2135">
        <v>0</v>
      </c>
      <c r="I2135">
        <v>194</v>
      </c>
      <c r="J2135">
        <v>32</v>
      </c>
      <c r="K2135">
        <v>48</v>
      </c>
      <c r="L2135">
        <v>70</v>
      </c>
      <c r="M2135">
        <v>92</v>
      </c>
      <c r="N2135">
        <v>192</v>
      </c>
      <c r="O2135">
        <v>100</v>
      </c>
      <c r="P2135">
        <v>22</v>
      </c>
      <c r="Q2135">
        <v>22</v>
      </c>
      <c r="R2135">
        <v>48</v>
      </c>
      <c r="S2135">
        <v>16</v>
      </c>
      <c r="T2135" t="s">
        <v>2645</v>
      </c>
      <c r="U2135">
        <v>0</v>
      </c>
      <c r="V2135">
        <v>41</v>
      </c>
      <c r="W2135">
        <v>194</v>
      </c>
    </row>
    <row r="2136" spans="1:23" x14ac:dyDescent="0.35">
      <c r="A2136" t="s">
        <v>266</v>
      </c>
      <c r="B2136" t="s">
        <v>267</v>
      </c>
      <c r="C2136" s="2">
        <v>44958</v>
      </c>
      <c r="D2136">
        <v>113</v>
      </c>
      <c r="E2136">
        <v>59</v>
      </c>
      <c r="F2136">
        <v>4</v>
      </c>
      <c r="G2136">
        <v>0</v>
      </c>
      <c r="H2136">
        <v>0</v>
      </c>
      <c r="I2136">
        <v>176</v>
      </c>
      <c r="J2136">
        <v>26</v>
      </c>
      <c r="K2136">
        <v>29</v>
      </c>
      <c r="L2136">
        <v>31</v>
      </c>
      <c r="M2136">
        <v>35</v>
      </c>
      <c r="N2136">
        <v>139</v>
      </c>
      <c r="O2136">
        <v>104</v>
      </c>
      <c r="P2136">
        <v>4</v>
      </c>
      <c r="Q2136">
        <v>2</v>
      </c>
      <c r="R2136">
        <v>29</v>
      </c>
      <c r="S2136">
        <v>3</v>
      </c>
      <c r="T2136" t="s">
        <v>2646</v>
      </c>
      <c r="U2136">
        <v>0</v>
      </c>
      <c r="V2136">
        <v>63</v>
      </c>
      <c r="W2136">
        <v>176</v>
      </c>
    </row>
    <row r="2137" spans="1:23" x14ac:dyDescent="0.35">
      <c r="A2137" t="s">
        <v>266</v>
      </c>
      <c r="B2137" t="s">
        <v>267</v>
      </c>
      <c r="C2137" s="2">
        <v>44986</v>
      </c>
      <c r="D2137">
        <v>423</v>
      </c>
      <c r="E2137">
        <v>222</v>
      </c>
      <c r="F2137">
        <v>1</v>
      </c>
      <c r="G2137">
        <v>0</v>
      </c>
      <c r="H2137">
        <v>0</v>
      </c>
      <c r="I2137">
        <v>646</v>
      </c>
      <c r="J2137">
        <v>54</v>
      </c>
      <c r="K2137">
        <v>60</v>
      </c>
      <c r="L2137">
        <v>66</v>
      </c>
      <c r="M2137">
        <v>77</v>
      </c>
      <c r="N2137">
        <v>164</v>
      </c>
      <c r="O2137">
        <v>87</v>
      </c>
      <c r="P2137">
        <v>11</v>
      </c>
      <c r="Q2137">
        <v>6</v>
      </c>
      <c r="R2137">
        <v>60</v>
      </c>
      <c r="S2137">
        <v>6</v>
      </c>
      <c r="T2137" t="s">
        <v>2647</v>
      </c>
      <c r="U2137">
        <v>0</v>
      </c>
      <c r="V2137">
        <v>223</v>
      </c>
      <c r="W2137">
        <v>646</v>
      </c>
    </row>
    <row r="2138" spans="1:23" x14ac:dyDescent="0.35">
      <c r="A2138" t="s">
        <v>136</v>
      </c>
      <c r="B2138" t="s">
        <v>495</v>
      </c>
      <c r="C2138" s="2">
        <v>44652</v>
      </c>
      <c r="D2138">
        <v>420</v>
      </c>
      <c r="E2138">
        <v>124</v>
      </c>
      <c r="F2138">
        <v>34</v>
      </c>
      <c r="G2138">
        <v>5</v>
      </c>
      <c r="H2138">
        <v>0</v>
      </c>
      <c r="I2138">
        <v>583</v>
      </c>
      <c r="J2138">
        <v>8</v>
      </c>
      <c r="K2138">
        <v>28</v>
      </c>
      <c r="L2138">
        <v>37</v>
      </c>
      <c r="M2138">
        <v>68</v>
      </c>
      <c r="N2138">
        <v>111</v>
      </c>
      <c r="O2138">
        <v>43</v>
      </c>
      <c r="P2138">
        <v>31</v>
      </c>
      <c r="Q2138">
        <v>9</v>
      </c>
      <c r="R2138">
        <v>28</v>
      </c>
      <c r="S2138">
        <v>20</v>
      </c>
      <c r="T2138" t="s">
        <v>2648</v>
      </c>
      <c r="U2138">
        <v>5</v>
      </c>
      <c r="V2138">
        <v>163</v>
      </c>
      <c r="W2138">
        <v>578</v>
      </c>
    </row>
    <row r="2139" spans="1:23" x14ac:dyDescent="0.35">
      <c r="A2139" t="s">
        <v>136</v>
      </c>
      <c r="B2139" t="s">
        <v>495</v>
      </c>
      <c r="C2139" s="2">
        <v>44682</v>
      </c>
      <c r="D2139">
        <v>458</v>
      </c>
      <c r="E2139">
        <v>189</v>
      </c>
      <c r="F2139">
        <v>14</v>
      </c>
      <c r="G2139">
        <v>2</v>
      </c>
      <c r="H2139">
        <v>0</v>
      </c>
      <c r="I2139">
        <v>663</v>
      </c>
      <c r="J2139">
        <v>9</v>
      </c>
      <c r="K2139">
        <v>19</v>
      </c>
      <c r="L2139">
        <v>29</v>
      </c>
      <c r="M2139">
        <v>44</v>
      </c>
      <c r="N2139">
        <v>108</v>
      </c>
      <c r="O2139">
        <v>64</v>
      </c>
      <c r="P2139">
        <v>15</v>
      </c>
      <c r="Q2139">
        <v>10</v>
      </c>
      <c r="R2139">
        <v>19</v>
      </c>
      <c r="S2139">
        <v>10</v>
      </c>
      <c r="T2139" t="s">
        <v>2649</v>
      </c>
      <c r="U2139">
        <v>2</v>
      </c>
      <c r="V2139">
        <v>205</v>
      </c>
      <c r="W2139">
        <v>661</v>
      </c>
    </row>
    <row r="2140" spans="1:23" x14ac:dyDescent="0.35">
      <c r="A2140" t="s">
        <v>136</v>
      </c>
      <c r="B2140" t="s">
        <v>495</v>
      </c>
      <c r="C2140" s="2">
        <v>44713</v>
      </c>
      <c r="D2140">
        <v>495</v>
      </c>
      <c r="E2140">
        <v>193</v>
      </c>
      <c r="F2140">
        <v>21</v>
      </c>
      <c r="G2140">
        <v>5</v>
      </c>
      <c r="H2140">
        <v>3</v>
      </c>
      <c r="I2140">
        <v>717</v>
      </c>
      <c r="J2140">
        <v>7</v>
      </c>
      <c r="K2140">
        <v>16</v>
      </c>
      <c r="L2140">
        <v>28</v>
      </c>
      <c r="M2140">
        <v>57</v>
      </c>
      <c r="N2140">
        <v>113</v>
      </c>
      <c r="O2140">
        <v>56</v>
      </c>
      <c r="P2140">
        <v>29</v>
      </c>
      <c r="Q2140">
        <v>12</v>
      </c>
      <c r="R2140">
        <v>16</v>
      </c>
      <c r="S2140">
        <v>9</v>
      </c>
      <c r="T2140" t="s">
        <v>2650</v>
      </c>
      <c r="U2140">
        <v>8</v>
      </c>
      <c r="V2140">
        <v>222</v>
      </c>
      <c r="W2140">
        <v>709</v>
      </c>
    </row>
    <row r="2141" spans="1:23" x14ac:dyDescent="0.35">
      <c r="A2141" t="s">
        <v>136</v>
      </c>
      <c r="B2141" t="s">
        <v>495</v>
      </c>
      <c r="C2141" s="2">
        <v>44743</v>
      </c>
      <c r="D2141">
        <v>489</v>
      </c>
      <c r="E2141">
        <v>279</v>
      </c>
      <c r="F2141">
        <v>23</v>
      </c>
      <c r="G2141">
        <v>3</v>
      </c>
      <c r="H2141">
        <v>0</v>
      </c>
      <c r="I2141">
        <v>794</v>
      </c>
      <c r="J2141">
        <v>3</v>
      </c>
      <c r="K2141">
        <v>8</v>
      </c>
      <c r="L2141">
        <v>14</v>
      </c>
      <c r="M2141">
        <v>27</v>
      </c>
      <c r="N2141">
        <v>84</v>
      </c>
      <c r="O2141">
        <v>57</v>
      </c>
      <c r="P2141">
        <v>13</v>
      </c>
      <c r="Q2141">
        <v>6</v>
      </c>
      <c r="R2141">
        <v>8</v>
      </c>
      <c r="S2141">
        <v>5</v>
      </c>
      <c r="T2141" t="s">
        <v>2651</v>
      </c>
      <c r="U2141">
        <v>3</v>
      </c>
      <c r="V2141">
        <v>305</v>
      </c>
      <c r="W2141">
        <v>791</v>
      </c>
    </row>
    <row r="2142" spans="1:23" x14ac:dyDescent="0.35">
      <c r="A2142" t="s">
        <v>136</v>
      </c>
      <c r="B2142" t="s">
        <v>495</v>
      </c>
      <c r="C2142" s="2">
        <v>44774</v>
      </c>
      <c r="D2142">
        <v>335</v>
      </c>
      <c r="E2142">
        <v>103</v>
      </c>
      <c r="F2142">
        <v>22</v>
      </c>
      <c r="G2142">
        <v>1</v>
      </c>
      <c r="H2142">
        <v>0</v>
      </c>
      <c r="I2142">
        <v>461</v>
      </c>
      <c r="J2142">
        <v>3</v>
      </c>
      <c r="K2142">
        <v>8</v>
      </c>
      <c r="L2142">
        <v>29</v>
      </c>
      <c r="M2142">
        <v>47</v>
      </c>
      <c r="N2142">
        <v>136</v>
      </c>
      <c r="O2142">
        <v>89</v>
      </c>
      <c r="P2142">
        <v>18</v>
      </c>
      <c r="Q2142">
        <v>21</v>
      </c>
      <c r="R2142">
        <v>8</v>
      </c>
      <c r="S2142">
        <v>5</v>
      </c>
      <c r="T2142" t="s">
        <v>2652</v>
      </c>
      <c r="U2142">
        <v>1</v>
      </c>
      <c r="V2142">
        <v>126</v>
      </c>
      <c r="W2142">
        <v>460</v>
      </c>
    </row>
    <row r="2143" spans="1:23" x14ac:dyDescent="0.35">
      <c r="A2143" t="s">
        <v>136</v>
      </c>
      <c r="B2143" t="s">
        <v>495</v>
      </c>
      <c r="C2143" s="2">
        <v>44805</v>
      </c>
      <c r="D2143">
        <v>438</v>
      </c>
      <c r="E2143">
        <v>156</v>
      </c>
      <c r="F2143">
        <v>12</v>
      </c>
      <c r="G2143">
        <v>3</v>
      </c>
      <c r="H2143">
        <v>0</v>
      </c>
      <c r="I2143">
        <v>609</v>
      </c>
      <c r="J2143">
        <v>15</v>
      </c>
      <c r="K2143">
        <v>25</v>
      </c>
      <c r="L2143">
        <v>61</v>
      </c>
      <c r="M2143">
        <v>95</v>
      </c>
      <c r="N2143">
        <v>162</v>
      </c>
      <c r="O2143">
        <v>67</v>
      </c>
      <c r="P2143">
        <v>34</v>
      </c>
      <c r="Q2143">
        <v>36</v>
      </c>
      <c r="R2143">
        <v>25</v>
      </c>
      <c r="S2143">
        <v>10</v>
      </c>
      <c r="T2143" t="s">
        <v>2653</v>
      </c>
      <c r="U2143">
        <v>3</v>
      </c>
      <c r="V2143">
        <v>171</v>
      </c>
      <c r="W2143">
        <v>606</v>
      </c>
    </row>
    <row r="2144" spans="1:23" x14ac:dyDescent="0.35">
      <c r="A2144" t="s">
        <v>136</v>
      </c>
      <c r="B2144" t="s">
        <v>495</v>
      </c>
      <c r="C2144" s="2">
        <v>44835</v>
      </c>
      <c r="D2144">
        <v>628</v>
      </c>
      <c r="E2144">
        <v>256</v>
      </c>
      <c r="F2144">
        <v>40</v>
      </c>
      <c r="G2144">
        <v>1</v>
      </c>
      <c r="H2144">
        <v>0</v>
      </c>
      <c r="I2144">
        <v>925</v>
      </c>
      <c r="J2144">
        <v>3</v>
      </c>
      <c r="K2144">
        <v>11</v>
      </c>
      <c r="L2144">
        <v>23</v>
      </c>
      <c r="M2144">
        <v>41</v>
      </c>
      <c r="N2144">
        <v>116</v>
      </c>
      <c r="O2144">
        <v>75</v>
      </c>
      <c r="P2144">
        <v>18</v>
      </c>
      <c r="Q2144">
        <v>12</v>
      </c>
      <c r="R2144">
        <v>11</v>
      </c>
      <c r="S2144">
        <v>8</v>
      </c>
      <c r="T2144" t="s">
        <v>2654</v>
      </c>
      <c r="U2144">
        <v>1</v>
      </c>
      <c r="V2144">
        <v>297</v>
      </c>
      <c r="W2144">
        <v>924</v>
      </c>
    </row>
    <row r="2145" spans="1:23" x14ac:dyDescent="0.35">
      <c r="A2145" t="s">
        <v>136</v>
      </c>
      <c r="B2145" t="s">
        <v>495</v>
      </c>
      <c r="C2145" s="2">
        <v>44866</v>
      </c>
      <c r="D2145">
        <v>289</v>
      </c>
      <c r="E2145">
        <v>120</v>
      </c>
      <c r="F2145">
        <v>17</v>
      </c>
      <c r="G2145">
        <v>3</v>
      </c>
      <c r="H2145">
        <v>1</v>
      </c>
      <c r="I2145">
        <v>430</v>
      </c>
      <c r="J2145">
        <v>1</v>
      </c>
      <c r="K2145">
        <v>6</v>
      </c>
      <c r="L2145">
        <v>16</v>
      </c>
      <c r="M2145">
        <v>50</v>
      </c>
      <c r="N2145">
        <v>135</v>
      </c>
      <c r="O2145">
        <v>85</v>
      </c>
      <c r="P2145">
        <v>34</v>
      </c>
      <c r="Q2145">
        <v>10</v>
      </c>
      <c r="R2145">
        <v>6</v>
      </c>
      <c r="S2145">
        <v>5</v>
      </c>
      <c r="T2145" t="s">
        <v>2655</v>
      </c>
      <c r="U2145">
        <v>4</v>
      </c>
      <c r="V2145">
        <v>141</v>
      </c>
      <c r="W2145">
        <v>426</v>
      </c>
    </row>
    <row r="2146" spans="1:23" x14ac:dyDescent="0.35">
      <c r="A2146" t="s">
        <v>136</v>
      </c>
      <c r="B2146" t="s">
        <v>495</v>
      </c>
      <c r="C2146" s="2">
        <v>44896</v>
      </c>
      <c r="D2146">
        <v>288</v>
      </c>
      <c r="E2146">
        <v>162</v>
      </c>
      <c r="F2146">
        <v>16</v>
      </c>
      <c r="G2146">
        <v>1</v>
      </c>
      <c r="H2146">
        <v>0</v>
      </c>
      <c r="I2146">
        <v>467</v>
      </c>
      <c r="J2146">
        <v>6</v>
      </c>
      <c r="K2146">
        <v>13</v>
      </c>
      <c r="L2146">
        <v>35</v>
      </c>
      <c r="M2146">
        <v>74</v>
      </c>
      <c r="N2146">
        <v>182</v>
      </c>
      <c r="O2146">
        <v>108</v>
      </c>
      <c r="P2146">
        <v>39</v>
      </c>
      <c r="Q2146">
        <v>22</v>
      </c>
      <c r="R2146">
        <v>13</v>
      </c>
      <c r="S2146">
        <v>7</v>
      </c>
      <c r="T2146" t="s">
        <v>2656</v>
      </c>
      <c r="U2146">
        <v>1</v>
      </c>
      <c r="V2146">
        <v>179</v>
      </c>
      <c r="W2146">
        <v>466</v>
      </c>
    </row>
    <row r="2147" spans="1:23" x14ac:dyDescent="0.35">
      <c r="A2147" t="s">
        <v>136</v>
      </c>
      <c r="B2147" t="s">
        <v>495</v>
      </c>
      <c r="C2147" s="2">
        <v>44927</v>
      </c>
      <c r="D2147">
        <v>201</v>
      </c>
      <c r="E2147">
        <v>56</v>
      </c>
      <c r="F2147">
        <v>1</v>
      </c>
      <c r="G2147">
        <v>0</v>
      </c>
      <c r="H2147">
        <v>1</v>
      </c>
      <c r="I2147">
        <v>259</v>
      </c>
      <c r="J2147">
        <v>12</v>
      </c>
      <c r="K2147">
        <v>23</v>
      </c>
      <c r="L2147">
        <v>34</v>
      </c>
      <c r="M2147">
        <v>51</v>
      </c>
      <c r="N2147">
        <v>82</v>
      </c>
      <c r="O2147">
        <v>31</v>
      </c>
      <c r="P2147">
        <v>17</v>
      </c>
      <c r="Q2147">
        <v>11</v>
      </c>
      <c r="R2147">
        <v>23</v>
      </c>
      <c r="S2147">
        <v>11</v>
      </c>
      <c r="T2147" t="s">
        <v>2657</v>
      </c>
      <c r="U2147">
        <v>1</v>
      </c>
      <c r="V2147">
        <v>58</v>
      </c>
      <c r="W2147">
        <v>258</v>
      </c>
    </row>
    <row r="2148" spans="1:23" x14ac:dyDescent="0.35">
      <c r="A2148" t="s">
        <v>136</v>
      </c>
      <c r="B2148" t="s">
        <v>495</v>
      </c>
      <c r="C2148" s="2">
        <v>44958</v>
      </c>
      <c r="D2148">
        <v>553</v>
      </c>
      <c r="E2148">
        <v>274</v>
      </c>
      <c r="F2148">
        <v>19</v>
      </c>
      <c r="G2148">
        <v>10</v>
      </c>
      <c r="H2148">
        <v>0</v>
      </c>
      <c r="I2148">
        <v>856</v>
      </c>
      <c r="J2148">
        <v>7</v>
      </c>
      <c r="K2148">
        <v>23</v>
      </c>
      <c r="L2148">
        <v>38</v>
      </c>
      <c r="M2148">
        <v>54</v>
      </c>
      <c r="N2148">
        <v>165</v>
      </c>
      <c r="O2148">
        <v>111</v>
      </c>
      <c r="P2148">
        <v>16</v>
      </c>
      <c r="Q2148">
        <v>15</v>
      </c>
      <c r="R2148">
        <v>23</v>
      </c>
      <c r="S2148">
        <v>16</v>
      </c>
      <c r="T2148" t="s">
        <v>2658</v>
      </c>
      <c r="U2148">
        <v>10</v>
      </c>
      <c r="V2148">
        <v>303</v>
      </c>
      <c r="W2148">
        <v>846</v>
      </c>
    </row>
    <row r="2149" spans="1:23" x14ac:dyDescent="0.35">
      <c r="A2149" t="s">
        <v>136</v>
      </c>
      <c r="B2149" t="s">
        <v>495</v>
      </c>
      <c r="C2149" s="2">
        <v>44986</v>
      </c>
      <c r="D2149">
        <v>252</v>
      </c>
      <c r="E2149">
        <v>108</v>
      </c>
      <c r="F2149">
        <v>10</v>
      </c>
      <c r="G2149">
        <v>1</v>
      </c>
      <c r="H2149">
        <v>0</v>
      </c>
      <c r="I2149">
        <v>371</v>
      </c>
      <c r="J2149">
        <v>22</v>
      </c>
      <c r="K2149">
        <v>35</v>
      </c>
      <c r="L2149">
        <v>48</v>
      </c>
      <c r="M2149">
        <v>57</v>
      </c>
      <c r="N2149">
        <v>105</v>
      </c>
      <c r="O2149">
        <v>48</v>
      </c>
      <c r="P2149">
        <v>9</v>
      </c>
      <c r="Q2149">
        <v>13</v>
      </c>
      <c r="R2149">
        <v>35</v>
      </c>
      <c r="S2149">
        <v>13</v>
      </c>
      <c r="T2149" t="s">
        <v>2659</v>
      </c>
      <c r="U2149">
        <v>1</v>
      </c>
      <c r="V2149">
        <v>119</v>
      </c>
      <c r="W2149">
        <v>370</v>
      </c>
    </row>
    <row r="2150" spans="1:23" x14ac:dyDescent="0.35">
      <c r="A2150" t="s">
        <v>210</v>
      </c>
      <c r="B2150" t="s">
        <v>496</v>
      </c>
      <c r="C2150" s="2">
        <v>44652</v>
      </c>
      <c r="D2150">
        <v>105</v>
      </c>
      <c r="E2150">
        <v>33</v>
      </c>
      <c r="F2150">
        <v>16</v>
      </c>
      <c r="G2150">
        <v>0</v>
      </c>
      <c r="H2150">
        <v>0</v>
      </c>
      <c r="I2150">
        <v>154</v>
      </c>
      <c r="J2150">
        <v>4</v>
      </c>
      <c r="K2150">
        <v>9</v>
      </c>
      <c r="L2150">
        <v>19</v>
      </c>
      <c r="M2150">
        <v>24</v>
      </c>
      <c r="N2150">
        <v>47</v>
      </c>
      <c r="O2150">
        <v>23</v>
      </c>
      <c r="P2150">
        <v>5</v>
      </c>
      <c r="Q2150">
        <v>10</v>
      </c>
      <c r="R2150">
        <v>9</v>
      </c>
      <c r="S2150">
        <v>5</v>
      </c>
      <c r="T2150" t="s">
        <v>2660</v>
      </c>
      <c r="U2150">
        <v>0</v>
      </c>
      <c r="V2150">
        <v>49</v>
      </c>
      <c r="W2150">
        <v>154</v>
      </c>
    </row>
    <row r="2151" spans="1:23" x14ac:dyDescent="0.35">
      <c r="A2151" t="s">
        <v>210</v>
      </c>
      <c r="B2151" t="s">
        <v>496</v>
      </c>
      <c r="C2151" s="2">
        <v>44682</v>
      </c>
      <c r="D2151">
        <v>152</v>
      </c>
      <c r="E2151">
        <v>41</v>
      </c>
      <c r="F2151">
        <v>13</v>
      </c>
      <c r="G2151">
        <v>0</v>
      </c>
      <c r="H2151">
        <v>0</v>
      </c>
      <c r="I2151">
        <v>206</v>
      </c>
      <c r="J2151">
        <v>3</v>
      </c>
      <c r="K2151">
        <v>8</v>
      </c>
      <c r="L2151">
        <v>16</v>
      </c>
      <c r="M2151">
        <v>24</v>
      </c>
      <c r="N2151">
        <v>34</v>
      </c>
      <c r="O2151">
        <v>10</v>
      </c>
      <c r="P2151">
        <v>8</v>
      </c>
      <c r="Q2151">
        <v>8</v>
      </c>
      <c r="R2151">
        <v>8</v>
      </c>
      <c r="S2151">
        <v>5</v>
      </c>
      <c r="T2151" t="s">
        <v>2661</v>
      </c>
      <c r="U2151">
        <v>0</v>
      </c>
      <c r="V2151">
        <v>54</v>
      </c>
      <c r="W2151">
        <v>206</v>
      </c>
    </row>
    <row r="2152" spans="1:23" x14ac:dyDescent="0.35">
      <c r="A2152" t="s">
        <v>210</v>
      </c>
      <c r="B2152" t="s">
        <v>496</v>
      </c>
      <c r="C2152" s="2">
        <v>44713</v>
      </c>
      <c r="D2152">
        <v>129</v>
      </c>
      <c r="E2152">
        <v>32</v>
      </c>
      <c r="F2152">
        <v>12</v>
      </c>
      <c r="G2152">
        <v>0</v>
      </c>
      <c r="H2152">
        <v>0</v>
      </c>
      <c r="I2152">
        <v>173</v>
      </c>
      <c r="J2152">
        <v>3</v>
      </c>
      <c r="K2152">
        <v>7</v>
      </c>
      <c r="L2152">
        <v>12</v>
      </c>
      <c r="M2152">
        <v>20</v>
      </c>
      <c r="N2152">
        <v>30</v>
      </c>
      <c r="O2152">
        <v>10</v>
      </c>
      <c r="P2152">
        <v>8</v>
      </c>
      <c r="Q2152">
        <v>5</v>
      </c>
      <c r="R2152">
        <v>7</v>
      </c>
      <c r="S2152">
        <v>4</v>
      </c>
      <c r="T2152" t="s">
        <v>2662</v>
      </c>
      <c r="U2152">
        <v>0</v>
      </c>
      <c r="V2152">
        <v>44</v>
      </c>
      <c r="W2152">
        <v>173</v>
      </c>
    </row>
    <row r="2153" spans="1:23" x14ac:dyDescent="0.35">
      <c r="A2153" t="s">
        <v>210</v>
      </c>
      <c r="B2153" t="s">
        <v>496</v>
      </c>
      <c r="C2153" s="2">
        <v>44743</v>
      </c>
      <c r="D2153">
        <v>128</v>
      </c>
      <c r="E2153">
        <v>46</v>
      </c>
      <c r="F2153">
        <v>18</v>
      </c>
      <c r="G2153">
        <v>2</v>
      </c>
      <c r="H2153">
        <v>0</v>
      </c>
      <c r="I2153">
        <v>194</v>
      </c>
      <c r="J2153">
        <v>4</v>
      </c>
      <c r="K2153">
        <v>10</v>
      </c>
      <c r="L2153">
        <v>17</v>
      </c>
      <c r="M2153">
        <v>26</v>
      </c>
      <c r="N2153">
        <v>101</v>
      </c>
      <c r="O2153">
        <v>75</v>
      </c>
      <c r="P2153">
        <v>9</v>
      </c>
      <c r="Q2153">
        <v>7</v>
      </c>
      <c r="R2153">
        <v>10</v>
      </c>
      <c r="S2153">
        <v>6</v>
      </c>
      <c r="T2153" t="s">
        <v>2663</v>
      </c>
      <c r="U2153">
        <v>2</v>
      </c>
      <c r="V2153">
        <v>66</v>
      </c>
      <c r="W2153">
        <v>192</v>
      </c>
    </row>
    <row r="2154" spans="1:23" x14ac:dyDescent="0.35">
      <c r="A2154" t="s">
        <v>210</v>
      </c>
      <c r="B2154" t="s">
        <v>496</v>
      </c>
      <c r="C2154" s="2">
        <v>44774</v>
      </c>
      <c r="D2154">
        <v>171</v>
      </c>
      <c r="E2154">
        <v>39</v>
      </c>
      <c r="F2154">
        <v>16</v>
      </c>
      <c r="G2154">
        <v>0</v>
      </c>
      <c r="H2154">
        <v>0</v>
      </c>
      <c r="I2154">
        <v>226</v>
      </c>
      <c r="J2154">
        <v>3</v>
      </c>
      <c r="K2154">
        <v>8</v>
      </c>
      <c r="L2154">
        <v>14.5</v>
      </c>
      <c r="M2154">
        <v>24</v>
      </c>
      <c r="N2154">
        <v>36</v>
      </c>
      <c r="O2154">
        <v>12</v>
      </c>
      <c r="P2154">
        <v>9.5</v>
      </c>
      <c r="Q2154">
        <v>6.5</v>
      </c>
      <c r="R2154">
        <v>8</v>
      </c>
      <c r="S2154">
        <v>5</v>
      </c>
      <c r="T2154" t="s">
        <v>2664</v>
      </c>
      <c r="U2154">
        <v>0</v>
      </c>
      <c r="V2154">
        <v>55</v>
      </c>
      <c r="W2154">
        <v>226</v>
      </c>
    </row>
    <row r="2155" spans="1:23" x14ac:dyDescent="0.35">
      <c r="A2155" t="s">
        <v>210</v>
      </c>
      <c r="B2155" t="s">
        <v>496</v>
      </c>
      <c r="C2155" s="2">
        <v>44805</v>
      </c>
      <c r="D2155">
        <v>98</v>
      </c>
      <c r="E2155">
        <v>26</v>
      </c>
      <c r="F2155">
        <v>13</v>
      </c>
      <c r="G2155">
        <v>0</v>
      </c>
      <c r="H2155">
        <v>0</v>
      </c>
      <c r="I2155">
        <v>137</v>
      </c>
      <c r="J2155">
        <v>5</v>
      </c>
      <c r="K2155">
        <v>11</v>
      </c>
      <c r="L2155">
        <v>15</v>
      </c>
      <c r="M2155">
        <v>24</v>
      </c>
      <c r="N2155">
        <v>59</v>
      </c>
      <c r="O2155">
        <v>35</v>
      </c>
      <c r="P2155">
        <v>9</v>
      </c>
      <c r="Q2155">
        <v>4</v>
      </c>
      <c r="R2155">
        <v>11</v>
      </c>
      <c r="S2155">
        <v>6</v>
      </c>
      <c r="T2155" t="s">
        <v>2665</v>
      </c>
      <c r="U2155">
        <v>0</v>
      </c>
      <c r="V2155">
        <v>39</v>
      </c>
      <c r="W2155">
        <v>137</v>
      </c>
    </row>
    <row r="2156" spans="1:23" x14ac:dyDescent="0.35">
      <c r="A2156" t="s">
        <v>210</v>
      </c>
      <c r="B2156" t="s">
        <v>496</v>
      </c>
      <c r="C2156" s="2">
        <v>44835</v>
      </c>
      <c r="D2156">
        <v>68</v>
      </c>
      <c r="E2156">
        <v>18</v>
      </c>
      <c r="F2156">
        <v>14</v>
      </c>
      <c r="G2156">
        <v>1</v>
      </c>
      <c r="H2156">
        <v>0</v>
      </c>
      <c r="I2156">
        <v>101</v>
      </c>
      <c r="J2156">
        <v>4</v>
      </c>
      <c r="K2156">
        <v>10</v>
      </c>
      <c r="L2156">
        <v>15</v>
      </c>
      <c r="M2156">
        <v>25</v>
      </c>
      <c r="N2156">
        <v>46</v>
      </c>
      <c r="O2156">
        <v>21</v>
      </c>
      <c r="P2156">
        <v>10</v>
      </c>
      <c r="Q2156">
        <v>5</v>
      </c>
      <c r="R2156">
        <v>10</v>
      </c>
      <c r="S2156">
        <v>6</v>
      </c>
      <c r="T2156" t="s">
        <v>2666</v>
      </c>
      <c r="U2156">
        <v>1</v>
      </c>
      <c r="V2156">
        <v>33</v>
      </c>
      <c r="W2156">
        <v>100</v>
      </c>
    </row>
    <row r="2157" spans="1:23" x14ac:dyDescent="0.35">
      <c r="A2157" t="s">
        <v>210</v>
      </c>
      <c r="B2157" t="s">
        <v>496</v>
      </c>
      <c r="C2157" s="2">
        <v>44866</v>
      </c>
      <c r="D2157">
        <v>187</v>
      </c>
      <c r="E2157">
        <v>39</v>
      </c>
      <c r="F2157">
        <v>18</v>
      </c>
      <c r="G2157">
        <v>0</v>
      </c>
      <c r="H2157">
        <v>0</v>
      </c>
      <c r="I2157">
        <v>244</v>
      </c>
      <c r="J2157">
        <v>5</v>
      </c>
      <c r="K2157">
        <v>12</v>
      </c>
      <c r="L2157">
        <v>20</v>
      </c>
      <c r="M2157">
        <v>29</v>
      </c>
      <c r="N2157">
        <v>59</v>
      </c>
      <c r="O2157">
        <v>30</v>
      </c>
      <c r="P2157">
        <v>9</v>
      </c>
      <c r="Q2157">
        <v>8</v>
      </c>
      <c r="R2157">
        <v>12</v>
      </c>
      <c r="S2157">
        <v>7</v>
      </c>
      <c r="T2157" t="s">
        <v>2667</v>
      </c>
      <c r="U2157">
        <v>0</v>
      </c>
      <c r="V2157">
        <v>57</v>
      </c>
      <c r="W2157">
        <v>244</v>
      </c>
    </row>
    <row r="2158" spans="1:23" x14ac:dyDescent="0.35">
      <c r="A2158" t="s">
        <v>210</v>
      </c>
      <c r="B2158" t="s">
        <v>496</v>
      </c>
      <c r="C2158" s="2">
        <v>44896</v>
      </c>
      <c r="D2158">
        <v>177</v>
      </c>
      <c r="E2158">
        <v>47</v>
      </c>
      <c r="F2158">
        <v>13</v>
      </c>
      <c r="G2158">
        <v>0</v>
      </c>
      <c r="H2158">
        <v>0</v>
      </c>
      <c r="I2158">
        <v>237</v>
      </c>
      <c r="J2158">
        <v>5</v>
      </c>
      <c r="K2158">
        <v>9</v>
      </c>
      <c r="L2158">
        <v>14</v>
      </c>
      <c r="M2158">
        <v>24</v>
      </c>
      <c r="N2158">
        <v>40</v>
      </c>
      <c r="O2158">
        <v>16</v>
      </c>
      <c r="P2158">
        <v>10</v>
      </c>
      <c r="Q2158">
        <v>5</v>
      </c>
      <c r="R2158">
        <v>9</v>
      </c>
      <c r="S2158">
        <v>4</v>
      </c>
      <c r="T2158" t="s">
        <v>2668</v>
      </c>
      <c r="U2158">
        <v>0</v>
      </c>
      <c r="V2158">
        <v>60</v>
      </c>
      <c r="W2158">
        <v>237</v>
      </c>
    </row>
    <row r="2159" spans="1:23" x14ac:dyDescent="0.35">
      <c r="A2159" t="s">
        <v>210</v>
      </c>
      <c r="B2159" t="s">
        <v>496</v>
      </c>
      <c r="C2159" s="2">
        <v>44927</v>
      </c>
      <c r="D2159">
        <v>115</v>
      </c>
      <c r="E2159">
        <v>31</v>
      </c>
      <c r="F2159">
        <v>20</v>
      </c>
      <c r="G2159">
        <v>0</v>
      </c>
      <c r="H2159">
        <v>0</v>
      </c>
      <c r="I2159">
        <v>166</v>
      </c>
      <c r="J2159">
        <v>4</v>
      </c>
      <c r="K2159">
        <v>6</v>
      </c>
      <c r="L2159">
        <v>14</v>
      </c>
      <c r="M2159">
        <v>22</v>
      </c>
      <c r="N2159">
        <v>39</v>
      </c>
      <c r="O2159">
        <v>17</v>
      </c>
      <c r="P2159">
        <v>8</v>
      </c>
      <c r="Q2159">
        <v>8</v>
      </c>
      <c r="R2159">
        <v>6</v>
      </c>
      <c r="S2159">
        <v>2</v>
      </c>
      <c r="T2159" t="s">
        <v>2669</v>
      </c>
      <c r="U2159">
        <v>0</v>
      </c>
      <c r="V2159">
        <v>51</v>
      </c>
      <c r="W2159">
        <v>166</v>
      </c>
    </row>
    <row r="2160" spans="1:23" x14ac:dyDescent="0.35">
      <c r="A2160" t="s">
        <v>210</v>
      </c>
      <c r="B2160" t="s">
        <v>496</v>
      </c>
      <c r="C2160" s="2">
        <v>44958</v>
      </c>
      <c r="D2160">
        <v>127</v>
      </c>
      <c r="E2160">
        <v>20</v>
      </c>
      <c r="F2160">
        <v>13</v>
      </c>
      <c r="G2160">
        <v>0</v>
      </c>
      <c r="H2160">
        <v>0</v>
      </c>
      <c r="I2160">
        <v>160</v>
      </c>
      <c r="J2160">
        <v>3</v>
      </c>
      <c r="K2160">
        <v>8</v>
      </c>
      <c r="L2160">
        <v>13</v>
      </c>
      <c r="M2160">
        <v>22.5</v>
      </c>
      <c r="N2160">
        <v>50.5</v>
      </c>
      <c r="O2160">
        <v>28</v>
      </c>
      <c r="P2160">
        <v>9.5</v>
      </c>
      <c r="Q2160">
        <v>5</v>
      </c>
      <c r="R2160">
        <v>8</v>
      </c>
      <c r="S2160">
        <v>5</v>
      </c>
      <c r="T2160" t="s">
        <v>2670</v>
      </c>
      <c r="U2160">
        <v>0</v>
      </c>
      <c r="V2160">
        <v>33</v>
      </c>
      <c r="W2160">
        <v>160</v>
      </c>
    </row>
    <row r="2161" spans="1:23" x14ac:dyDescent="0.35">
      <c r="A2161" t="s">
        <v>210</v>
      </c>
      <c r="B2161" t="s">
        <v>496</v>
      </c>
      <c r="C2161" s="2">
        <v>44986</v>
      </c>
      <c r="D2161">
        <v>125</v>
      </c>
      <c r="E2161">
        <v>29</v>
      </c>
      <c r="F2161">
        <v>13</v>
      </c>
      <c r="G2161">
        <v>1</v>
      </c>
      <c r="H2161">
        <v>0</v>
      </c>
      <c r="I2161">
        <v>168</v>
      </c>
      <c r="J2161">
        <v>4</v>
      </c>
      <c r="K2161">
        <v>10</v>
      </c>
      <c r="L2161">
        <v>15</v>
      </c>
      <c r="M2161">
        <v>21</v>
      </c>
      <c r="N2161">
        <v>28</v>
      </c>
      <c r="O2161">
        <v>7</v>
      </c>
      <c r="P2161">
        <v>6</v>
      </c>
      <c r="Q2161">
        <v>5</v>
      </c>
      <c r="R2161">
        <v>10</v>
      </c>
      <c r="S2161">
        <v>6</v>
      </c>
      <c r="T2161" t="s">
        <v>2671</v>
      </c>
      <c r="U2161">
        <v>1</v>
      </c>
      <c r="V2161">
        <v>43</v>
      </c>
      <c r="W2161">
        <v>167</v>
      </c>
    </row>
    <row r="2162" spans="1:23" x14ac:dyDescent="0.35">
      <c r="A2162" t="s">
        <v>158</v>
      </c>
      <c r="B2162" t="s">
        <v>159</v>
      </c>
      <c r="C2162" s="2">
        <v>44652</v>
      </c>
      <c r="D2162">
        <v>723</v>
      </c>
      <c r="E2162">
        <v>164</v>
      </c>
      <c r="F2162">
        <v>57</v>
      </c>
      <c r="G2162">
        <v>2</v>
      </c>
      <c r="H2162">
        <v>1</v>
      </c>
      <c r="I2162">
        <v>947</v>
      </c>
      <c r="J2162">
        <v>10</v>
      </c>
      <c r="K2162">
        <v>20</v>
      </c>
      <c r="L2162">
        <v>28</v>
      </c>
      <c r="M2162">
        <v>40</v>
      </c>
      <c r="N2162">
        <v>65</v>
      </c>
      <c r="O2162">
        <v>25</v>
      </c>
      <c r="P2162">
        <v>12</v>
      </c>
      <c r="Q2162">
        <v>8</v>
      </c>
      <c r="R2162">
        <v>20</v>
      </c>
      <c r="S2162">
        <v>10</v>
      </c>
      <c r="T2162" t="s">
        <v>2672</v>
      </c>
      <c r="U2162">
        <v>3</v>
      </c>
      <c r="V2162">
        <v>224</v>
      </c>
      <c r="W2162">
        <v>944</v>
      </c>
    </row>
    <row r="2163" spans="1:23" x14ac:dyDescent="0.35">
      <c r="A2163" t="s">
        <v>158</v>
      </c>
      <c r="B2163" t="s">
        <v>159</v>
      </c>
      <c r="C2163" s="2">
        <v>44682</v>
      </c>
      <c r="D2163">
        <v>523</v>
      </c>
      <c r="E2163">
        <v>113</v>
      </c>
      <c r="F2163">
        <v>14</v>
      </c>
      <c r="G2163">
        <v>0</v>
      </c>
      <c r="H2163">
        <v>1</v>
      </c>
      <c r="I2163">
        <v>651</v>
      </c>
      <c r="J2163">
        <v>5</v>
      </c>
      <c r="K2163">
        <v>12</v>
      </c>
      <c r="L2163">
        <v>24</v>
      </c>
      <c r="M2163">
        <v>30</v>
      </c>
      <c r="N2163">
        <v>42</v>
      </c>
      <c r="O2163">
        <v>12</v>
      </c>
      <c r="P2163">
        <v>6</v>
      </c>
      <c r="Q2163">
        <v>12</v>
      </c>
      <c r="R2163">
        <v>12</v>
      </c>
      <c r="S2163">
        <v>7</v>
      </c>
      <c r="T2163" t="s">
        <v>2673</v>
      </c>
      <c r="U2163">
        <v>1</v>
      </c>
      <c r="V2163">
        <v>128</v>
      </c>
      <c r="W2163">
        <v>650</v>
      </c>
    </row>
    <row r="2164" spans="1:23" x14ac:dyDescent="0.35">
      <c r="A2164" t="s">
        <v>158</v>
      </c>
      <c r="B2164" t="s">
        <v>159</v>
      </c>
      <c r="C2164" s="2">
        <v>44713</v>
      </c>
      <c r="D2164">
        <v>625</v>
      </c>
      <c r="E2164">
        <v>117</v>
      </c>
      <c r="F2164">
        <v>28</v>
      </c>
      <c r="G2164">
        <v>1</v>
      </c>
      <c r="H2164">
        <v>0</v>
      </c>
      <c r="I2164">
        <v>771</v>
      </c>
      <c r="J2164">
        <v>9</v>
      </c>
      <c r="K2164">
        <v>16</v>
      </c>
      <c r="L2164">
        <v>24</v>
      </c>
      <c r="M2164">
        <v>34</v>
      </c>
      <c r="N2164">
        <v>54</v>
      </c>
      <c r="O2164">
        <v>20</v>
      </c>
      <c r="P2164">
        <v>10</v>
      </c>
      <c r="Q2164">
        <v>8</v>
      </c>
      <c r="R2164">
        <v>16</v>
      </c>
      <c r="S2164">
        <v>7</v>
      </c>
      <c r="T2164" t="s">
        <v>2674</v>
      </c>
      <c r="U2164">
        <v>1</v>
      </c>
      <c r="V2164">
        <v>146</v>
      </c>
      <c r="W2164">
        <v>770</v>
      </c>
    </row>
    <row r="2165" spans="1:23" x14ac:dyDescent="0.35">
      <c r="A2165" t="s">
        <v>158</v>
      </c>
      <c r="B2165" t="s">
        <v>159</v>
      </c>
      <c r="C2165" s="2">
        <v>44743</v>
      </c>
      <c r="D2165">
        <v>557</v>
      </c>
      <c r="E2165">
        <v>121</v>
      </c>
      <c r="F2165">
        <v>30</v>
      </c>
      <c r="G2165">
        <v>1</v>
      </c>
      <c r="H2165">
        <v>0</v>
      </c>
      <c r="I2165">
        <v>709</v>
      </c>
      <c r="J2165">
        <v>4</v>
      </c>
      <c r="K2165">
        <v>13</v>
      </c>
      <c r="L2165">
        <v>21</v>
      </c>
      <c r="M2165">
        <v>28</v>
      </c>
      <c r="N2165">
        <v>47</v>
      </c>
      <c r="O2165">
        <v>19</v>
      </c>
      <c r="P2165">
        <v>7</v>
      </c>
      <c r="Q2165">
        <v>8</v>
      </c>
      <c r="R2165">
        <v>13</v>
      </c>
      <c r="S2165">
        <v>9</v>
      </c>
      <c r="T2165" t="s">
        <v>2675</v>
      </c>
      <c r="U2165">
        <v>1</v>
      </c>
      <c r="V2165">
        <v>152</v>
      </c>
      <c r="W2165">
        <v>708</v>
      </c>
    </row>
    <row r="2166" spans="1:23" x14ac:dyDescent="0.35">
      <c r="A2166" t="s">
        <v>158</v>
      </c>
      <c r="B2166" t="s">
        <v>159</v>
      </c>
      <c r="C2166" s="2">
        <v>44774</v>
      </c>
      <c r="D2166">
        <v>537</v>
      </c>
      <c r="E2166">
        <v>130</v>
      </c>
      <c r="F2166">
        <v>26</v>
      </c>
      <c r="G2166">
        <v>1</v>
      </c>
      <c r="H2166">
        <v>0</v>
      </c>
      <c r="I2166">
        <v>694</v>
      </c>
      <c r="J2166">
        <v>6</v>
      </c>
      <c r="K2166">
        <v>15</v>
      </c>
      <c r="L2166">
        <v>22</v>
      </c>
      <c r="M2166">
        <v>32</v>
      </c>
      <c r="N2166">
        <v>58</v>
      </c>
      <c r="O2166">
        <v>26</v>
      </c>
      <c r="P2166">
        <v>10</v>
      </c>
      <c r="Q2166">
        <v>7</v>
      </c>
      <c r="R2166">
        <v>15</v>
      </c>
      <c r="S2166">
        <v>9</v>
      </c>
      <c r="T2166" t="s">
        <v>2676</v>
      </c>
      <c r="U2166">
        <v>1</v>
      </c>
      <c r="V2166">
        <v>157</v>
      </c>
      <c r="W2166">
        <v>693</v>
      </c>
    </row>
    <row r="2167" spans="1:23" x14ac:dyDescent="0.35">
      <c r="A2167" t="s">
        <v>158</v>
      </c>
      <c r="B2167" t="s">
        <v>159</v>
      </c>
      <c r="C2167" s="2">
        <v>44805</v>
      </c>
      <c r="D2167">
        <v>620</v>
      </c>
      <c r="E2167">
        <v>148</v>
      </c>
      <c r="F2167">
        <v>22</v>
      </c>
      <c r="G2167">
        <v>2</v>
      </c>
      <c r="H2167">
        <v>1</v>
      </c>
      <c r="I2167">
        <v>793</v>
      </c>
      <c r="J2167">
        <v>7</v>
      </c>
      <c r="K2167">
        <v>17</v>
      </c>
      <c r="L2167">
        <v>28</v>
      </c>
      <c r="M2167">
        <v>38</v>
      </c>
      <c r="N2167">
        <v>65</v>
      </c>
      <c r="O2167">
        <v>27</v>
      </c>
      <c r="P2167">
        <v>10</v>
      </c>
      <c r="Q2167">
        <v>11</v>
      </c>
      <c r="R2167">
        <v>17</v>
      </c>
      <c r="S2167">
        <v>10</v>
      </c>
      <c r="T2167" t="s">
        <v>2677</v>
      </c>
      <c r="U2167">
        <v>3</v>
      </c>
      <c r="V2167">
        <v>173</v>
      </c>
      <c r="W2167">
        <v>790</v>
      </c>
    </row>
    <row r="2168" spans="1:23" x14ac:dyDescent="0.35">
      <c r="A2168" t="s">
        <v>158</v>
      </c>
      <c r="B2168" t="s">
        <v>159</v>
      </c>
      <c r="C2168" s="2">
        <v>44835</v>
      </c>
      <c r="D2168">
        <v>741</v>
      </c>
      <c r="E2168">
        <v>161</v>
      </c>
      <c r="F2168">
        <v>25</v>
      </c>
      <c r="G2168">
        <v>1</v>
      </c>
      <c r="H2168">
        <v>1</v>
      </c>
      <c r="I2168">
        <v>929</v>
      </c>
      <c r="J2168">
        <v>6</v>
      </c>
      <c r="K2168">
        <v>16</v>
      </c>
      <c r="L2168">
        <v>25</v>
      </c>
      <c r="M2168">
        <v>38</v>
      </c>
      <c r="N2168">
        <v>67</v>
      </c>
      <c r="O2168">
        <v>29</v>
      </c>
      <c r="P2168">
        <v>13</v>
      </c>
      <c r="Q2168">
        <v>9</v>
      </c>
      <c r="R2168">
        <v>16</v>
      </c>
      <c r="S2168">
        <v>10</v>
      </c>
      <c r="T2168" t="s">
        <v>2678</v>
      </c>
      <c r="U2168">
        <v>2</v>
      </c>
      <c r="V2168">
        <v>188</v>
      </c>
      <c r="W2168">
        <v>927</v>
      </c>
    </row>
    <row r="2169" spans="1:23" x14ac:dyDescent="0.35">
      <c r="A2169" t="s">
        <v>158</v>
      </c>
      <c r="B2169" t="s">
        <v>159</v>
      </c>
      <c r="C2169" s="2">
        <v>44866</v>
      </c>
      <c r="D2169">
        <v>348</v>
      </c>
      <c r="E2169">
        <v>77</v>
      </c>
      <c r="F2169">
        <v>18</v>
      </c>
      <c r="G2169">
        <v>0</v>
      </c>
      <c r="H2169">
        <v>0</v>
      </c>
      <c r="I2169">
        <v>443</v>
      </c>
      <c r="J2169">
        <v>9</v>
      </c>
      <c r="K2169">
        <v>15</v>
      </c>
      <c r="L2169">
        <v>23</v>
      </c>
      <c r="M2169">
        <v>37</v>
      </c>
      <c r="N2169">
        <v>59</v>
      </c>
      <c r="O2169">
        <v>22</v>
      </c>
      <c r="P2169">
        <v>14</v>
      </c>
      <c r="Q2169">
        <v>8</v>
      </c>
      <c r="R2169">
        <v>15</v>
      </c>
      <c r="S2169">
        <v>6</v>
      </c>
      <c r="T2169" t="s">
        <v>2679</v>
      </c>
      <c r="U2169">
        <v>0</v>
      </c>
      <c r="V2169">
        <v>95</v>
      </c>
      <c r="W2169">
        <v>443</v>
      </c>
    </row>
    <row r="2170" spans="1:23" x14ac:dyDescent="0.35">
      <c r="A2170" t="s">
        <v>158</v>
      </c>
      <c r="B2170" t="s">
        <v>159</v>
      </c>
      <c r="C2170" s="2">
        <v>44896</v>
      </c>
      <c r="D2170">
        <v>957</v>
      </c>
      <c r="E2170">
        <v>200</v>
      </c>
      <c r="F2170">
        <v>33</v>
      </c>
      <c r="G2170">
        <v>2</v>
      </c>
      <c r="H2170">
        <v>0</v>
      </c>
      <c r="I2170">
        <v>1192</v>
      </c>
      <c r="J2170">
        <v>4</v>
      </c>
      <c r="K2170">
        <v>12</v>
      </c>
      <c r="L2170">
        <v>19</v>
      </c>
      <c r="M2170">
        <v>33</v>
      </c>
      <c r="N2170">
        <v>63</v>
      </c>
      <c r="O2170">
        <v>30</v>
      </c>
      <c r="P2170">
        <v>14</v>
      </c>
      <c r="Q2170">
        <v>7</v>
      </c>
      <c r="R2170">
        <v>12</v>
      </c>
      <c r="S2170">
        <v>8</v>
      </c>
      <c r="T2170" t="s">
        <v>2680</v>
      </c>
      <c r="U2170">
        <v>2</v>
      </c>
      <c r="V2170">
        <v>235</v>
      </c>
      <c r="W2170">
        <v>1190</v>
      </c>
    </row>
    <row r="2171" spans="1:23" x14ac:dyDescent="0.35">
      <c r="A2171" t="s">
        <v>158</v>
      </c>
      <c r="B2171" t="s">
        <v>159</v>
      </c>
      <c r="C2171" s="2">
        <v>44927</v>
      </c>
      <c r="D2171">
        <v>813</v>
      </c>
      <c r="E2171">
        <v>179</v>
      </c>
      <c r="F2171">
        <v>25</v>
      </c>
      <c r="G2171">
        <v>5</v>
      </c>
      <c r="H2171">
        <v>3</v>
      </c>
      <c r="I2171">
        <v>1025</v>
      </c>
      <c r="J2171">
        <v>6</v>
      </c>
      <c r="K2171">
        <v>16</v>
      </c>
      <c r="L2171">
        <v>26</v>
      </c>
      <c r="M2171">
        <v>41</v>
      </c>
      <c r="N2171">
        <v>58</v>
      </c>
      <c r="O2171">
        <v>17</v>
      </c>
      <c r="P2171">
        <v>15</v>
      </c>
      <c r="Q2171">
        <v>10</v>
      </c>
      <c r="R2171">
        <v>16</v>
      </c>
      <c r="S2171">
        <v>10</v>
      </c>
      <c r="T2171" t="s">
        <v>2681</v>
      </c>
      <c r="U2171">
        <v>8</v>
      </c>
      <c r="V2171">
        <v>212</v>
      </c>
      <c r="W2171">
        <v>1017</v>
      </c>
    </row>
    <row r="2172" spans="1:23" x14ac:dyDescent="0.35">
      <c r="A2172" t="s">
        <v>158</v>
      </c>
      <c r="B2172" t="s">
        <v>159</v>
      </c>
      <c r="C2172" s="2">
        <v>44958</v>
      </c>
      <c r="D2172">
        <v>387</v>
      </c>
      <c r="E2172">
        <v>97</v>
      </c>
      <c r="F2172">
        <v>6</v>
      </c>
      <c r="G2172">
        <v>0</v>
      </c>
      <c r="H2172">
        <v>0</v>
      </c>
      <c r="I2172">
        <v>490</v>
      </c>
      <c r="J2172">
        <v>4</v>
      </c>
      <c r="K2172">
        <v>11</v>
      </c>
      <c r="L2172">
        <v>16</v>
      </c>
      <c r="M2172">
        <v>28</v>
      </c>
      <c r="N2172">
        <v>39</v>
      </c>
      <c r="O2172">
        <v>11</v>
      </c>
      <c r="P2172">
        <v>12</v>
      </c>
      <c r="Q2172">
        <v>5</v>
      </c>
      <c r="R2172">
        <v>11</v>
      </c>
      <c r="S2172">
        <v>7</v>
      </c>
      <c r="T2172" t="s">
        <v>2682</v>
      </c>
      <c r="U2172">
        <v>0</v>
      </c>
      <c r="V2172">
        <v>103</v>
      </c>
      <c r="W2172">
        <v>490</v>
      </c>
    </row>
    <row r="2173" spans="1:23" x14ac:dyDescent="0.35">
      <c r="A2173" t="s">
        <v>158</v>
      </c>
      <c r="B2173" t="s">
        <v>159</v>
      </c>
      <c r="C2173" s="2">
        <v>44986</v>
      </c>
      <c r="D2173">
        <v>543</v>
      </c>
      <c r="E2173">
        <v>152</v>
      </c>
      <c r="F2173">
        <v>15</v>
      </c>
      <c r="G2173">
        <v>0</v>
      </c>
      <c r="H2173">
        <v>0</v>
      </c>
      <c r="I2173">
        <v>710</v>
      </c>
      <c r="J2173">
        <v>6</v>
      </c>
      <c r="K2173">
        <v>17</v>
      </c>
      <c r="L2173">
        <v>23</v>
      </c>
      <c r="M2173">
        <v>33</v>
      </c>
      <c r="N2173">
        <v>56</v>
      </c>
      <c r="O2173">
        <v>23</v>
      </c>
      <c r="P2173">
        <v>10</v>
      </c>
      <c r="Q2173">
        <v>6</v>
      </c>
      <c r="R2173">
        <v>17</v>
      </c>
      <c r="S2173">
        <v>11</v>
      </c>
      <c r="T2173" t="s">
        <v>2683</v>
      </c>
      <c r="U2173">
        <v>0</v>
      </c>
      <c r="V2173">
        <v>167</v>
      </c>
      <c r="W2173">
        <v>710</v>
      </c>
    </row>
    <row r="2174" spans="1:23" x14ac:dyDescent="0.35">
      <c r="A2174" t="s">
        <v>260</v>
      </c>
      <c r="B2174" t="s">
        <v>261</v>
      </c>
      <c r="C2174" s="2">
        <v>44652</v>
      </c>
      <c r="D2174">
        <v>432</v>
      </c>
      <c r="E2174">
        <v>189</v>
      </c>
      <c r="F2174">
        <v>13</v>
      </c>
      <c r="G2174">
        <v>2</v>
      </c>
      <c r="H2174">
        <v>2</v>
      </c>
      <c r="I2174">
        <v>638</v>
      </c>
      <c r="J2174">
        <v>1</v>
      </c>
      <c r="K2174">
        <v>4</v>
      </c>
      <c r="L2174">
        <v>7</v>
      </c>
      <c r="M2174">
        <v>95</v>
      </c>
      <c r="N2174">
        <v>131</v>
      </c>
      <c r="O2174">
        <v>36</v>
      </c>
      <c r="P2174">
        <v>88</v>
      </c>
      <c r="Q2174">
        <v>3</v>
      </c>
      <c r="R2174">
        <v>4</v>
      </c>
      <c r="S2174">
        <v>3</v>
      </c>
      <c r="T2174" t="s">
        <v>2684</v>
      </c>
      <c r="U2174">
        <v>4</v>
      </c>
      <c r="V2174">
        <v>206</v>
      </c>
      <c r="W2174">
        <v>634</v>
      </c>
    </row>
    <row r="2175" spans="1:23" x14ac:dyDescent="0.35">
      <c r="A2175" t="s">
        <v>260</v>
      </c>
      <c r="B2175" t="s">
        <v>261</v>
      </c>
      <c r="C2175" s="2">
        <v>44682</v>
      </c>
      <c r="D2175">
        <v>235</v>
      </c>
      <c r="E2175">
        <v>76</v>
      </c>
      <c r="F2175">
        <v>6</v>
      </c>
      <c r="G2175">
        <v>0</v>
      </c>
      <c r="H2175">
        <v>0</v>
      </c>
      <c r="I2175">
        <v>317</v>
      </c>
      <c r="J2175">
        <v>1</v>
      </c>
      <c r="K2175">
        <v>2</v>
      </c>
      <c r="L2175">
        <v>4</v>
      </c>
      <c r="M2175">
        <v>6</v>
      </c>
      <c r="N2175">
        <v>24</v>
      </c>
      <c r="O2175">
        <v>18</v>
      </c>
      <c r="P2175">
        <v>2</v>
      </c>
      <c r="Q2175">
        <v>2</v>
      </c>
      <c r="R2175">
        <v>2</v>
      </c>
      <c r="S2175">
        <v>1</v>
      </c>
      <c r="T2175" t="s">
        <v>2685</v>
      </c>
      <c r="U2175">
        <v>0</v>
      </c>
      <c r="V2175">
        <v>82</v>
      </c>
      <c r="W2175">
        <v>317</v>
      </c>
    </row>
    <row r="2176" spans="1:23" x14ac:dyDescent="0.35">
      <c r="A2176" t="s">
        <v>260</v>
      </c>
      <c r="B2176" t="s">
        <v>261</v>
      </c>
      <c r="C2176" s="2">
        <v>44713</v>
      </c>
      <c r="D2176">
        <v>213</v>
      </c>
      <c r="E2176">
        <v>119</v>
      </c>
      <c r="F2176">
        <v>5</v>
      </c>
      <c r="G2176">
        <v>1</v>
      </c>
      <c r="H2176">
        <v>0</v>
      </c>
      <c r="I2176">
        <v>338</v>
      </c>
      <c r="J2176">
        <v>1</v>
      </c>
      <c r="K2176">
        <v>1</v>
      </c>
      <c r="L2176">
        <v>3</v>
      </c>
      <c r="M2176">
        <v>5</v>
      </c>
      <c r="N2176">
        <v>21</v>
      </c>
      <c r="O2176">
        <v>16</v>
      </c>
      <c r="P2176">
        <v>2</v>
      </c>
      <c r="Q2176">
        <v>2</v>
      </c>
      <c r="R2176">
        <v>1</v>
      </c>
      <c r="S2176">
        <v>0</v>
      </c>
      <c r="T2176" t="s">
        <v>2686</v>
      </c>
      <c r="U2176">
        <v>1</v>
      </c>
      <c r="V2176">
        <v>125</v>
      </c>
      <c r="W2176">
        <v>337</v>
      </c>
    </row>
    <row r="2177" spans="1:23" x14ac:dyDescent="0.35">
      <c r="A2177" t="s">
        <v>260</v>
      </c>
      <c r="B2177" t="s">
        <v>261</v>
      </c>
      <c r="C2177" s="2">
        <v>44743</v>
      </c>
      <c r="D2177">
        <v>226</v>
      </c>
      <c r="E2177">
        <v>113</v>
      </c>
      <c r="F2177">
        <v>8</v>
      </c>
      <c r="G2177">
        <v>1</v>
      </c>
      <c r="H2177">
        <v>0</v>
      </c>
      <c r="I2177">
        <v>348</v>
      </c>
      <c r="J2177">
        <v>1</v>
      </c>
      <c r="K2177">
        <v>2</v>
      </c>
      <c r="L2177">
        <v>3</v>
      </c>
      <c r="M2177">
        <v>5</v>
      </c>
      <c r="N2177">
        <v>19</v>
      </c>
      <c r="O2177">
        <v>14</v>
      </c>
      <c r="P2177">
        <v>2</v>
      </c>
      <c r="Q2177">
        <v>1</v>
      </c>
      <c r="R2177">
        <v>2</v>
      </c>
      <c r="S2177">
        <v>1</v>
      </c>
      <c r="T2177" t="s">
        <v>2687</v>
      </c>
      <c r="U2177">
        <v>1</v>
      </c>
      <c r="V2177">
        <v>122</v>
      </c>
      <c r="W2177">
        <v>347</v>
      </c>
    </row>
    <row r="2178" spans="1:23" x14ac:dyDescent="0.35">
      <c r="A2178" t="s">
        <v>260</v>
      </c>
      <c r="B2178" t="s">
        <v>261</v>
      </c>
      <c r="C2178" s="2">
        <v>44774</v>
      </c>
      <c r="D2178">
        <v>196</v>
      </c>
      <c r="E2178">
        <v>112</v>
      </c>
      <c r="F2178">
        <v>15</v>
      </c>
      <c r="G2178">
        <v>0</v>
      </c>
      <c r="H2178">
        <v>0</v>
      </c>
      <c r="I2178">
        <v>323</v>
      </c>
      <c r="J2178">
        <v>1</v>
      </c>
      <c r="K2178">
        <v>1</v>
      </c>
      <c r="L2178">
        <v>3</v>
      </c>
      <c r="M2178">
        <v>6</v>
      </c>
      <c r="N2178">
        <v>21</v>
      </c>
      <c r="O2178">
        <v>15</v>
      </c>
      <c r="P2178">
        <v>3</v>
      </c>
      <c r="Q2178">
        <v>2</v>
      </c>
      <c r="R2178">
        <v>1</v>
      </c>
      <c r="S2178">
        <v>0</v>
      </c>
      <c r="T2178" t="s">
        <v>2688</v>
      </c>
      <c r="U2178">
        <v>0</v>
      </c>
      <c r="V2178">
        <v>127</v>
      </c>
      <c r="W2178">
        <v>323</v>
      </c>
    </row>
    <row r="2179" spans="1:23" x14ac:dyDescent="0.35">
      <c r="A2179" t="s">
        <v>260</v>
      </c>
      <c r="B2179" t="s">
        <v>261</v>
      </c>
      <c r="C2179" s="2">
        <v>44805</v>
      </c>
      <c r="D2179">
        <v>196</v>
      </c>
      <c r="E2179">
        <v>77</v>
      </c>
      <c r="F2179">
        <v>9</v>
      </c>
      <c r="G2179">
        <v>0</v>
      </c>
      <c r="H2179">
        <v>0</v>
      </c>
      <c r="I2179">
        <v>282</v>
      </c>
      <c r="J2179">
        <v>1</v>
      </c>
      <c r="K2179">
        <v>2</v>
      </c>
      <c r="L2179">
        <v>3</v>
      </c>
      <c r="M2179">
        <v>4</v>
      </c>
      <c r="N2179">
        <v>10</v>
      </c>
      <c r="O2179">
        <v>6</v>
      </c>
      <c r="P2179">
        <v>1</v>
      </c>
      <c r="Q2179">
        <v>1</v>
      </c>
      <c r="R2179">
        <v>2</v>
      </c>
      <c r="S2179">
        <v>1</v>
      </c>
      <c r="T2179" t="s">
        <v>2689</v>
      </c>
      <c r="U2179">
        <v>0</v>
      </c>
      <c r="V2179">
        <v>86</v>
      </c>
      <c r="W2179">
        <v>282</v>
      </c>
    </row>
    <row r="2180" spans="1:23" x14ac:dyDescent="0.35">
      <c r="A2180" t="s">
        <v>260</v>
      </c>
      <c r="B2180" t="s">
        <v>261</v>
      </c>
      <c r="C2180" s="2">
        <v>44835</v>
      </c>
      <c r="D2180">
        <v>257</v>
      </c>
      <c r="E2180">
        <v>120</v>
      </c>
      <c r="F2180">
        <v>7</v>
      </c>
      <c r="G2180">
        <v>1</v>
      </c>
      <c r="H2180">
        <v>0</v>
      </c>
      <c r="I2180">
        <v>385</v>
      </c>
      <c r="J2180">
        <v>1</v>
      </c>
      <c r="K2180">
        <v>1</v>
      </c>
      <c r="L2180">
        <v>3</v>
      </c>
      <c r="M2180">
        <v>5</v>
      </c>
      <c r="N2180">
        <v>9</v>
      </c>
      <c r="O2180">
        <v>4</v>
      </c>
      <c r="P2180">
        <v>2</v>
      </c>
      <c r="Q2180">
        <v>2</v>
      </c>
      <c r="R2180">
        <v>1</v>
      </c>
      <c r="S2180">
        <v>0</v>
      </c>
      <c r="T2180" t="s">
        <v>2690</v>
      </c>
      <c r="U2180">
        <v>1</v>
      </c>
      <c r="V2180">
        <v>128</v>
      </c>
      <c r="W2180">
        <v>384</v>
      </c>
    </row>
    <row r="2181" spans="1:23" x14ac:dyDescent="0.35">
      <c r="A2181" t="s">
        <v>260</v>
      </c>
      <c r="B2181" t="s">
        <v>261</v>
      </c>
      <c r="C2181" s="2">
        <v>44866</v>
      </c>
      <c r="D2181">
        <v>303</v>
      </c>
      <c r="E2181">
        <v>127</v>
      </c>
      <c r="F2181">
        <v>10</v>
      </c>
      <c r="G2181">
        <v>0</v>
      </c>
      <c r="H2181">
        <v>0</v>
      </c>
      <c r="I2181">
        <v>440</v>
      </c>
      <c r="J2181">
        <v>1</v>
      </c>
      <c r="K2181">
        <v>1</v>
      </c>
      <c r="L2181">
        <v>2</v>
      </c>
      <c r="M2181">
        <v>4</v>
      </c>
      <c r="N2181">
        <v>17</v>
      </c>
      <c r="O2181">
        <v>13</v>
      </c>
      <c r="P2181">
        <v>2</v>
      </c>
      <c r="Q2181">
        <v>1</v>
      </c>
      <c r="R2181">
        <v>1</v>
      </c>
      <c r="S2181">
        <v>0</v>
      </c>
      <c r="T2181" t="s">
        <v>2691</v>
      </c>
      <c r="U2181">
        <v>0</v>
      </c>
      <c r="V2181">
        <v>137</v>
      </c>
      <c r="W2181">
        <v>440</v>
      </c>
    </row>
    <row r="2182" spans="1:23" x14ac:dyDescent="0.35">
      <c r="A2182" t="s">
        <v>260</v>
      </c>
      <c r="B2182" t="s">
        <v>261</v>
      </c>
      <c r="C2182" s="2">
        <v>44896</v>
      </c>
      <c r="D2182">
        <v>224</v>
      </c>
      <c r="E2182">
        <v>117</v>
      </c>
      <c r="F2182">
        <v>13</v>
      </c>
      <c r="G2182">
        <v>0</v>
      </c>
      <c r="H2182">
        <v>0</v>
      </c>
      <c r="I2182">
        <v>354</v>
      </c>
      <c r="J2182">
        <v>1</v>
      </c>
      <c r="K2182">
        <v>3</v>
      </c>
      <c r="L2182">
        <v>7</v>
      </c>
      <c r="M2182">
        <v>12</v>
      </c>
      <c r="N2182">
        <v>23</v>
      </c>
      <c r="O2182">
        <v>11</v>
      </c>
      <c r="P2182">
        <v>5</v>
      </c>
      <c r="Q2182">
        <v>4</v>
      </c>
      <c r="R2182">
        <v>3</v>
      </c>
      <c r="S2182">
        <v>2</v>
      </c>
      <c r="T2182" t="s">
        <v>2692</v>
      </c>
      <c r="U2182">
        <v>0</v>
      </c>
      <c r="V2182">
        <v>130</v>
      </c>
      <c r="W2182">
        <v>354</v>
      </c>
    </row>
    <row r="2183" spans="1:23" x14ac:dyDescent="0.35">
      <c r="A2183" t="s">
        <v>260</v>
      </c>
      <c r="B2183" t="s">
        <v>261</v>
      </c>
      <c r="C2183" s="2">
        <v>44927</v>
      </c>
      <c r="D2183">
        <v>273</v>
      </c>
      <c r="E2183">
        <v>118</v>
      </c>
      <c r="F2183">
        <v>10</v>
      </c>
      <c r="G2183">
        <v>0</v>
      </c>
      <c r="H2183">
        <v>0</v>
      </c>
      <c r="I2183">
        <v>401</v>
      </c>
      <c r="J2183">
        <v>1</v>
      </c>
      <c r="K2183">
        <v>1</v>
      </c>
      <c r="L2183">
        <v>2</v>
      </c>
      <c r="M2183">
        <v>3</v>
      </c>
      <c r="N2183">
        <v>22</v>
      </c>
      <c r="O2183">
        <v>19</v>
      </c>
      <c r="P2183">
        <v>1</v>
      </c>
      <c r="Q2183">
        <v>1</v>
      </c>
      <c r="R2183">
        <v>1</v>
      </c>
      <c r="S2183">
        <v>0</v>
      </c>
      <c r="T2183" t="s">
        <v>2693</v>
      </c>
      <c r="U2183">
        <v>0</v>
      </c>
      <c r="V2183">
        <v>128</v>
      </c>
      <c r="W2183">
        <v>401</v>
      </c>
    </row>
    <row r="2184" spans="1:23" x14ac:dyDescent="0.35">
      <c r="A2184" t="s">
        <v>260</v>
      </c>
      <c r="B2184" t="s">
        <v>261</v>
      </c>
      <c r="C2184" s="2">
        <v>44958</v>
      </c>
      <c r="D2184">
        <v>199</v>
      </c>
      <c r="E2184">
        <v>97</v>
      </c>
      <c r="F2184">
        <v>9</v>
      </c>
      <c r="G2184">
        <v>0</v>
      </c>
      <c r="H2184">
        <v>0</v>
      </c>
      <c r="I2184">
        <v>305</v>
      </c>
      <c r="J2184">
        <v>1</v>
      </c>
      <c r="K2184">
        <v>1</v>
      </c>
      <c r="L2184">
        <v>3</v>
      </c>
      <c r="M2184">
        <v>6</v>
      </c>
      <c r="N2184">
        <v>11</v>
      </c>
      <c r="O2184">
        <v>5</v>
      </c>
      <c r="P2184">
        <v>3</v>
      </c>
      <c r="Q2184">
        <v>2</v>
      </c>
      <c r="R2184">
        <v>1</v>
      </c>
      <c r="S2184">
        <v>0</v>
      </c>
      <c r="T2184" t="s">
        <v>2694</v>
      </c>
      <c r="U2184">
        <v>0</v>
      </c>
      <c r="V2184">
        <v>106</v>
      </c>
      <c r="W2184">
        <v>305</v>
      </c>
    </row>
    <row r="2185" spans="1:23" x14ac:dyDescent="0.35">
      <c r="A2185" t="s">
        <v>260</v>
      </c>
      <c r="B2185" t="s">
        <v>261</v>
      </c>
      <c r="C2185" s="2">
        <v>44986</v>
      </c>
      <c r="D2185">
        <v>260</v>
      </c>
      <c r="E2185">
        <v>98</v>
      </c>
      <c r="F2185">
        <v>12</v>
      </c>
      <c r="G2185">
        <v>1</v>
      </c>
      <c r="H2185">
        <v>0</v>
      </c>
      <c r="I2185">
        <v>371</v>
      </c>
      <c r="J2185">
        <v>1</v>
      </c>
      <c r="K2185">
        <v>2</v>
      </c>
      <c r="L2185">
        <v>3</v>
      </c>
      <c r="M2185">
        <v>5</v>
      </c>
      <c r="N2185">
        <v>17</v>
      </c>
      <c r="O2185">
        <v>12</v>
      </c>
      <c r="P2185">
        <v>2</v>
      </c>
      <c r="Q2185">
        <v>1</v>
      </c>
      <c r="R2185">
        <v>2</v>
      </c>
      <c r="S2185">
        <v>1</v>
      </c>
      <c r="T2185" t="s">
        <v>2695</v>
      </c>
      <c r="U2185">
        <v>1</v>
      </c>
      <c r="V2185">
        <v>111</v>
      </c>
      <c r="W2185">
        <v>370</v>
      </c>
    </row>
    <row r="2186" spans="1:23" x14ac:dyDescent="0.35">
      <c r="A2186" t="s">
        <v>279</v>
      </c>
      <c r="B2186" t="s">
        <v>280</v>
      </c>
      <c r="C2186" s="2">
        <v>44652</v>
      </c>
      <c r="D2186">
        <v>1</v>
      </c>
      <c r="E2186">
        <v>0</v>
      </c>
      <c r="F2186">
        <v>0</v>
      </c>
      <c r="G2186">
        <v>0</v>
      </c>
      <c r="H2186">
        <v>0</v>
      </c>
      <c r="I2186">
        <v>1</v>
      </c>
      <c r="J2186">
        <v>330</v>
      </c>
      <c r="K2186">
        <v>330</v>
      </c>
      <c r="L2186">
        <v>330</v>
      </c>
      <c r="M2186">
        <v>330</v>
      </c>
      <c r="N2186">
        <v>330</v>
      </c>
      <c r="O2186">
        <v>0</v>
      </c>
      <c r="P2186">
        <v>0</v>
      </c>
      <c r="Q2186">
        <v>0</v>
      </c>
      <c r="R2186">
        <v>330</v>
      </c>
      <c r="S2186">
        <v>0</v>
      </c>
      <c r="T2186" t="s">
        <v>2696</v>
      </c>
      <c r="U2186">
        <v>0</v>
      </c>
      <c r="V2186">
        <v>0</v>
      </c>
      <c r="W2186">
        <v>1</v>
      </c>
    </row>
    <row r="2187" spans="1:23" x14ac:dyDescent="0.35">
      <c r="A2187" t="s">
        <v>279</v>
      </c>
      <c r="B2187" t="s">
        <v>280</v>
      </c>
      <c r="C2187" s="2">
        <v>44682</v>
      </c>
      <c r="D2187">
        <v>1</v>
      </c>
      <c r="E2187">
        <v>1</v>
      </c>
      <c r="F2187">
        <v>1</v>
      </c>
      <c r="G2187">
        <v>0</v>
      </c>
      <c r="H2187">
        <v>0</v>
      </c>
      <c r="I2187">
        <v>3</v>
      </c>
      <c r="J2187">
        <v>337</v>
      </c>
      <c r="K2187">
        <v>337</v>
      </c>
      <c r="L2187">
        <v>415</v>
      </c>
      <c r="M2187">
        <v>467</v>
      </c>
      <c r="N2187">
        <v>467</v>
      </c>
      <c r="O2187">
        <v>0</v>
      </c>
      <c r="P2187">
        <v>52</v>
      </c>
      <c r="Q2187">
        <v>78</v>
      </c>
      <c r="R2187">
        <v>337</v>
      </c>
      <c r="S2187">
        <v>0</v>
      </c>
      <c r="T2187" t="s">
        <v>2697</v>
      </c>
      <c r="U2187">
        <v>0</v>
      </c>
      <c r="V2187">
        <v>2</v>
      </c>
      <c r="W2187">
        <v>3</v>
      </c>
    </row>
    <row r="2188" spans="1:23" x14ac:dyDescent="0.35">
      <c r="A2188" t="s">
        <v>279</v>
      </c>
      <c r="B2188" t="s">
        <v>280</v>
      </c>
      <c r="C2188" s="2">
        <v>44713</v>
      </c>
      <c r="D2188">
        <v>0</v>
      </c>
      <c r="E2188">
        <v>0</v>
      </c>
      <c r="F2188">
        <v>0</v>
      </c>
      <c r="G2188">
        <v>0</v>
      </c>
      <c r="H2188">
        <v>0</v>
      </c>
      <c r="I2188">
        <v>0</v>
      </c>
      <c r="T2188" t="s">
        <v>2698</v>
      </c>
      <c r="U2188">
        <v>0</v>
      </c>
      <c r="V2188">
        <v>0</v>
      </c>
      <c r="W2188">
        <v>0</v>
      </c>
    </row>
    <row r="2189" spans="1:23" x14ac:dyDescent="0.35">
      <c r="A2189" t="s">
        <v>279</v>
      </c>
      <c r="B2189" t="s">
        <v>280</v>
      </c>
      <c r="C2189" s="2">
        <v>44743</v>
      </c>
      <c r="D2189">
        <v>0</v>
      </c>
      <c r="E2189">
        <v>0</v>
      </c>
      <c r="F2189">
        <v>0</v>
      </c>
      <c r="G2189">
        <v>0</v>
      </c>
      <c r="H2189">
        <v>0</v>
      </c>
      <c r="I2189">
        <v>0</v>
      </c>
      <c r="T2189" t="s">
        <v>2699</v>
      </c>
      <c r="U2189">
        <v>0</v>
      </c>
      <c r="V2189">
        <v>0</v>
      </c>
      <c r="W2189">
        <v>0</v>
      </c>
    </row>
    <row r="2190" spans="1:23" x14ac:dyDescent="0.35">
      <c r="A2190" t="s">
        <v>279</v>
      </c>
      <c r="B2190" t="s">
        <v>280</v>
      </c>
      <c r="C2190" s="2">
        <v>44774</v>
      </c>
      <c r="D2190">
        <v>20</v>
      </c>
      <c r="E2190">
        <v>1</v>
      </c>
      <c r="F2190">
        <v>0</v>
      </c>
      <c r="G2190">
        <v>0</v>
      </c>
      <c r="H2190">
        <v>0</v>
      </c>
      <c r="I2190">
        <v>21</v>
      </c>
      <c r="J2190">
        <v>393</v>
      </c>
      <c r="K2190">
        <v>394</v>
      </c>
      <c r="L2190">
        <v>403</v>
      </c>
      <c r="M2190">
        <v>405</v>
      </c>
      <c r="N2190">
        <v>425</v>
      </c>
      <c r="O2190">
        <v>20</v>
      </c>
      <c r="P2190">
        <v>2</v>
      </c>
      <c r="Q2190">
        <v>9</v>
      </c>
      <c r="R2190">
        <v>394</v>
      </c>
      <c r="S2190">
        <v>1</v>
      </c>
      <c r="T2190" t="s">
        <v>2700</v>
      </c>
      <c r="U2190">
        <v>0</v>
      </c>
      <c r="V2190">
        <v>1</v>
      </c>
      <c r="W2190">
        <v>21</v>
      </c>
    </row>
    <row r="2191" spans="1:23" x14ac:dyDescent="0.35">
      <c r="A2191" t="s">
        <v>279</v>
      </c>
      <c r="B2191" t="s">
        <v>280</v>
      </c>
      <c r="C2191" s="2">
        <v>44805</v>
      </c>
      <c r="D2191">
        <v>4</v>
      </c>
      <c r="E2191">
        <v>3</v>
      </c>
      <c r="F2191">
        <v>0</v>
      </c>
      <c r="G2191">
        <v>0</v>
      </c>
      <c r="H2191">
        <v>0</v>
      </c>
      <c r="I2191">
        <v>7</v>
      </c>
      <c r="J2191">
        <v>1</v>
      </c>
      <c r="K2191">
        <v>309</v>
      </c>
      <c r="L2191">
        <v>399</v>
      </c>
      <c r="M2191">
        <v>507</v>
      </c>
      <c r="N2191">
        <v>518</v>
      </c>
      <c r="O2191">
        <v>11</v>
      </c>
      <c r="P2191">
        <v>108</v>
      </c>
      <c r="Q2191">
        <v>90</v>
      </c>
      <c r="R2191">
        <v>309</v>
      </c>
      <c r="S2191">
        <v>308</v>
      </c>
      <c r="T2191" t="s">
        <v>2701</v>
      </c>
      <c r="U2191">
        <v>0</v>
      </c>
      <c r="V2191">
        <v>3</v>
      </c>
      <c r="W2191">
        <v>7</v>
      </c>
    </row>
    <row r="2192" spans="1:23" x14ac:dyDescent="0.35">
      <c r="A2192" t="s">
        <v>279</v>
      </c>
      <c r="B2192" t="s">
        <v>280</v>
      </c>
      <c r="C2192" s="2">
        <v>44835</v>
      </c>
      <c r="D2192">
        <v>0</v>
      </c>
      <c r="E2192">
        <v>0</v>
      </c>
      <c r="F2192">
        <v>0</v>
      </c>
      <c r="G2192">
        <v>0</v>
      </c>
      <c r="H2192">
        <v>0</v>
      </c>
      <c r="I2192">
        <v>0</v>
      </c>
      <c r="T2192" t="s">
        <v>2702</v>
      </c>
      <c r="U2192">
        <v>0</v>
      </c>
      <c r="V2192">
        <v>0</v>
      </c>
      <c r="W2192">
        <v>0</v>
      </c>
    </row>
    <row r="2193" spans="1:23" x14ac:dyDescent="0.35">
      <c r="A2193" t="s">
        <v>279</v>
      </c>
      <c r="B2193" t="s">
        <v>280</v>
      </c>
      <c r="C2193" s="2">
        <v>44866</v>
      </c>
      <c r="D2193">
        <v>55</v>
      </c>
      <c r="E2193">
        <v>24</v>
      </c>
      <c r="F2193">
        <v>5</v>
      </c>
      <c r="G2193">
        <v>0</v>
      </c>
      <c r="H2193">
        <v>0</v>
      </c>
      <c r="I2193">
        <v>84</v>
      </c>
      <c r="J2193">
        <v>10</v>
      </c>
      <c r="K2193">
        <v>32</v>
      </c>
      <c r="L2193">
        <v>60</v>
      </c>
      <c r="M2193">
        <v>143</v>
      </c>
      <c r="N2193">
        <v>470</v>
      </c>
      <c r="O2193">
        <v>327</v>
      </c>
      <c r="P2193">
        <v>83</v>
      </c>
      <c r="Q2193">
        <v>28</v>
      </c>
      <c r="R2193">
        <v>32</v>
      </c>
      <c r="S2193">
        <v>22</v>
      </c>
      <c r="T2193" t="s">
        <v>2703</v>
      </c>
      <c r="U2193">
        <v>0</v>
      </c>
      <c r="V2193">
        <v>29</v>
      </c>
      <c r="W2193">
        <v>84</v>
      </c>
    </row>
    <row r="2194" spans="1:23" x14ac:dyDescent="0.35">
      <c r="A2194" t="s">
        <v>279</v>
      </c>
      <c r="B2194" t="s">
        <v>280</v>
      </c>
      <c r="C2194" s="2">
        <v>44896</v>
      </c>
      <c r="D2194">
        <v>0</v>
      </c>
      <c r="E2194">
        <v>0</v>
      </c>
      <c r="F2194">
        <v>0</v>
      </c>
      <c r="G2194">
        <v>0</v>
      </c>
      <c r="H2194">
        <v>0</v>
      </c>
      <c r="I2194">
        <v>0</v>
      </c>
      <c r="T2194" t="s">
        <v>2704</v>
      </c>
      <c r="U2194">
        <v>0</v>
      </c>
      <c r="V2194">
        <v>0</v>
      </c>
      <c r="W2194">
        <v>0</v>
      </c>
    </row>
    <row r="2195" spans="1:23" x14ac:dyDescent="0.35">
      <c r="A2195" t="s">
        <v>279</v>
      </c>
      <c r="B2195" t="s">
        <v>280</v>
      </c>
      <c r="C2195" s="2">
        <v>44927</v>
      </c>
      <c r="D2195">
        <v>0</v>
      </c>
      <c r="E2195">
        <v>0</v>
      </c>
      <c r="F2195">
        <v>0</v>
      </c>
      <c r="G2195">
        <v>0</v>
      </c>
      <c r="H2195">
        <v>0</v>
      </c>
      <c r="I2195">
        <v>0</v>
      </c>
      <c r="T2195" t="s">
        <v>2705</v>
      </c>
      <c r="U2195">
        <v>0</v>
      </c>
      <c r="V2195">
        <v>0</v>
      </c>
      <c r="W2195">
        <v>0</v>
      </c>
    </row>
    <row r="2196" spans="1:23" x14ac:dyDescent="0.35">
      <c r="A2196" t="s">
        <v>279</v>
      </c>
      <c r="B2196" t="s">
        <v>280</v>
      </c>
      <c r="C2196" s="2">
        <v>44958</v>
      </c>
      <c r="D2196">
        <v>0</v>
      </c>
      <c r="E2196">
        <v>0</v>
      </c>
      <c r="F2196">
        <v>0</v>
      </c>
      <c r="G2196">
        <v>0</v>
      </c>
      <c r="H2196">
        <v>0</v>
      </c>
      <c r="I2196">
        <v>0</v>
      </c>
      <c r="T2196" t="s">
        <v>2706</v>
      </c>
      <c r="U2196">
        <v>0</v>
      </c>
      <c r="V2196">
        <v>0</v>
      </c>
      <c r="W2196">
        <v>0</v>
      </c>
    </row>
    <row r="2197" spans="1:23" x14ac:dyDescent="0.35">
      <c r="A2197" t="s">
        <v>279</v>
      </c>
      <c r="B2197" t="s">
        <v>280</v>
      </c>
      <c r="C2197" s="2">
        <v>44986</v>
      </c>
      <c r="D2197">
        <v>0</v>
      </c>
      <c r="E2197">
        <v>0</v>
      </c>
      <c r="F2197">
        <v>0</v>
      </c>
      <c r="G2197">
        <v>0</v>
      </c>
      <c r="H2197">
        <v>0</v>
      </c>
      <c r="I2197">
        <v>0</v>
      </c>
      <c r="T2197" t="s">
        <v>2707</v>
      </c>
      <c r="U2197">
        <v>0</v>
      </c>
      <c r="V2197">
        <v>0</v>
      </c>
      <c r="W2197">
        <v>0</v>
      </c>
    </row>
    <row r="2198" spans="1:23" x14ac:dyDescent="0.35">
      <c r="A2198" t="s">
        <v>211</v>
      </c>
      <c r="B2198" t="s">
        <v>212</v>
      </c>
      <c r="C2198" s="2">
        <v>44652</v>
      </c>
      <c r="D2198">
        <v>730</v>
      </c>
      <c r="E2198">
        <v>229</v>
      </c>
      <c r="F2198">
        <v>14</v>
      </c>
      <c r="G2198">
        <v>1</v>
      </c>
      <c r="H2198">
        <v>2</v>
      </c>
      <c r="I2198">
        <v>976</v>
      </c>
      <c r="J2198">
        <v>4</v>
      </c>
      <c r="K2198">
        <v>9.5</v>
      </c>
      <c r="L2198">
        <v>16</v>
      </c>
      <c r="M2198">
        <v>21</v>
      </c>
      <c r="N2198">
        <v>47</v>
      </c>
      <c r="O2198">
        <v>26</v>
      </c>
      <c r="P2198">
        <v>5</v>
      </c>
      <c r="Q2198">
        <v>6.5</v>
      </c>
      <c r="R2198">
        <v>9.5</v>
      </c>
      <c r="S2198">
        <v>5.5</v>
      </c>
      <c r="T2198" t="s">
        <v>2708</v>
      </c>
      <c r="U2198">
        <v>3</v>
      </c>
      <c r="V2198">
        <v>246</v>
      </c>
      <c r="W2198">
        <v>973</v>
      </c>
    </row>
    <row r="2199" spans="1:23" x14ac:dyDescent="0.35">
      <c r="A2199" t="s">
        <v>211</v>
      </c>
      <c r="B2199" t="s">
        <v>212</v>
      </c>
      <c r="C2199" s="2">
        <v>44682</v>
      </c>
      <c r="D2199">
        <v>1073</v>
      </c>
      <c r="E2199">
        <v>122</v>
      </c>
      <c r="F2199">
        <v>16</v>
      </c>
      <c r="G2199">
        <v>6</v>
      </c>
      <c r="H2199">
        <v>1</v>
      </c>
      <c r="I2199">
        <v>1218</v>
      </c>
      <c r="J2199">
        <v>3</v>
      </c>
      <c r="K2199">
        <v>9</v>
      </c>
      <c r="L2199">
        <v>17</v>
      </c>
      <c r="M2199">
        <v>26</v>
      </c>
      <c r="N2199">
        <v>56</v>
      </c>
      <c r="O2199">
        <v>30</v>
      </c>
      <c r="P2199">
        <v>9</v>
      </c>
      <c r="Q2199">
        <v>8</v>
      </c>
      <c r="R2199">
        <v>9</v>
      </c>
      <c r="S2199">
        <v>6</v>
      </c>
      <c r="T2199" t="s">
        <v>2709</v>
      </c>
      <c r="U2199">
        <v>7</v>
      </c>
      <c r="V2199">
        <v>145</v>
      </c>
      <c r="W2199">
        <v>1211</v>
      </c>
    </row>
    <row r="2200" spans="1:23" x14ac:dyDescent="0.35">
      <c r="A2200" t="s">
        <v>211</v>
      </c>
      <c r="B2200" t="s">
        <v>212</v>
      </c>
      <c r="C2200" s="2">
        <v>44713</v>
      </c>
      <c r="D2200">
        <v>974</v>
      </c>
      <c r="E2200">
        <v>123</v>
      </c>
      <c r="F2200">
        <v>14</v>
      </c>
      <c r="G2200">
        <v>3</v>
      </c>
      <c r="H2200">
        <v>6</v>
      </c>
      <c r="I2200">
        <v>1120</v>
      </c>
      <c r="J2200">
        <v>3</v>
      </c>
      <c r="K2200">
        <v>8</v>
      </c>
      <c r="L2200">
        <v>15</v>
      </c>
      <c r="M2200">
        <v>22</v>
      </c>
      <c r="N2200">
        <v>56.5</v>
      </c>
      <c r="O2200">
        <v>34.5</v>
      </c>
      <c r="P2200">
        <v>7</v>
      </c>
      <c r="Q2200">
        <v>7</v>
      </c>
      <c r="R2200">
        <v>8</v>
      </c>
      <c r="S2200">
        <v>5</v>
      </c>
      <c r="T2200" t="s">
        <v>2710</v>
      </c>
      <c r="U2200">
        <v>9</v>
      </c>
      <c r="V2200">
        <v>146</v>
      </c>
      <c r="W2200">
        <v>1111</v>
      </c>
    </row>
    <row r="2201" spans="1:23" x14ac:dyDescent="0.35">
      <c r="A2201" t="s">
        <v>211</v>
      </c>
      <c r="B2201" t="s">
        <v>212</v>
      </c>
      <c r="C2201" s="2">
        <v>44743</v>
      </c>
      <c r="D2201">
        <v>849</v>
      </c>
      <c r="E2201">
        <v>179</v>
      </c>
      <c r="F2201">
        <v>23</v>
      </c>
      <c r="G2201">
        <v>6</v>
      </c>
      <c r="H2201">
        <v>2</v>
      </c>
      <c r="I2201">
        <v>1059</v>
      </c>
      <c r="J2201">
        <v>3</v>
      </c>
      <c r="K2201">
        <v>9</v>
      </c>
      <c r="L2201">
        <v>15</v>
      </c>
      <c r="M2201">
        <v>20</v>
      </c>
      <c r="N2201">
        <v>52</v>
      </c>
      <c r="O2201">
        <v>32</v>
      </c>
      <c r="P2201">
        <v>5</v>
      </c>
      <c r="Q2201">
        <v>6</v>
      </c>
      <c r="R2201">
        <v>9</v>
      </c>
      <c r="S2201">
        <v>6</v>
      </c>
      <c r="T2201" t="s">
        <v>2711</v>
      </c>
      <c r="U2201">
        <v>8</v>
      </c>
      <c r="V2201">
        <v>210</v>
      </c>
      <c r="W2201">
        <v>1051</v>
      </c>
    </row>
    <row r="2202" spans="1:23" x14ac:dyDescent="0.35">
      <c r="A2202" t="s">
        <v>211</v>
      </c>
      <c r="B2202" t="s">
        <v>212</v>
      </c>
      <c r="C2202" s="2">
        <v>44774</v>
      </c>
      <c r="D2202">
        <v>1041</v>
      </c>
      <c r="E2202">
        <v>148</v>
      </c>
      <c r="F2202">
        <v>13</v>
      </c>
      <c r="G2202">
        <v>2</v>
      </c>
      <c r="H2202">
        <v>1</v>
      </c>
      <c r="I2202">
        <v>1205</v>
      </c>
      <c r="J2202">
        <v>4</v>
      </c>
      <c r="K2202">
        <v>10</v>
      </c>
      <c r="L2202">
        <v>16</v>
      </c>
      <c r="M2202">
        <v>23</v>
      </c>
      <c r="N2202">
        <v>44</v>
      </c>
      <c r="O2202">
        <v>21</v>
      </c>
      <c r="P2202">
        <v>7</v>
      </c>
      <c r="Q2202">
        <v>6</v>
      </c>
      <c r="R2202">
        <v>10</v>
      </c>
      <c r="S2202">
        <v>6</v>
      </c>
      <c r="T2202" t="s">
        <v>2712</v>
      </c>
      <c r="U2202">
        <v>3</v>
      </c>
      <c r="V2202">
        <v>164</v>
      </c>
      <c r="W2202">
        <v>1202</v>
      </c>
    </row>
    <row r="2203" spans="1:23" x14ac:dyDescent="0.35">
      <c r="A2203" t="s">
        <v>211</v>
      </c>
      <c r="B2203" t="s">
        <v>212</v>
      </c>
      <c r="C2203" s="2">
        <v>44805</v>
      </c>
      <c r="D2203">
        <v>826</v>
      </c>
      <c r="E2203">
        <v>84</v>
      </c>
      <c r="F2203">
        <v>13</v>
      </c>
      <c r="G2203">
        <v>3</v>
      </c>
      <c r="H2203">
        <v>1</v>
      </c>
      <c r="I2203">
        <v>927</v>
      </c>
      <c r="J2203">
        <v>2</v>
      </c>
      <c r="K2203">
        <v>7</v>
      </c>
      <c r="L2203">
        <v>14</v>
      </c>
      <c r="M2203">
        <v>20</v>
      </c>
      <c r="N2203">
        <v>51</v>
      </c>
      <c r="O2203">
        <v>31</v>
      </c>
      <c r="P2203">
        <v>6</v>
      </c>
      <c r="Q2203">
        <v>7</v>
      </c>
      <c r="R2203">
        <v>7</v>
      </c>
      <c r="S2203">
        <v>5</v>
      </c>
      <c r="T2203" t="s">
        <v>2713</v>
      </c>
      <c r="U2203">
        <v>4</v>
      </c>
      <c r="V2203">
        <v>101</v>
      </c>
      <c r="W2203">
        <v>923</v>
      </c>
    </row>
    <row r="2204" spans="1:23" x14ac:dyDescent="0.35">
      <c r="A2204" t="s">
        <v>211</v>
      </c>
      <c r="B2204" t="s">
        <v>212</v>
      </c>
      <c r="C2204" s="2">
        <v>44835</v>
      </c>
      <c r="D2204">
        <v>346</v>
      </c>
      <c r="E2204">
        <v>89</v>
      </c>
      <c r="F2204">
        <v>5</v>
      </c>
      <c r="G2204">
        <v>0</v>
      </c>
      <c r="H2204">
        <v>3</v>
      </c>
      <c r="I2204">
        <v>443</v>
      </c>
      <c r="J2204">
        <v>10</v>
      </c>
      <c r="K2204">
        <v>12</v>
      </c>
      <c r="L2204">
        <v>15</v>
      </c>
      <c r="M2204">
        <v>20</v>
      </c>
      <c r="N2204">
        <v>60</v>
      </c>
      <c r="O2204">
        <v>40</v>
      </c>
      <c r="P2204">
        <v>5</v>
      </c>
      <c r="Q2204">
        <v>3</v>
      </c>
      <c r="R2204">
        <v>12</v>
      </c>
      <c r="S2204">
        <v>2</v>
      </c>
      <c r="T2204" t="s">
        <v>2714</v>
      </c>
      <c r="U2204">
        <v>3</v>
      </c>
      <c r="V2204">
        <v>97</v>
      </c>
      <c r="W2204">
        <v>440</v>
      </c>
    </row>
    <row r="2205" spans="1:23" x14ac:dyDescent="0.35">
      <c r="A2205" t="s">
        <v>211</v>
      </c>
      <c r="B2205" t="s">
        <v>212</v>
      </c>
      <c r="C2205" s="2">
        <v>44866</v>
      </c>
      <c r="D2205">
        <v>1768</v>
      </c>
      <c r="E2205">
        <v>243</v>
      </c>
      <c r="F2205">
        <v>16</v>
      </c>
      <c r="G2205">
        <v>7</v>
      </c>
      <c r="H2205">
        <v>2</v>
      </c>
      <c r="I2205">
        <v>2036</v>
      </c>
      <c r="J2205">
        <v>5</v>
      </c>
      <c r="K2205">
        <v>14.5</v>
      </c>
      <c r="L2205">
        <v>25</v>
      </c>
      <c r="M2205">
        <v>34</v>
      </c>
      <c r="N2205">
        <v>43</v>
      </c>
      <c r="O2205">
        <v>9</v>
      </c>
      <c r="P2205">
        <v>9</v>
      </c>
      <c r="Q2205">
        <v>10.5</v>
      </c>
      <c r="R2205">
        <v>14.5</v>
      </c>
      <c r="S2205">
        <v>9.5</v>
      </c>
      <c r="T2205" t="s">
        <v>2715</v>
      </c>
      <c r="U2205">
        <v>9</v>
      </c>
      <c r="V2205">
        <v>268</v>
      </c>
      <c r="W2205">
        <v>2027</v>
      </c>
    </row>
    <row r="2206" spans="1:23" x14ac:dyDescent="0.35">
      <c r="A2206" t="s">
        <v>211</v>
      </c>
      <c r="B2206" t="s">
        <v>212</v>
      </c>
      <c r="C2206" s="2">
        <v>44896</v>
      </c>
      <c r="D2206">
        <v>1697</v>
      </c>
      <c r="E2206">
        <v>266</v>
      </c>
      <c r="F2206">
        <v>42</v>
      </c>
      <c r="G2206">
        <v>1</v>
      </c>
      <c r="H2206">
        <v>2</v>
      </c>
      <c r="I2206">
        <v>2008</v>
      </c>
      <c r="J2206">
        <v>4</v>
      </c>
      <c r="K2206">
        <v>12</v>
      </c>
      <c r="L2206">
        <v>20</v>
      </c>
      <c r="M2206">
        <v>32.5</v>
      </c>
      <c r="N2206">
        <v>64</v>
      </c>
      <c r="O2206">
        <v>31.5</v>
      </c>
      <c r="P2206">
        <v>12.5</v>
      </c>
      <c r="Q2206">
        <v>8</v>
      </c>
      <c r="R2206">
        <v>12</v>
      </c>
      <c r="S2206">
        <v>8</v>
      </c>
      <c r="T2206" t="s">
        <v>2716</v>
      </c>
      <c r="U2206">
        <v>3</v>
      </c>
      <c r="V2206">
        <v>311</v>
      </c>
      <c r="W2206">
        <v>2005</v>
      </c>
    </row>
    <row r="2207" spans="1:23" x14ac:dyDescent="0.35">
      <c r="A2207" t="s">
        <v>211</v>
      </c>
      <c r="B2207" t="s">
        <v>212</v>
      </c>
      <c r="C2207" s="2">
        <v>44927</v>
      </c>
      <c r="D2207">
        <v>1865</v>
      </c>
      <c r="E2207">
        <v>321</v>
      </c>
      <c r="F2207">
        <v>41</v>
      </c>
      <c r="G2207">
        <v>2</v>
      </c>
      <c r="H2207">
        <v>1</v>
      </c>
      <c r="I2207">
        <v>2230</v>
      </c>
      <c r="J2207">
        <v>3</v>
      </c>
      <c r="K2207">
        <v>12</v>
      </c>
      <c r="L2207">
        <v>19</v>
      </c>
      <c r="M2207">
        <v>34</v>
      </c>
      <c r="N2207">
        <v>85</v>
      </c>
      <c r="O2207">
        <v>51</v>
      </c>
      <c r="P2207">
        <v>15</v>
      </c>
      <c r="Q2207">
        <v>7</v>
      </c>
      <c r="R2207">
        <v>12</v>
      </c>
      <c r="S2207">
        <v>9</v>
      </c>
      <c r="T2207" t="s">
        <v>2717</v>
      </c>
      <c r="U2207">
        <v>3</v>
      </c>
      <c r="V2207">
        <v>365</v>
      </c>
      <c r="W2207">
        <v>2227</v>
      </c>
    </row>
    <row r="2208" spans="1:23" x14ac:dyDescent="0.35">
      <c r="A2208" t="s">
        <v>211</v>
      </c>
      <c r="B2208" t="s">
        <v>212</v>
      </c>
      <c r="C2208" s="2">
        <v>44958</v>
      </c>
      <c r="D2208">
        <v>1315</v>
      </c>
      <c r="E2208">
        <v>235</v>
      </c>
      <c r="F2208">
        <v>36</v>
      </c>
      <c r="G2208">
        <v>7</v>
      </c>
      <c r="H2208">
        <v>0</v>
      </c>
      <c r="I2208">
        <v>1593</v>
      </c>
      <c r="J2208">
        <v>2</v>
      </c>
      <c r="K2208">
        <v>7</v>
      </c>
      <c r="L2208">
        <v>13</v>
      </c>
      <c r="M2208">
        <v>19</v>
      </c>
      <c r="N2208">
        <v>58</v>
      </c>
      <c r="O2208">
        <v>39</v>
      </c>
      <c r="P2208">
        <v>6</v>
      </c>
      <c r="Q2208">
        <v>6</v>
      </c>
      <c r="R2208">
        <v>7</v>
      </c>
      <c r="S2208">
        <v>5</v>
      </c>
      <c r="T2208" t="s">
        <v>2718</v>
      </c>
      <c r="U2208">
        <v>7</v>
      </c>
      <c r="V2208">
        <v>278</v>
      </c>
      <c r="W2208">
        <v>1586</v>
      </c>
    </row>
    <row r="2209" spans="1:23" x14ac:dyDescent="0.35">
      <c r="A2209" t="s">
        <v>211</v>
      </c>
      <c r="B2209" t="s">
        <v>212</v>
      </c>
      <c r="C2209" s="2">
        <v>44986</v>
      </c>
      <c r="D2209">
        <v>1359</v>
      </c>
      <c r="E2209">
        <v>239</v>
      </c>
      <c r="F2209">
        <v>55</v>
      </c>
      <c r="G2209">
        <v>1</v>
      </c>
      <c r="H2209">
        <v>3</v>
      </c>
      <c r="I2209">
        <v>1657</v>
      </c>
      <c r="J2209">
        <v>3</v>
      </c>
      <c r="K2209">
        <v>9</v>
      </c>
      <c r="L2209">
        <v>17</v>
      </c>
      <c r="M2209">
        <v>22</v>
      </c>
      <c r="N2209">
        <v>99</v>
      </c>
      <c r="O2209">
        <v>77</v>
      </c>
      <c r="P2209">
        <v>5</v>
      </c>
      <c r="Q2209">
        <v>8</v>
      </c>
      <c r="R2209">
        <v>9</v>
      </c>
      <c r="S2209">
        <v>6</v>
      </c>
      <c r="T2209" t="s">
        <v>2719</v>
      </c>
      <c r="U2209">
        <v>4</v>
      </c>
      <c r="V2209">
        <v>298</v>
      </c>
      <c r="W2209">
        <v>1653</v>
      </c>
    </row>
    <row r="2210" spans="1:23" x14ac:dyDescent="0.35">
      <c r="A2210" t="s">
        <v>152</v>
      </c>
      <c r="B2210" t="s">
        <v>153</v>
      </c>
      <c r="C2210" s="2">
        <v>44652</v>
      </c>
      <c r="D2210">
        <v>76</v>
      </c>
      <c r="E2210">
        <v>0</v>
      </c>
      <c r="F2210">
        <v>0</v>
      </c>
      <c r="G2210">
        <v>0</v>
      </c>
      <c r="H2210">
        <v>0</v>
      </c>
      <c r="I2210">
        <v>76</v>
      </c>
      <c r="J2210">
        <v>5</v>
      </c>
      <c r="K2210">
        <v>8.5</v>
      </c>
      <c r="L2210">
        <v>12.5</v>
      </c>
      <c r="M2210">
        <v>14.5</v>
      </c>
      <c r="N2210">
        <v>35</v>
      </c>
      <c r="O2210">
        <v>20.5</v>
      </c>
      <c r="P2210">
        <v>2</v>
      </c>
      <c r="Q2210">
        <v>4</v>
      </c>
      <c r="R2210">
        <v>8.5</v>
      </c>
      <c r="S2210">
        <v>3.5</v>
      </c>
      <c r="T2210" t="s">
        <v>2720</v>
      </c>
      <c r="U2210">
        <v>0</v>
      </c>
      <c r="V2210">
        <v>0</v>
      </c>
      <c r="W2210">
        <v>76</v>
      </c>
    </row>
    <row r="2211" spans="1:23" x14ac:dyDescent="0.35">
      <c r="A2211" t="s">
        <v>152</v>
      </c>
      <c r="B2211" t="s">
        <v>153</v>
      </c>
      <c r="C2211" s="2">
        <v>44682</v>
      </c>
      <c r="D2211">
        <v>77</v>
      </c>
      <c r="E2211">
        <v>1</v>
      </c>
      <c r="F2211">
        <v>0</v>
      </c>
      <c r="G2211">
        <v>0</v>
      </c>
      <c r="H2211">
        <v>0</v>
      </c>
      <c r="I2211">
        <v>78</v>
      </c>
      <c r="J2211">
        <v>2</v>
      </c>
      <c r="K2211">
        <v>8</v>
      </c>
      <c r="L2211">
        <v>16</v>
      </c>
      <c r="M2211">
        <v>28</v>
      </c>
      <c r="N2211">
        <v>70</v>
      </c>
      <c r="O2211">
        <v>42</v>
      </c>
      <c r="P2211">
        <v>12</v>
      </c>
      <c r="Q2211">
        <v>8</v>
      </c>
      <c r="R2211">
        <v>8</v>
      </c>
      <c r="S2211">
        <v>6</v>
      </c>
      <c r="T2211" t="s">
        <v>2721</v>
      </c>
      <c r="U2211">
        <v>0</v>
      </c>
      <c r="V2211">
        <v>1</v>
      </c>
      <c r="W2211">
        <v>78</v>
      </c>
    </row>
    <row r="2212" spans="1:23" x14ac:dyDescent="0.35">
      <c r="A2212" t="s">
        <v>152</v>
      </c>
      <c r="B2212" t="s">
        <v>153</v>
      </c>
      <c r="C2212" s="2">
        <v>44713</v>
      </c>
      <c r="D2212">
        <v>69</v>
      </c>
      <c r="E2212">
        <v>0</v>
      </c>
      <c r="F2212">
        <v>0</v>
      </c>
      <c r="G2212">
        <v>0</v>
      </c>
      <c r="H2212">
        <v>0</v>
      </c>
      <c r="I2212">
        <v>69</v>
      </c>
      <c r="J2212">
        <v>9</v>
      </c>
      <c r="K2212">
        <v>12</v>
      </c>
      <c r="L2212">
        <v>16</v>
      </c>
      <c r="M2212">
        <v>22</v>
      </c>
      <c r="N2212">
        <v>35</v>
      </c>
      <c r="O2212">
        <v>13</v>
      </c>
      <c r="P2212">
        <v>6</v>
      </c>
      <c r="Q2212">
        <v>4</v>
      </c>
      <c r="R2212">
        <v>12</v>
      </c>
      <c r="S2212">
        <v>3</v>
      </c>
      <c r="T2212" t="s">
        <v>2722</v>
      </c>
      <c r="U2212">
        <v>0</v>
      </c>
      <c r="V2212">
        <v>0</v>
      </c>
      <c r="W2212">
        <v>69</v>
      </c>
    </row>
    <row r="2213" spans="1:23" x14ac:dyDescent="0.35">
      <c r="A2213" t="s">
        <v>152</v>
      </c>
      <c r="B2213" t="s">
        <v>153</v>
      </c>
      <c r="C2213" s="2">
        <v>44743</v>
      </c>
      <c r="D2213">
        <v>60</v>
      </c>
      <c r="E2213">
        <v>0</v>
      </c>
      <c r="F2213">
        <v>0</v>
      </c>
      <c r="G2213">
        <v>0</v>
      </c>
      <c r="H2213">
        <v>0</v>
      </c>
      <c r="I2213">
        <v>60</v>
      </c>
      <c r="J2213">
        <v>2</v>
      </c>
      <c r="K2213">
        <v>11.5</v>
      </c>
      <c r="L2213">
        <v>17.5</v>
      </c>
      <c r="M2213">
        <v>26.5</v>
      </c>
      <c r="N2213">
        <v>35</v>
      </c>
      <c r="O2213">
        <v>8.5</v>
      </c>
      <c r="P2213">
        <v>9</v>
      </c>
      <c r="Q2213">
        <v>6</v>
      </c>
      <c r="R2213">
        <v>11.5</v>
      </c>
      <c r="S2213">
        <v>9.5</v>
      </c>
      <c r="T2213" t="s">
        <v>2723</v>
      </c>
      <c r="U2213">
        <v>0</v>
      </c>
      <c r="V2213">
        <v>0</v>
      </c>
      <c r="W2213">
        <v>60</v>
      </c>
    </row>
    <row r="2214" spans="1:23" x14ac:dyDescent="0.35">
      <c r="A2214" t="s">
        <v>152</v>
      </c>
      <c r="B2214" t="s">
        <v>153</v>
      </c>
      <c r="C2214" s="2">
        <v>44774</v>
      </c>
      <c r="D2214">
        <v>0</v>
      </c>
      <c r="E2214">
        <v>0</v>
      </c>
      <c r="F2214">
        <v>0</v>
      </c>
      <c r="G2214">
        <v>0</v>
      </c>
      <c r="H2214">
        <v>0</v>
      </c>
      <c r="I2214">
        <v>0</v>
      </c>
      <c r="T2214" t="s">
        <v>2724</v>
      </c>
      <c r="U2214">
        <v>0</v>
      </c>
      <c r="V2214">
        <v>0</v>
      </c>
      <c r="W2214">
        <v>0</v>
      </c>
    </row>
    <row r="2215" spans="1:23" x14ac:dyDescent="0.35">
      <c r="A2215" t="s">
        <v>152</v>
      </c>
      <c r="B2215" t="s">
        <v>153</v>
      </c>
      <c r="C2215" s="2">
        <v>44805</v>
      </c>
      <c r="D2215">
        <v>163</v>
      </c>
      <c r="E2215">
        <v>0</v>
      </c>
      <c r="F2215">
        <v>0</v>
      </c>
      <c r="G2215">
        <v>0</v>
      </c>
      <c r="H2215">
        <v>0</v>
      </c>
      <c r="I2215">
        <v>163</v>
      </c>
      <c r="J2215">
        <v>3</v>
      </c>
      <c r="K2215">
        <v>10</v>
      </c>
      <c r="L2215">
        <v>22</v>
      </c>
      <c r="M2215">
        <v>37</v>
      </c>
      <c r="N2215">
        <v>65</v>
      </c>
      <c r="O2215">
        <v>28</v>
      </c>
      <c r="P2215">
        <v>15</v>
      </c>
      <c r="Q2215">
        <v>12</v>
      </c>
      <c r="R2215">
        <v>10</v>
      </c>
      <c r="S2215">
        <v>7</v>
      </c>
      <c r="T2215" t="s">
        <v>2725</v>
      </c>
      <c r="U2215">
        <v>0</v>
      </c>
      <c r="V2215">
        <v>0</v>
      </c>
      <c r="W2215">
        <v>163</v>
      </c>
    </row>
    <row r="2216" spans="1:23" x14ac:dyDescent="0.35">
      <c r="A2216" t="s">
        <v>152</v>
      </c>
      <c r="B2216" t="s">
        <v>153</v>
      </c>
      <c r="C2216" s="2">
        <v>44835</v>
      </c>
      <c r="D2216">
        <v>34</v>
      </c>
      <c r="E2216">
        <v>0</v>
      </c>
      <c r="F2216">
        <v>1</v>
      </c>
      <c r="G2216">
        <v>0</v>
      </c>
      <c r="H2216">
        <v>0</v>
      </c>
      <c r="I2216">
        <v>35</v>
      </c>
      <c r="J2216">
        <v>8</v>
      </c>
      <c r="K2216">
        <v>17</v>
      </c>
      <c r="L2216">
        <v>27</v>
      </c>
      <c r="M2216">
        <v>31</v>
      </c>
      <c r="N2216">
        <v>43</v>
      </c>
      <c r="O2216">
        <v>12</v>
      </c>
      <c r="P2216">
        <v>4</v>
      </c>
      <c r="Q2216">
        <v>10</v>
      </c>
      <c r="R2216">
        <v>17</v>
      </c>
      <c r="S2216">
        <v>9</v>
      </c>
      <c r="T2216" t="s">
        <v>2726</v>
      </c>
      <c r="U2216">
        <v>0</v>
      </c>
      <c r="V2216">
        <v>1</v>
      </c>
      <c r="W2216">
        <v>35</v>
      </c>
    </row>
    <row r="2217" spans="1:23" x14ac:dyDescent="0.35">
      <c r="A2217" t="s">
        <v>152</v>
      </c>
      <c r="B2217" t="s">
        <v>153</v>
      </c>
      <c r="C2217" s="2">
        <v>44866</v>
      </c>
      <c r="D2217">
        <v>106</v>
      </c>
      <c r="E2217">
        <v>0</v>
      </c>
      <c r="F2217">
        <v>0</v>
      </c>
      <c r="G2217">
        <v>0</v>
      </c>
      <c r="H2217">
        <v>0</v>
      </c>
      <c r="I2217">
        <v>106</v>
      </c>
      <c r="J2217">
        <v>8</v>
      </c>
      <c r="K2217">
        <v>15</v>
      </c>
      <c r="L2217">
        <v>22</v>
      </c>
      <c r="M2217">
        <v>29</v>
      </c>
      <c r="N2217">
        <v>61</v>
      </c>
      <c r="O2217">
        <v>32</v>
      </c>
      <c r="P2217">
        <v>7</v>
      </c>
      <c r="Q2217">
        <v>7</v>
      </c>
      <c r="R2217">
        <v>15</v>
      </c>
      <c r="S2217">
        <v>7</v>
      </c>
      <c r="T2217" t="s">
        <v>2727</v>
      </c>
      <c r="U2217">
        <v>0</v>
      </c>
      <c r="V2217">
        <v>0</v>
      </c>
      <c r="W2217">
        <v>106</v>
      </c>
    </row>
    <row r="2218" spans="1:23" x14ac:dyDescent="0.35">
      <c r="A2218" t="s">
        <v>152</v>
      </c>
      <c r="B2218" t="s">
        <v>153</v>
      </c>
      <c r="C2218" s="2">
        <v>44896</v>
      </c>
      <c r="D2218">
        <v>324</v>
      </c>
      <c r="E2218">
        <v>1</v>
      </c>
      <c r="F2218">
        <v>0</v>
      </c>
      <c r="G2218">
        <v>0</v>
      </c>
      <c r="H2218">
        <v>0</v>
      </c>
      <c r="I2218">
        <v>325</v>
      </c>
      <c r="J2218">
        <v>6</v>
      </c>
      <c r="K2218">
        <v>19</v>
      </c>
      <c r="L2218">
        <v>35</v>
      </c>
      <c r="M2218">
        <v>82</v>
      </c>
      <c r="N2218">
        <v>150</v>
      </c>
      <c r="O2218">
        <v>68</v>
      </c>
      <c r="P2218">
        <v>47</v>
      </c>
      <c r="Q2218">
        <v>16</v>
      </c>
      <c r="R2218">
        <v>19</v>
      </c>
      <c r="S2218">
        <v>13</v>
      </c>
      <c r="T2218" t="s">
        <v>2728</v>
      </c>
      <c r="U2218">
        <v>0</v>
      </c>
      <c r="V2218">
        <v>1</v>
      </c>
      <c r="W2218">
        <v>325</v>
      </c>
    </row>
    <row r="2219" spans="1:23" x14ac:dyDescent="0.35">
      <c r="A2219" t="s">
        <v>152</v>
      </c>
      <c r="B2219" t="s">
        <v>153</v>
      </c>
      <c r="C2219" s="2">
        <v>44927</v>
      </c>
      <c r="D2219">
        <v>103</v>
      </c>
      <c r="E2219">
        <v>0</v>
      </c>
      <c r="F2219">
        <v>2</v>
      </c>
      <c r="G2219">
        <v>0</v>
      </c>
      <c r="H2219">
        <v>0</v>
      </c>
      <c r="I2219">
        <v>105</v>
      </c>
      <c r="J2219">
        <v>4</v>
      </c>
      <c r="K2219">
        <v>10</v>
      </c>
      <c r="L2219">
        <v>15</v>
      </c>
      <c r="M2219">
        <v>28</v>
      </c>
      <c r="N2219">
        <v>91</v>
      </c>
      <c r="O2219">
        <v>63</v>
      </c>
      <c r="P2219">
        <v>13</v>
      </c>
      <c r="Q2219">
        <v>5</v>
      </c>
      <c r="R2219">
        <v>10</v>
      </c>
      <c r="S2219">
        <v>6</v>
      </c>
      <c r="T2219" t="s">
        <v>2729</v>
      </c>
      <c r="U2219">
        <v>0</v>
      </c>
      <c r="V2219">
        <v>2</v>
      </c>
      <c r="W2219">
        <v>105</v>
      </c>
    </row>
    <row r="2220" spans="1:23" x14ac:dyDescent="0.35">
      <c r="A2220" t="s">
        <v>152</v>
      </c>
      <c r="B2220" t="s">
        <v>153</v>
      </c>
      <c r="C2220" s="2">
        <v>44958</v>
      </c>
      <c r="D2220">
        <v>0</v>
      </c>
      <c r="E2220">
        <v>0</v>
      </c>
      <c r="F2220">
        <v>0</v>
      </c>
      <c r="G2220">
        <v>0</v>
      </c>
      <c r="H2220">
        <v>0</v>
      </c>
      <c r="I2220">
        <v>0</v>
      </c>
      <c r="T2220" t="s">
        <v>2730</v>
      </c>
      <c r="U2220">
        <v>0</v>
      </c>
      <c r="V2220">
        <v>0</v>
      </c>
      <c r="W2220">
        <v>0</v>
      </c>
    </row>
    <row r="2221" spans="1:23" x14ac:dyDescent="0.35">
      <c r="A2221" t="s">
        <v>152</v>
      </c>
      <c r="B2221" t="s">
        <v>153</v>
      </c>
      <c r="C2221" s="2">
        <v>44986</v>
      </c>
      <c r="D2221">
        <v>0</v>
      </c>
      <c r="E2221">
        <v>0</v>
      </c>
      <c r="F2221">
        <v>0</v>
      </c>
      <c r="G2221">
        <v>0</v>
      </c>
      <c r="H2221">
        <v>0</v>
      </c>
      <c r="I2221">
        <v>0</v>
      </c>
      <c r="T2221" t="s">
        <v>2731</v>
      </c>
      <c r="U2221">
        <v>0</v>
      </c>
      <c r="V2221">
        <v>0</v>
      </c>
      <c r="W2221">
        <v>0</v>
      </c>
    </row>
    <row r="2222" spans="1:23" x14ac:dyDescent="0.35">
      <c r="A2222" t="s">
        <v>97</v>
      </c>
      <c r="B2222" t="s">
        <v>497</v>
      </c>
      <c r="C2222" s="2">
        <v>44652</v>
      </c>
      <c r="D2222">
        <v>407</v>
      </c>
      <c r="E2222">
        <v>165</v>
      </c>
      <c r="F2222">
        <v>35</v>
      </c>
      <c r="G2222">
        <v>3</v>
      </c>
      <c r="H2222">
        <v>1</v>
      </c>
      <c r="I2222">
        <v>611</v>
      </c>
      <c r="J2222">
        <v>3</v>
      </c>
      <c r="K2222">
        <v>9</v>
      </c>
      <c r="L2222">
        <v>17</v>
      </c>
      <c r="M2222">
        <v>39</v>
      </c>
      <c r="N2222">
        <v>154</v>
      </c>
      <c r="O2222">
        <v>115</v>
      </c>
      <c r="P2222">
        <v>22</v>
      </c>
      <c r="Q2222">
        <v>8</v>
      </c>
      <c r="R2222">
        <v>9</v>
      </c>
      <c r="S2222">
        <v>6</v>
      </c>
      <c r="T2222" t="s">
        <v>2732</v>
      </c>
      <c r="U2222">
        <v>4</v>
      </c>
      <c r="V2222">
        <v>204</v>
      </c>
      <c r="W2222">
        <v>607</v>
      </c>
    </row>
    <row r="2223" spans="1:23" x14ac:dyDescent="0.35">
      <c r="A2223" t="s">
        <v>97</v>
      </c>
      <c r="B2223" t="s">
        <v>497</v>
      </c>
      <c r="C2223" s="2">
        <v>44682</v>
      </c>
      <c r="D2223">
        <v>400</v>
      </c>
      <c r="E2223">
        <v>167</v>
      </c>
      <c r="F2223">
        <v>37</v>
      </c>
      <c r="G2223">
        <v>2</v>
      </c>
      <c r="H2223">
        <v>3</v>
      </c>
      <c r="I2223">
        <v>609</v>
      </c>
      <c r="J2223">
        <v>2</v>
      </c>
      <c r="K2223">
        <v>8</v>
      </c>
      <c r="L2223">
        <v>19</v>
      </c>
      <c r="M2223">
        <v>48</v>
      </c>
      <c r="N2223">
        <v>164</v>
      </c>
      <c r="O2223">
        <v>116</v>
      </c>
      <c r="P2223">
        <v>29</v>
      </c>
      <c r="Q2223">
        <v>11</v>
      </c>
      <c r="R2223">
        <v>8</v>
      </c>
      <c r="S2223">
        <v>6</v>
      </c>
      <c r="T2223" t="s">
        <v>2733</v>
      </c>
      <c r="U2223">
        <v>5</v>
      </c>
      <c r="V2223">
        <v>209</v>
      </c>
      <c r="W2223">
        <v>604</v>
      </c>
    </row>
    <row r="2224" spans="1:23" x14ac:dyDescent="0.35">
      <c r="A2224" t="s">
        <v>97</v>
      </c>
      <c r="B2224" t="s">
        <v>497</v>
      </c>
      <c r="C2224" s="2">
        <v>44713</v>
      </c>
      <c r="D2224">
        <v>625</v>
      </c>
      <c r="E2224">
        <v>245</v>
      </c>
      <c r="F2224">
        <v>40</v>
      </c>
      <c r="G2224">
        <v>2</v>
      </c>
      <c r="H2224">
        <v>1</v>
      </c>
      <c r="I2224">
        <v>913</v>
      </c>
      <c r="J2224">
        <v>2</v>
      </c>
      <c r="K2224">
        <v>13</v>
      </c>
      <c r="L2224">
        <v>30</v>
      </c>
      <c r="M2224">
        <v>51</v>
      </c>
      <c r="N2224">
        <v>118</v>
      </c>
      <c r="O2224">
        <v>67</v>
      </c>
      <c r="P2224">
        <v>21</v>
      </c>
      <c r="Q2224">
        <v>17</v>
      </c>
      <c r="R2224">
        <v>13</v>
      </c>
      <c r="S2224">
        <v>11</v>
      </c>
      <c r="T2224" t="s">
        <v>2734</v>
      </c>
      <c r="U2224">
        <v>3</v>
      </c>
      <c r="V2224">
        <v>288</v>
      </c>
      <c r="W2224">
        <v>910</v>
      </c>
    </row>
    <row r="2225" spans="1:23" x14ac:dyDescent="0.35">
      <c r="A2225" t="s">
        <v>97</v>
      </c>
      <c r="B2225" t="s">
        <v>497</v>
      </c>
      <c r="C2225" s="2">
        <v>44743</v>
      </c>
      <c r="D2225">
        <v>623</v>
      </c>
      <c r="E2225">
        <v>174</v>
      </c>
      <c r="F2225">
        <v>48</v>
      </c>
      <c r="G2225">
        <v>3</v>
      </c>
      <c r="H2225">
        <v>1</v>
      </c>
      <c r="I2225">
        <v>849</v>
      </c>
      <c r="J2225">
        <v>2</v>
      </c>
      <c r="K2225">
        <v>11</v>
      </c>
      <c r="L2225">
        <v>18</v>
      </c>
      <c r="M2225">
        <v>37</v>
      </c>
      <c r="N2225">
        <v>119</v>
      </c>
      <c r="O2225">
        <v>82</v>
      </c>
      <c r="P2225">
        <v>19</v>
      </c>
      <c r="Q2225">
        <v>7</v>
      </c>
      <c r="R2225">
        <v>11</v>
      </c>
      <c r="S2225">
        <v>9</v>
      </c>
      <c r="T2225" t="s">
        <v>2735</v>
      </c>
      <c r="U2225">
        <v>4</v>
      </c>
      <c r="V2225">
        <v>226</v>
      </c>
      <c r="W2225">
        <v>845</v>
      </c>
    </row>
    <row r="2226" spans="1:23" x14ac:dyDescent="0.35">
      <c r="A2226" t="s">
        <v>97</v>
      </c>
      <c r="B2226" t="s">
        <v>497</v>
      </c>
      <c r="C2226" s="2">
        <v>44774</v>
      </c>
      <c r="D2226">
        <v>353</v>
      </c>
      <c r="E2226">
        <v>131</v>
      </c>
      <c r="F2226">
        <v>20</v>
      </c>
      <c r="G2226">
        <v>0</v>
      </c>
      <c r="H2226">
        <v>2</v>
      </c>
      <c r="I2226">
        <v>506</v>
      </c>
      <c r="J2226">
        <v>2</v>
      </c>
      <c r="K2226">
        <v>9</v>
      </c>
      <c r="L2226">
        <v>17</v>
      </c>
      <c r="M2226">
        <v>39</v>
      </c>
      <c r="N2226">
        <v>128</v>
      </c>
      <c r="O2226">
        <v>89</v>
      </c>
      <c r="P2226">
        <v>22</v>
      </c>
      <c r="Q2226">
        <v>8</v>
      </c>
      <c r="R2226">
        <v>9</v>
      </c>
      <c r="S2226">
        <v>7</v>
      </c>
      <c r="T2226" t="s">
        <v>2736</v>
      </c>
      <c r="U2226">
        <v>2</v>
      </c>
      <c r="V2226">
        <v>153</v>
      </c>
      <c r="W2226">
        <v>504</v>
      </c>
    </row>
    <row r="2227" spans="1:23" x14ac:dyDescent="0.35">
      <c r="A2227" t="s">
        <v>97</v>
      </c>
      <c r="B2227" t="s">
        <v>497</v>
      </c>
      <c r="C2227" s="2">
        <v>44805</v>
      </c>
      <c r="D2227">
        <v>549</v>
      </c>
      <c r="E2227">
        <v>193</v>
      </c>
      <c r="F2227">
        <v>23</v>
      </c>
      <c r="G2227">
        <v>3</v>
      </c>
      <c r="H2227">
        <v>0</v>
      </c>
      <c r="I2227">
        <v>768</v>
      </c>
      <c r="J2227">
        <v>3</v>
      </c>
      <c r="K2227">
        <v>12</v>
      </c>
      <c r="L2227">
        <v>18</v>
      </c>
      <c r="M2227">
        <v>46.5</v>
      </c>
      <c r="N2227">
        <v>122</v>
      </c>
      <c r="O2227">
        <v>75.5</v>
      </c>
      <c r="P2227">
        <v>28.5</v>
      </c>
      <c r="Q2227">
        <v>6</v>
      </c>
      <c r="R2227">
        <v>12</v>
      </c>
      <c r="S2227">
        <v>9</v>
      </c>
      <c r="T2227" t="s">
        <v>2737</v>
      </c>
      <c r="U2227">
        <v>3</v>
      </c>
      <c r="V2227">
        <v>219</v>
      </c>
      <c r="W2227">
        <v>765</v>
      </c>
    </row>
    <row r="2228" spans="1:23" x14ac:dyDescent="0.35">
      <c r="A2228" t="s">
        <v>97</v>
      </c>
      <c r="B2228" t="s">
        <v>497</v>
      </c>
      <c r="C2228" s="2">
        <v>44835</v>
      </c>
      <c r="D2228">
        <v>523</v>
      </c>
      <c r="E2228">
        <v>192</v>
      </c>
      <c r="F2228">
        <v>34</v>
      </c>
      <c r="G2228">
        <v>0</v>
      </c>
      <c r="H2228">
        <v>2</v>
      </c>
      <c r="I2228">
        <v>751</v>
      </c>
      <c r="J2228">
        <v>3</v>
      </c>
      <c r="K2228">
        <v>11</v>
      </c>
      <c r="L2228">
        <v>13</v>
      </c>
      <c r="M2228">
        <v>41</v>
      </c>
      <c r="N2228">
        <v>120</v>
      </c>
      <c r="O2228">
        <v>79</v>
      </c>
      <c r="P2228">
        <v>28</v>
      </c>
      <c r="Q2228">
        <v>2</v>
      </c>
      <c r="R2228">
        <v>11</v>
      </c>
      <c r="S2228">
        <v>8</v>
      </c>
      <c r="T2228" t="s">
        <v>2738</v>
      </c>
      <c r="U2228">
        <v>2</v>
      </c>
      <c r="V2228">
        <v>228</v>
      </c>
      <c r="W2228">
        <v>749</v>
      </c>
    </row>
    <row r="2229" spans="1:23" x14ac:dyDescent="0.35">
      <c r="A2229" t="s">
        <v>97</v>
      </c>
      <c r="B2229" t="s">
        <v>497</v>
      </c>
      <c r="C2229" s="2">
        <v>44866</v>
      </c>
      <c r="D2229">
        <v>627</v>
      </c>
      <c r="E2229">
        <v>217</v>
      </c>
      <c r="F2229">
        <v>40</v>
      </c>
      <c r="G2229">
        <v>0</v>
      </c>
      <c r="H2229">
        <v>0</v>
      </c>
      <c r="I2229">
        <v>884</v>
      </c>
      <c r="J2229">
        <v>4</v>
      </c>
      <c r="K2229">
        <v>11</v>
      </c>
      <c r="L2229">
        <v>18</v>
      </c>
      <c r="M2229">
        <v>47</v>
      </c>
      <c r="N2229">
        <v>135</v>
      </c>
      <c r="O2229">
        <v>88</v>
      </c>
      <c r="P2229">
        <v>29</v>
      </c>
      <c r="Q2229">
        <v>7</v>
      </c>
      <c r="R2229">
        <v>11</v>
      </c>
      <c r="S2229">
        <v>7</v>
      </c>
      <c r="T2229" t="s">
        <v>2739</v>
      </c>
      <c r="U2229">
        <v>0</v>
      </c>
      <c r="V2229">
        <v>257</v>
      </c>
      <c r="W2229">
        <v>884</v>
      </c>
    </row>
    <row r="2230" spans="1:23" x14ac:dyDescent="0.35">
      <c r="A2230" t="s">
        <v>97</v>
      </c>
      <c r="B2230" t="s">
        <v>497</v>
      </c>
      <c r="C2230" s="2">
        <v>44896</v>
      </c>
      <c r="D2230">
        <v>518</v>
      </c>
      <c r="E2230">
        <v>115</v>
      </c>
      <c r="F2230">
        <v>26</v>
      </c>
      <c r="G2230">
        <v>2</v>
      </c>
      <c r="H2230">
        <v>0</v>
      </c>
      <c r="I2230">
        <v>661</v>
      </c>
      <c r="J2230">
        <v>5</v>
      </c>
      <c r="K2230">
        <v>11</v>
      </c>
      <c r="L2230">
        <v>19</v>
      </c>
      <c r="M2230">
        <v>55</v>
      </c>
      <c r="N2230">
        <v>125</v>
      </c>
      <c r="O2230">
        <v>70</v>
      </c>
      <c r="P2230">
        <v>36</v>
      </c>
      <c r="Q2230">
        <v>8</v>
      </c>
      <c r="R2230">
        <v>11</v>
      </c>
      <c r="S2230">
        <v>6</v>
      </c>
      <c r="T2230" t="s">
        <v>2740</v>
      </c>
      <c r="U2230">
        <v>2</v>
      </c>
      <c r="V2230">
        <v>143</v>
      </c>
      <c r="W2230">
        <v>659</v>
      </c>
    </row>
    <row r="2231" spans="1:23" x14ac:dyDescent="0.35">
      <c r="A2231" t="s">
        <v>97</v>
      </c>
      <c r="B2231" t="s">
        <v>497</v>
      </c>
      <c r="C2231" s="2">
        <v>44927</v>
      </c>
      <c r="D2231">
        <v>465</v>
      </c>
      <c r="E2231">
        <v>216</v>
      </c>
      <c r="F2231">
        <v>45</v>
      </c>
      <c r="G2231">
        <v>2</v>
      </c>
      <c r="H2231">
        <v>4</v>
      </c>
      <c r="I2231">
        <v>732</v>
      </c>
      <c r="J2231">
        <v>3</v>
      </c>
      <c r="K2231">
        <v>10</v>
      </c>
      <c r="L2231">
        <v>18.5</v>
      </c>
      <c r="M2231">
        <v>45</v>
      </c>
      <c r="N2231">
        <v>112</v>
      </c>
      <c r="O2231">
        <v>67</v>
      </c>
      <c r="P2231">
        <v>26.5</v>
      </c>
      <c r="Q2231">
        <v>8.5</v>
      </c>
      <c r="R2231">
        <v>10</v>
      </c>
      <c r="S2231">
        <v>7</v>
      </c>
      <c r="T2231" t="s">
        <v>2741</v>
      </c>
      <c r="U2231">
        <v>6</v>
      </c>
      <c r="V2231">
        <v>267</v>
      </c>
      <c r="W2231">
        <v>726</v>
      </c>
    </row>
    <row r="2232" spans="1:23" x14ac:dyDescent="0.35">
      <c r="A2232" t="s">
        <v>97</v>
      </c>
      <c r="B2232" t="s">
        <v>497</v>
      </c>
      <c r="C2232" s="2">
        <v>44958</v>
      </c>
      <c r="D2232">
        <v>374</v>
      </c>
      <c r="E2232">
        <v>146</v>
      </c>
      <c r="F2232">
        <v>25</v>
      </c>
      <c r="G2232">
        <v>0</v>
      </c>
      <c r="H2232">
        <v>1</v>
      </c>
      <c r="I2232">
        <v>546</v>
      </c>
      <c r="J2232">
        <v>3</v>
      </c>
      <c r="K2232">
        <v>9</v>
      </c>
      <c r="L2232">
        <v>19</v>
      </c>
      <c r="M2232">
        <v>41</v>
      </c>
      <c r="N2232">
        <v>114</v>
      </c>
      <c r="O2232">
        <v>73</v>
      </c>
      <c r="P2232">
        <v>22</v>
      </c>
      <c r="Q2232">
        <v>10</v>
      </c>
      <c r="R2232">
        <v>9</v>
      </c>
      <c r="S2232">
        <v>6</v>
      </c>
      <c r="T2232" t="s">
        <v>2742</v>
      </c>
      <c r="U2232">
        <v>1</v>
      </c>
      <c r="V2232">
        <v>172</v>
      </c>
      <c r="W2232">
        <v>545</v>
      </c>
    </row>
    <row r="2233" spans="1:23" x14ac:dyDescent="0.35">
      <c r="A2233" t="s">
        <v>97</v>
      </c>
      <c r="B2233" t="s">
        <v>497</v>
      </c>
      <c r="C2233" s="2">
        <v>44986</v>
      </c>
      <c r="D2233">
        <v>642</v>
      </c>
      <c r="E2233">
        <v>237</v>
      </c>
      <c r="F2233">
        <v>56</v>
      </c>
      <c r="G2233">
        <v>5</v>
      </c>
      <c r="H2233">
        <v>1</v>
      </c>
      <c r="I2233">
        <v>941</v>
      </c>
      <c r="J2233">
        <v>2</v>
      </c>
      <c r="K2233">
        <v>10</v>
      </c>
      <c r="L2233">
        <v>20</v>
      </c>
      <c r="M2233">
        <v>53</v>
      </c>
      <c r="N2233">
        <v>157</v>
      </c>
      <c r="O2233">
        <v>104</v>
      </c>
      <c r="P2233">
        <v>33</v>
      </c>
      <c r="Q2233">
        <v>10</v>
      </c>
      <c r="R2233">
        <v>10</v>
      </c>
      <c r="S2233">
        <v>8</v>
      </c>
      <c r="T2233" t="s">
        <v>2743</v>
      </c>
      <c r="U2233">
        <v>6</v>
      </c>
      <c r="V2233">
        <v>299</v>
      </c>
      <c r="W2233">
        <v>935</v>
      </c>
    </row>
    <row r="2234" spans="1:23" x14ac:dyDescent="0.35">
      <c r="A2234" t="s">
        <v>335</v>
      </c>
      <c r="B2234" t="s">
        <v>336</v>
      </c>
      <c r="C2234" s="2">
        <v>44652</v>
      </c>
      <c r="D2234">
        <v>668</v>
      </c>
      <c r="E2234">
        <v>377</v>
      </c>
      <c r="F2234">
        <v>25</v>
      </c>
      <c r="G2234">
        <v>3</v>
      </c>
      <c r="H2234">
        <v>7</v>
      </c>
      <c r="I2234">
        <v>1080</v>
      </c>
      <c r="J2234">
        <v>1</v>
      </c>
      <c r="K2234">
        <v>3</v>
      </c>
      <c r="L2234">
        <v>5</v>
      </c>
      <c r="M2234">
        <v>7</v>
      </c>
      <c r="N2234">
        <v>40</v>
      </c>
      <c r="O2234">
        <v>33</v>
      </c>
      <c r="P2234">
        <v>2</v>
      </c>
      <c r="Q2234">
        <v>2</v>
      </c>
      <c r="R2234">
        <v>3</v>
      </c>
      <c r="S2234">
        <v>2</v>
      </c>
      <c r="T2234" t="s">
        <v>2744</v>
      </c>
      <c r="U2234">
        <v>10</v>
      </c>
      <c r="V2234">
        <v>412</v>
      </c>
      <c r="W2234">
        <v>1070</v>
      </c>
    </row>
    <row r="2235" spans="1:23" x14ac:dyDescent="0.35">
      <c r="A2235" t="s">
        <v>335</v>
      </c>
      <c r="B2235" t="s">
        <v>336</v>
      </c>
      <c r="C2235" s="2">
        <v>44682</v>
      </c>
      <c r="D2235">
        <v>597</v>
      </c>
      <c r="E2235">
        <v>282</v>
      </c>
      <c r="F2235">
        <v>27</v>
      </c>
      <c r="G2235">
        <v>3</v>
      </c>
      <c r="H2235">
        <v>1</v>
      </c>
      <c r="I2235">
        <v>910</v>
      </c>
      <c r="J2235">
        <v>1</v>
      </c>
      <c r="K2235">
        <v>4</v>
      </c>
      <c r="L2235">
        <v>5</v>
      </c>
      <c r="M2235">
        <v>9</v>
      </c>
      <c r="N2235">
        <v>49</v>
      </c>
      <c r="O2235">
        <v>40</v>
      </c>
      <c r="P2235">
        <v>4</v>
      </c>
      <c r="Q2235">
        <v>1</v>
      </c>
      <c r="R2235">
        <v>4</v>
      </c>
      <c r="S2235">
        <v>3</v>
      </c>
      <c r="T2235" t="s">
        <v>2745</v>
      </c>
      <c r="U2235">
        <v>4</v>
      </c>
      <c r="V2235">
        <v>313</v>
      </c>
      <c r="W2235">
        <v>906</v>
      </c>
    </row>
    <row r="2236" spans="1:23" x14ac:dyDescent="0.35">
      <c r="A2236" t="s">
        <v>335</v>
      </c>
      <c r="B2236" t="s">
        <v>336</v>
      </c>
      <c r="C2236" s="2">
        <v>44713</v>
      </c>
      <c r="D2236">
        <v>150</v>
      </c>
      <c r="E2236">
        <v>52</v>
      </c>
      <c r="F2236">
        <v>3</v>
      </c>
      <c r="G2236">
        <v>3</v>
      </c>
      <c r="H2236">
        <v>1</v>
      </c>
      <c r="I2236">
        <v>209</v>
      </c>
      <c r="J2236">
        <v>1</v>
      </c>
      <c r="K2236">
        <v>3</v>
      </c>
      <c r="L2236">
        <v>3</v>
      </c>
      <c r="M2236">
        <v>5</v>
      </c>
      <c r="N2236">
        <v>42</v>
      </c>
      <c r="O2236">
        <v>37</v>
      </c>
      <c r="P2236">
        <v>2</v>
      </c>
      <c r="Q2236">
        <v>0</v>
      </c>
      <c r="R2236">
        <v>3</v>
      </c>
      <c r="S2236">
        <v>2</v>
      </c>
      <c r="T2236" t="s">
        <v>2746</v>
      </c>
      <c r="U2236">
        <v>4</v>
      </c>
      <c r="V2236">
        <v>59</v>
      </c>
      <c r="W2236">
        <v>205</v>
      </c>
    </row>
    <row r="2237" spans="1:23" x14ac:dyDescent="0.35">
      <c r="A2237" t="s">
        <v>335</v>
      </c>
      <c r="B2237" t="s">
        <v>336</v>
      </c>
      <c r="C2237" s="2">
        <v>44743</v>
      </c>
      <c r="D2237">
        <v>0</v>
      </c>
      <c r="E2237">
        <v>0</v>
      </c>
      <c r="F2237">
        <v>0</v>
      </c>
      <c r="G2237">
        <v>0</v>
      </c>
      <c r="H2237">
        <v>0</v>
      </c>
      <c r="I2237">
        <v>0</v>
      </c>
      <c r="T2237" t="s">
        <v>2747</v>
      </c>
      <c r="U2237">
        <v>0</v>
      </c>
      <c r="V2237">
        <v>0</v>
      </c>
      <c r="W2237">
        <v>0</v>
      </c>
    </row>
    <row r="2238" spans="1:23" x14ac:dyDescent="0.35">
      <c r="A2238" t="s">
        <v>335</v>
      </c>
      <c r="B2238" t="s">
        <v>336</v>
      </c>
      <c r="C2238" s="2">
        <v>44774</v>
      </c>
      <c r="D2238">
        <v>1726</v>
      </c>
      <c r="E2238">
        <v>790</v>
      </c>
      <c r="F2238">
        <v>40</v>
      </c>
      <c r="G2238">
        <v>18</v>
      </c>
      <c r="H2238">
        <v>4</v>
      </c>
      <c r="I2238">
        <v>2578</v>
      </c>
      <c r="J2238">
        <v>2</v>
      </c>
      <c r="K2238">
        <v>7</v>
      </c>
      <c r="L2238">
        <v>20</v>
      </c>
      <c r="M2238">
        <v>34</v>
      </c>
      <c r="N2238">
        <v>92</v>
      </c>
      <c r="O2238">
        <v>58</v>
      </c>
      <c r="P2238">
        <v>14</v>
      </c>
      <c r="Q2238">
        <v>13</v>
      </c>
      <c r="R2238">
        <v>7</v>
      </c>
      <c r="S2238">
        <v>5</v>
      </c>
      <c r="T2238" t="s">
        <v>2748</v>
      </c>
      <c r="U2238">
        <v>22</v>
      </c>
      <c r="V2238">
        <v>852</v>
      </c>
      <c r="W2238">
        <v>2556</v>
      </c>
    </row>
    <row r="2239" spans="1:23" x14ac:dyDescent="0.35">
      <c r="A2239" t="s">
        <v>335</v>
      </c>
      <c r="B2239" t="s">
        <v>336</v>
      </c>
      <c r="C2239" s="2">
        <v>44805</v>
      </c>
      <c r="D2239">
        <v>979</v>
      </c>
      <c r="E2239">
        <v>493</v>
      </c>
      <c r="F2239">
        <v>25</v>
      </c>
      <c r="G2239">
        <v>8</v>
      </c>
      <c r="H2239">
        <v>1</v>
      </c>
      <c r="I2239">
        <v>1506</v>
      </c>
      <c r="J2239">
        <v>1</v>
      </c>
      <c r="K2239">
        <v>4</v>
      </c>
      <c r="L2239">
        <v>5</v>
      </c>
      <c r="M2239">
        <v>53</v>
      </c>
      <c r="N2239">
        <v>67</v>
      </c>
      <c r="O2239">
        <v>14</v>
      </c>
      <c r="P2239">
        <v>48</v>
      </c>
      <c r="Q2239">
        <v>1</v>
      </c>
      <c r="R2239">
        <v>4</v>
      </c>
      <c r="S2239">
        <v>3</v>
      </c>
      <c r="T2239" t="s">
        <v>2749</v>
      </c>
      <c r="U2239">
        <v>9</v>
      </c>
      <c r="V2239">
        <v>527</v>
      </c>
      <c r="W2239">
        <v>1497</v>
      </c>
    </row>
    <row r="2240" spans="1:23" x14ac:dyDescent="0.35">
      <c r="A2240" t="s">
        <v>335</v>
      </c>
      <c r="B2240" t="s">
        <v>336</v>
      </c>
      <c r="C2240" s="2">
        <v>44835</v>
      </c>
      <c r="D2240">
        <v>791</v>
      </c>
      <c r="E2240">
        <v>376</v>
      </c>
      <c r="F2240">
        <v>18</v>
      </c>
      <c r="G2240">
        <v>2</v>
      </c>
      <c r="H2240">
        <v>1</v>
      </c>
      <c r="I2240">
        <v>1188</v>
      </c>
      <c r="J2240">
        <v>1</v>
      </c>
      <c r="K2240">
        <v>4</v>
      </c>
      <c r="L2240">
        <v>5</v>
      </c>
      <c r="M2240">
        <v>7</v>
      </c>
      <c r="N2240">
        <v>103</v>
      </c>
      <c r="O2240">
        <v>96</v>
      </c>
      <c r="P2240">
        <v>2</v>
      </c>
      <c r="Q2240">
        <v>1</v>
      </c>
      <c r="R2240">
        <v>4</v>
      </c>
      <c r="S2240">
        <v>3</v>
      </c>
      <c r="T2240" t="s">
        <v>2750</v>
      </c>
      <c r="U2240">
        <v>3</v>
      </c>
      <c r="V2240">
        <v>397</v>
      </c>
      <c r="W2240">
        <v>1185</v>
      </c>
    </row>
    <row r="2241" spans="1:23" x14ac:dyDescent="0.35">
      <c r="A2241" t="s">
        <v>335</v>
      </c>
      <c r="B2241" t="s">
        <v>336</v>
      </c>
      <c r="C2241" s="2">
        <v>44866</v>
      </c>
      <c r="D2241">
        <v>717</v>
      </c>
      <c r="E2241">
        <v>300</v>
      </c>
      <c r="F2241">
        <v>18</v>
      </c>
      <c r="G2241">
        <v>11</v>
      </c>
      <c r="H2241">
        <v>2</v>
      </c>
      <c r="I2241">
        <v>1048</v>
      </c>
      <c r="J2241">
        <v>2</v>
      </c>
      <c r="K2241">
        <v>8</v>
      </c>
      <c r="L2241">
        <v>14</v>
      </c>
      <c r="M2241">
        <v>20</v>
      </c>
      <c r="N2241">
        <v>37</v>
      </c>
      <c r="O2241">
        <v>17</v>
      </c>
      <c r="P2241">
        <v>6</v>
      </c>
      <c r="Q2241">
        <v>6</v>
      </c>
      <c r="R2241">
        <v>8</v>
      </c>
      <c r="S2241">
        <v>6</v>
      </c>
      <c r="T2241" t="s">
        <v>2751</v>
      </c>
      <c r="U2241">
        <v>13</v>
      </c>
      <c r="V2241">
        <v>331</v>
      </c>
      <c r="W2241">
        <v>1035</v>
      </c>
    </row>
    <row r="2242" spans="1:23" x14ac:dyDescent="0.35">
      <c r="A2242" t="s">
        <v>335</v>
      </c>
      <c r="B2242" t="s">
        <v>336</v>
      </c>
      <c r="C2242" s="2">
        <v>44896</v>
      </c>
      <c r="D2242">
        <v>544</v>
      </c>
      <c r="E2242">
        <v>298</v>
      </c>
      <c r="F2242">
        <v>17</v>
      </c>
      <c r="G2242">
        <v>8</v>
      </c>
      <c r="H2242">
        <v>2</v>
      </c>
      <c r="I2242">
        <v>869</v>
      </c>
      <c r="J2242">
        <v>1</v>
      </c>
      <c r="K2242">
        <v>3</v>
      </c>
      <c r="L2242">
        <v>4</v>
      </c>
      <c r="M2242">
        <v>5</v>
      </c>
      <c r="N2242">
        <v>18</v>
      </c>
      <c r="O2242">
        <v>13</v>
      </c>
      <c r="P2242">
        <v>1</v>
      </c>
      <c r="Q2242">
        <v>1</v>
      </c>
      <c r="R2242">
        <v>3</v>
      </c>
      <c r="S2242">
        <v>2</v>
      </c>
      <c r="T2242" t="s">
        <v>2752</v>
      </c>
      <c r="U2242">
        <v>10</v>
      </c>
      <c r="V2242">
        <v>325</v>
      </c>
      <c r="W2242">
        <v>859</v>
      </c>
    </row>
    <row r="2243" spans="1:23" x14ac:dyDescent="0.35">
      <c r="A2243" t="s">
        <v>335</v>
      </c>
      <c r="B2243" t="s">
        <v>336</v>
      </c>
      <c r="C2243" s="2">
        <v>44927</v>
      </c>
      <c r="D2243">
        <v>581</v>
      </c>
      <c r="E2243">
        <v>342</v>
      </c>
      <c r="F2243">
        <v>18</v>
      </c>
      <c r="G2243">
        <v>8</v>
      </c>
      <c r="H2243">
        <v>4</v>
      </c>
      <c r="I2243">
        <v>953</v>
      </c>
      <c r="J2243">
        <v>2</v>
      </c>
      <c r="K2243">
        <v>4</v>
      </c>
      <c r="L2243">
        <v>7</v>
      </c>
      <c r="M2243">
        <v>14</v>
      </c>
      <c r="N2243">
        <v>24</v>
      </c>
      <c r="O2243">
        <v>10</v>
      </c>
      <c r="P2243">
        <v>7</v>
      </c>
      <c r="Q2243">
        <v>3</v>
      </c>
      <c r="R2243">
        <v>4</v>
      </c>
      <c r="S2243">
        <v>2</v>
      </c>
      <c r="T2243" t="s">
        <v>2753</v>
      </c>
      <c r="U2243">
        <v>12</v>
      </c>
      <c r="V2243">
        <v>372</v>
      </c>
      <c r="W2243">
        <v>941</v>
      </c>
    </row>
    <row r="2244" spans="1:23" x14ac:dyDescent="0.35">
      <c r="A2244" t="s">
        <v>335</v>
      </c>
      <c r="B2244" t="s">
        <v>336</v>
      </c>
      <c r="C2244" s="2">
        <v>44958</v>
      </c>
      <c r="D2244">
        <v>558</v>
      </c>
      <c r="E2244">
        <v>335</v>
      </c>
      <c r="F2244">
        <v>20</v>
      </c>
      <c r="G2244">
        <v>12</v>
      </c>
      <c r="H2244">
        <v>1</v>
      </c>
      <c r="I2244">
        <v>926</v>
      </c>
      <c r="J2244">
        <v>1</v>
      </c>
      <c r="K2244">
        <v>3</v>
      </c>
      <c r="L2244">
        <v>5</v>
      </c>
      <c r="M2244">
        <v>9</v>
      </c>
      <c r="N2244">
        <v>22</v>
      </c>
      <c r="O2244">
        <v>13</v>
      </c>
      <c r="P2244">
        <v>4</v>
      </c>
      <c r="Q2244">
        <v>2</v>
      </c>
      <c r="R2244">
        <v>3</v>
      </c>
      <c r="S2244">
        <v>2</v>
      </c>
      <c r="T2244" t="s">
        <v>2754</v>
      </c>
      <c r="U2244">
        <v>13</v>
      </c>
      <c r="V2244">
        <v>368</v>
      </c>
      <c r="W2244">
        <v>913</v>
      </c>
    </row>
    <row r="2245" spans="1:23" x14ac:dyDescent="0.35">
      <c r="A2245" t="s">
        <v>335</v>
      </c>
      <c r="B2245" t="s">
        <v>336</v>
      </c>
      <c r="C2245" s="2">
        <v>44986</v>
      </c>
      <c r="D2245">
        <v>822</v>
      </c>
      <c r="E2245">
        <v>421</v>
      </c>
      <c r="F2245">
        <v>23</v>
      </c>
      <c r="G2245">
        <v>7</v>
      </c>
      <c r="H2245">
        <v>3</v>
      </c>
      <c r="I2245">
        <v>1276</v>
      </c>
      <c r="J2245">
        <v>1</v>
      </c>
      <c r="K2245">
        <v>3</v>
      </c>
      <c r="L2245">
        <v>4</v>
      </c>
      <c r="M2245">
        <v>7</v>
      </c>
      <c r="N2245">
        <v>41</v>
      </c>
      <c r="O2245">
        <v>34</v>
      </c>
      <c r="P2245">
        <v>3</v>
      </c>
      <c r="Q2245">
        <v>1</v>
      </c>
      <c r="R2245">
        <v>3</v>
      </c>
      <c r="S2245">
        <v>2</v>
      </c>
      <c r="T2245" t="s">
        <v>2755</v>
      </c>
      <c r="U2245">
        <v>10</v>
      </c>
      <c r="V2245">
        <v>454</v>
      </c>
      <c r="W2245">
        <v>1266</v>
      </c>
    </row>
    <row r="2246" spans="1:23" x14ac:dyDescent="0.35">
      <c r="A2246" t="s">
        <v>287</v>
      </c>
      <c r="B2246" t="s">
        <v>288</v>
      </c>
      <c r="C2246" s="2">
        <v>44652</v>
      </c>
      <c r="D2246">
        <v>905</v>
      </c>
      <c r="E2246">
        <v>213</v>
      </c>
      <c r="F2246">
        <v>29</v>
      </c>
      <c r="G2246">
        <v>2</v>
      </c>
      <c r="H2246">
        <v>1</v>
      </c>
      <c r="I2246">
        <v>1150</v>
      </c>
      <c r="J2246">
        <v>2</v>
      </c>
      <c r="K2246">
        <v>6</v>
      </c>
      <c r="L2246">
        <v>13</v>
      </c>
      <c r="M2246">
        <v>26</v>
      </c>
      <c r="N2246">
        <v>120</v>
      </c>
      <c r="O2246">
        <v>94</v>
      </c>
      <c r="P2246">
        <v>13</v>
      </c>
      <c r="Q2246">
        <v>7</v>
      </c>
      <c r="R2246">
        <v>6</v>
      </c>
      <c r="S2246">
        <v>4</v>
      </c>
      <c r="T2246" t="s">
        <v>2756</v>
      </c>
      <c r="U2246">
        <v>3</v>
      </c>
      <c r="V2246">
        <v>245</v>
      </c>
      <c r="W2246">
        <v>1147</v>
      </c>
    </row>
    <row r="2247" spans="1:23" x14ac:dyDescent="0.35">
      <c r="A2247" t="s">
        <v>287</v>
      </c>
      <c r="B2247" t="s">
        <v>288</v>
      </c>
      <c r="C2247" s="2">
        <v>44682</v>
      </c>
      <c r="D2247">
        <v>1465</v>
      </c>
      <c r="E2247">
        <v>307</v>
      </c>
      <c r="F2247">
        <v>33</v>
      </c>
      <c r="G2247">
        <v>6</v>
      </c>
      <c r="H2247">
        <v>2</v>
      </c>
      <c r="I2247">
        <v>1813</v>
      </c>
      <c r="J2247">
        <v>2</v>
      </c>
      <c r="K2247">
        <v>5</v>
      </c>
      <c r="L2247">
        <v>15</v>
      </c>
      <c r="M2247">
        <v>36</v>
      </c>
      <c r="N2247">
        <v>172</v>
      </c>
      <c r="O2247">
        <v>136</v>
      </c>
      <c r="P2247">
        <v>21</v>
      </c>
      <c r="Q2247">
        <v>10</v>
      </c>
      <c r="R2247">
        <v>5</v>
      </c>
      <c r="S2247">
        <v>3</v>
      </c>
      <c r="T2247" t="s">
        <v>2757</v>
      </c>
      <c r="U2247">
        <v>8</v>
      </c>
      <c r="V2247">
        <v>348</v>
      </c>
      <c r="W2247">
        <v>1805</v>
      </c>
    </row>
    <row r="2248" spans="1:23" x14ac:dyDescent="0.35">
      <c r="A2248" t="s">
        <v>287</v>
      </c>
      <c r="B2248" t="s">
        <v>288</v>
      </c>
      <c r="C2248" s="2">
        <v>44713</v>
      </c>
      <c r="D2248">
        <v>741</v>
      </c>
      <c r="E2248">
        <v>212</v>
      </c>
      <c r="F2248">
        <v>13</v>
      </c>
      <c r="G2248">
        <v>1</v>
      </c>
      <c r="H2248">
        <v>1</v>
      </c>
      <c r="I2248">
        <v>968</v>
      </c>
      <c r="J2248">
        <v>1</v>
      </c>
      <c r="K2248">
        <v>2</v>
      </c>
      <c r="L2248">
        <v>6</v>
      </c>
      <c r="M2248">
        <v>18</v>
      </c>
      <c r="N2248">
        <v>107</v>
      </c>
      <c r="O2248">
        <v>89</v>
      </c>
      <c r="P2248">
        <v>12</v>
      </c>
      <c r="Q2248">
        <v>4</v>
      </c>
      <c r="R2248">
        <v>2</v>
      </c>
      <c r="S2248">
        <v>1</v>
      </c>
      <c r="T2248" t="s">
        <v>2758</v>
      </c>
      <c r="U2248">
        <v>2</v>
      </c>
      <c r="V2248">
        <v>227</v>
      </c>
      <c r="W2248">
        <v>966</v>
      </c>
    </row>
    <row r="2249" spans="1:23" x14ac:dyDescent="0.35">
      <c r="A2249" t="s">
        <v>287</v>
      </c>
      <c r="B2249" t="s">
        <v>288</v>
      </c>
      <c r="C2249" s="2">
        <v>44743</v>
      </c>
      <c r="D2249">
        <v>946</v>
      </c>
      <c r="E2249">
        <v>258</v>
      </c>
      <c r="F2249">
        <v>13</v>
      </c>
      <c r="G2249">
        <v>0</v>
      </c>
      <c r="H2249">
        <v>1</v>
      </c>
      <c r="I2249">
        <v>1218</v>
      </c>
      <c r="J2249">
        <v>1</v>
      </c>
      <c r="K2249">
        <v>4</v>
      </c>
      <c r="L2249">
        <v>8</v>
      </c>
      <c r="M2249">
        <v>29</v>
      </c>
      <c r="N2249">
        <v>168</v>
      </c>
      <c r="O2249">
        <v>139</v>
      </c>
      <c r="P2249">
        <v>21</v>
      </c>
      <c r="Q2249">
        <v>4</v>
      </c>
      <c r="R2249">
        <v>4</v>
      </c>
      <c r="S2249">
        <v>3</v>
      </c>
      <c r="T2249" t="s">
        <v>2759</v>
      </c>
      <c r="U2249">
        <v>1</v>
      </c>
      <c r="V2249">
        <v>272</v>
      </c>
      <c r="W2249">
        <v>1217</v>
      </c>
    </row>
    <row r="2250" spans="1:23" x14ac:dyDescent="0.35">
      <c r="A2250" t="s">
        <v>287</v>
      </c>
      <c r="B2250" t="s">
        <v>288</v>
      </c>
      <c r="C2250" s="2">
        <v>44774</v>
      </c>
      <c r="D2250">
        <v>859</v>
      </c>
      <c r="E2250">
        <v>251</v>
      </c>
      <c r="F2250">
        <v>17</v>
      </c>
      <c r="G2250">
        <v>0</v>
      </c>
      <c r="H2250">
        <v>0</v>
      </c>
      <c r="I2250">
        <v>1127</v>
      </c>
      <c r="J2250">
        <v>1</v>
      </c>
      <c r="K2250">
        <v>4</v>
      </c>
      <c r="L2250">
        <v>10</v>
      </c>
      <c r="M2250">
        <v>26</v>
      </c>
      <c r="N2250">
        <v>134</v>
      </c>
      <c r="O2250">
        <v>108</v>
      </c>
      <c r="P2250">
        <v>16</v>
      </c>
      <c r="Q2250">
        <v>6</v>
      </c>
      <c r="R2250">
        <v>4</v>
      </c>
      <c r="S2250">
        <v>3</v>
      </c>
      <c r="T2250" t="s">
        <v>2760</v>
      </c>
      <c r="U2250">
        <v>0</v>
      </c>
      <c r="V2250">
        <v>268</v>
      </c>
      <c r="W2250">
        <v>1127</v>
      </c>
    </row>
    <row r="2251" spans="1:23" x14ac:dyDescent="0.35">
      <c r="A2251" t="s">
        <v>287</v>
      </c>
      <c r="B2251" t="s">
        <v>288</v>
      </c>
      <c r="C2251" s="2">
        <v>44805</v>
      </c>
      <c r="D2251">
        <v>905</v>
      </c>
      <c r="E2251">
        <v>232</v>
      </c>
      <c r="F2251">
        <v>19</v>
      </c>
      <c r="G2251">
        <v>6</v>
      </c>
      <c r="H2251">
        <v>0</v>
      </c>
      <c r="I2251">
        <v>1162</v>
      </c>
      <c r="J2251">
        <v>1</v>
      </c>
      <c r="K2251">
        <v>3</v>
      </c>
      <c r="L2251">
        <v>9</v>
      </c>
      <c r="M2251">
        <v>29</v>
      </c>
      <c r="N2251">
        <v>143</v>
      </c>
      <c r="O2251">
        <v>114</v>
      </c>
      <c r="P2251">
        <v>20</v>
      </c>
      <c r="Q2251">
        <v>6</v>
      </c>
      <c r="R2251">
        <v>3</v>
      </c>
      <c r="S2251">
        <v>2</v>
      </c>
      <c r="T2251" t="s">
        <v>2761</v>
      </c>
      <c r="U2251">
        <v>6</v>
      </c>
      <c r="V2251">
        <v>257</v>
      </c>
      <c r="W2251">
        <v>1156</v>
      </c>
    </row>
    <row r="2252" spans="1:23" x14ac:dyDescent="0.35">
      <c r="A2252" t="s">
        <v>287</v>
      </c>
      <c r="B2252" t="s">
        <v>288</v>
      </c>
      <c r="C2252" s="2">
        <v>44835</v>
      </c>
      <c r="D2252">
        <v>0</v>
      </c>
      <c r="E2252">
        <v>0</v>
      </c>
      <c r="F2252">
        <v>0</v>
      </c>
      <c r="G2252">
        <v>0</v>
      </c>
      <c r="H2252">
        <v>0</v>
      </c>
      <c r="I2252">
        <v>0</v>
      </c>
      <c r="T2252" t="s">
        <v>2762</v>
      </c>
      <c r="U2252">
        <v>0</v>
      </c>
      <c r="V2252">
        <v>0</v>
      </c>
      <c r="W2252">
        <v>0</v>
      </c>
    </row>
    <row r="2253" spans="1:23" x14ac:dyDescent="0.35">
      <c r="A2253" t="s">
        <v>287</v>
      </c>
      <c r="B2253" t="s">
        <v>288</v>
      </c>
      <c r="C2253" s="2">
        <v>44866</v>
      </c>
      <c r="D2253">
        <v>0</v>
      </c>
      <c r="E2253">
        <v>0</v>
      </c>
      <c r="F2253">
        <v>0</v>
      </c>
      <c r="G2253">
        <v>0</v>
      </c>
      <c r="H2253">
        <v>0</v>
      </c>
      <c r="I2253">
        <v>0</v>
      </c>
      <c r="T2253" t="s">
        <v>2763</v>
      </c>
      <c r="U2253">
        <v>0</v>
      </c>
      <c r="V2253">
        <v>0</v>
      </c>
      <c r="W2253">
        <v>0</v>
      </c>
    </row>
    <row r="2254" spans="1:23" x14ac:dyDescent="0.35">
      <c r="A2254" t="s">
        <v>287</v>
      </c>
      <c r="B2254" t="s">
        <v>288</v>
      </c>
      <c r="C2254" s="2">
        <v>44896</v>
      </c>
      <c r="D2254">
        <v>0</v>
      </c>
      <c r="E2254">
        <v>0</v>
      </c>
      <c r="F2254">
        <v>0</v>
      </c>
      <c r="G2254">
        <v>0</v>
      </c>
      <c r="H2254">
        <v>0</v>
      </c>
      <c r="I2254">
        <v>0</v>
      </c>
      <c r="T2254" t="s">
        <v>2764</v>
      </c>
      <c r="U2254">
        <v>0</v>
      </c>
      <c r="V2254">
        <v>0</v>
      </c>
      <c r="W2254">
        <v>0</v>
      </c>
    </row>
    <row r="2255" spans="1:23" x14ac:dyDescent="0.35">
      <c r="A2255" t="s">
        <v>287</v>
      </c>
      <c r="B2255" t="s">
        <v>288</v>
      </c>
      <c r="C2255" s="2">
        <v>44927</v>
      </c>
      <c r="D2255">
        <v>0</v>
      </c>
      <c r="E2255">
        <v>0</v>
      </c>
      <c r="F2255">
        <v>0</v>
      </c>
      <c r="G2255">
        <v>0</v>
      </c>
      <c r="H2255">
        <v>0</v>
      </c>
      <c r="I2255">
        <v>0</v>
      </c>
      <c r="T2255" t="s">
        <v>2765</v>
      </c>
      <c r="U2255">
        <v>0</v>
      </c>
      <c r="V2255">
        <v>0</v>
      </c>
      <c r="W2255">
        <v>0</v>
      </c>
    </row>
    <row r="2256" spans="1:23" x14ac:dyDescent="0.35">
      <c r="A2256" t="s">
        <v>287</v>
      </c>
      <c r="B2256" t="s">
        <v>288</v>
      </c>
      <c r="C2256" s="2">
        <v>44958</v>
      </c>
      <c r="D2256">
        <v>1821</v>
      </c>
      <c r="E2256">
        <v>371</v>
      </c>
      <c r="F2256">
        <v>143</v>
      </c>
      <c r="G2256">
        <v>1</v>
      </c>
      <c r="H2256">
        <v>2</v>
      </c>
      <c r="I2256">
        <v>2338</v>
      </c>
      <c r="J2256">
        <v>3</v>
      </c>
      <c r="K2256">
        <v>21</v>
      </c>
      <c r="L2256">
        <v>43</v>
      </c>
      <c r="M2256">
        <v>84</v>
      </c>
      <c r="N2256">
        <v>245</v>
      </c>
      <c r="O2256">
        <v>161</v>
      </c>
      <c r="P2256">
        <v>41</v>
      </c>
      <c r="Q2256">
        <v>22</v>
      </c>
      <c r="R2256">
        <v>21</v>
      </c>
      <c r="S2256">
        <v>18</v>
      </c>
      <c r="T2256" t="s">
        <v>2766</v>
      </c>
      <c r="U2256">
        <v>3</v>
      </c>
      <c r="V2256">
        <v>517</v>
      </c>
      <c r="W2256">
        <v>2335</v>
      </c>
    </row>
    <row r="2257" spans="1:23" x14ac:dyDescent="0.35">
      <c r="A2257" t="s">
        <v>287</v>
      </c>
      <c r="B2257" t="s">
        <v>288</v>
      </c>
      <c r="C2257" s="2">
        <v>44986</v>
      </c>
      <c r="D2257">
        <v>733</v>
      </c>
      <c r="E2257">
        <v>154</v>
      </c>
      <c r="F2257">
        <v>12</v>
      </c>
      <c r="G2257">
        <v>0</v>
      </c>
      <c r="H2257">
        <v>0</v>
      </c>
      <c r="I2257">
        <v>899</v>
      </c>
      <c r="J2257">
        <v>1</v>
      </c>
      <c r="K2257">
        <v>6</v>
      </c>
      <c r="L2257">
        <v>14</v>
      </c>
      <c r="M2257">
        <v>39</v>
      </c>
      <c r="N2257">
        <v>182</v>
      </c>
      <c r="O2257">
        <v>143</v>
      </c>
      <c r="P2257">
        <v>25</v>
      </c>
      <c r="Q2257">
        <v>8</v>
      </c>
      <c r="R2257">
        <v>6</v>
      </c>
      <c r="S2257">
        <v>5</v>
      </c>
      <c r="T2257" t="s">
        <v>2767</v>
      </c>
      <c r="U2257">
        <v>0</v>
      </c>
      <c r="V2257">
        <v>166</v>
      </c>
      <c r="W2257">
        <v>899</v>
      </c>
    </row>
    <row r="2258" spans="1:23" x14ac:dyDescent="0.35">
      <c r="A2258" t="s">
        <v>178</v>
      </c>
      <c r="B2258" t="s">
        <v>498</v>
      </c>
      <c r="C2258" s="2">
        <v>44652</v>
      </c>
      <c r="D2258">
        <v>1552</v>
      </c>
      <c r="E2258">
        <v>1236</v>
      </c>
      <c r="F2258">
        <v>104</v>
      </c>
      <c r="G2258">
        <v>4</v>
      </c>
      <c r="H2258">
        <v>1</v>
      </c>
      <c r="I2258">
        <v>2897</v>
      </c>
      <c r="J2258">
        <v>21</v>
      </c>
      <c r="K2258">
        <v>59</v>
      </c>
      <c r="L2258">
        <v>125</v>
      </c>
      <c r="M2258">
        <v>168</v>
      </c>
      <c r="N2258">
        <v>212</v>
      </c>
      <c r="O2258">
        <v>44</v>
      </c>
      <c r="P2258">
        <v>43</v>
      </c>
      <c r="Q2258">
        <v>66</v>
      </c>
      <c r="R2258">
        <v>59</v>
      </c>
      <c r="S2258">
        <v>38</v>
      </c>
      <c r="T2258" t="s">
        <v>2768</v>
      </c>
      <c r="U2258">
        <v>5</v>
      </c>
      <c r="V2258">
        <v>1345</v>
      </c>
      <c r="W2258">
        <v>2892</v>
      </c>
    </row>
    <row r="2259" spans="1:23" x14ac:dyDescent="0.35">
      <c r="A2259" t="s">
        <v>178</v>
      </c>
      <c r="B2259" t="s">
        <v>498</v>
      </c>
      <c r="C2259" s="2">
        <v>44682</v>
      </c>
      <c r="D2259">
        <v>725</v>
      </c>
      <c r="E2259">
        <v>711</v>
      </c>
      <c r="F2259">
        <v>34</v>
      </c>
      <c r="G2259">
        <v>2</v>
      </c>
      <c r="H2259">
        <v>0</v>
      </c>
      <c r="I2259">
        <v>1472</v>
      </c>
      <c r="J2259">
        <v>14</v>
      </c>
      <c r="K2259">
        <v>55</v>
      </c>
      <c r="L2259">
        <v>104</v>
      </c>
      <c r="M2259">
        <v>120.5</v>
      </c>
      <c r="N2259">
        <v>147</v>
      </c>
      <c r="O2259">
        <v>26.5</v>
      </c>
      <c r="P2259">
        <v>16.5</v>
      </c>
      <c r="Q2259">
        <v>49</v>
      </c>
      <c r="R2259">
        <v>55</v>
      </c>
      <c r="S2259">
        <v>41</v>
      </c>
      <c r="T2259" t="s">
        <v>2769</v>
      </c>
      <c r="U2259">
        <v>2</v>
      </c>
      <c r="V2259">
        <v>747</v>
      </c>
      <c r="W2259">
        <v>1470</v>
      </c>
    </row>
    <row r="2260" spans="1:23" x14ac:dyDescent="0.35">
      <c r="A2260" t="s">
        <v>178</v>
      </c>
      <c r="B2260" t="s">
        <v>498</v>
      </c>
      <c r="C2260" s="2">
        <v>44713</v>
      </c>
      <c r="D2260">
        <v>637</v>
      </c>
      <c r="E2260">
        <v>371</v>
      </c>
      <c r="F2260">
        <v>106</v>
      </c>
      <c r="G2260">
        <v>5</v>
      </c>
      <c r="H2260">
        <v>5</v>
      </c>
      <c r="I2260">
        <v>1124</v>
      </c>
      <c r="J2260">
        <v>12</v>
      </c>
      <c r="K2260">
        <v>40</v>
      </c>
      <c r="L2260">
        <v>61</v>
      </c>
      <c r="M2260">
        <v>92</v>
      </c>
      <c r="N2260">
        <v>127</v>
      </c>
      <c r="O2260">
        <v>35</v>
      </c>
      <c r="P2260">
        <v>31</v>
      </c>
      <c r="Q2260">
        <v>21</v>
      </c>
      <c r="R2260">
        <v>40</v>
      </c>
      <c r="S2260">
        <v>28</v>
      </c>
      <c r="T2260" t="s">
        <v>2770</v>
      </c>
      <c r="U2260">
        <v>10</v>
      </c>
      <c r="V2260">
        <v>487</v>
      </c>
      <c r="W2260">
        <v>1114</v>
      </c>
    </row>
    <row r="2261" spans="1:23" x14ac:dyDescent="0.35">
      <c r="A2261" t="s">
        <v>178</v>
      </c>
      <c r="B2261" t="s">
        <v>498</v>
      </c>
      <c r="C2261" s="2">
        <v>44743</v>
      </c>
      <c r="D2261">
        <v>1094</v>
      </c>
      <c r="E2261">
        <v>565</v>
      </c>
      <c r="F2261">
        <v>85</v>
      </c>
      <c r="G2261">
        <v>8</v>
      </c>
      <c r="H2261">
        <v>5</v>
      </c>
      <c r="I2261">
        <v>1757</v>
      </c>
      <c r="J2261">
        <v>6</v>
      </c>
      <c r="K2261">
        <v>18</v>
      </c>
      <c r="L2261">
        <v>35</v>
      </c>
      <c r="M2261">
        <v>89</v>
      </c>
      <c r="N2261">
        <v>140</v>
      </c>
      <c r="O2261">
        <v>51</v>
      </c>
      <c r="P2261">
        <v>54</v>
      </c>
      <c r="Q2261">
        <v>17</v>
      </c>
      <c r="R2261">
        <v>18</v>
      </c>
      <c r="S2261">
        <v>12</v>
      </c>
      <c r="T2261" t="s">
        <v>2771</v>
      </c>
      <c r="U2261">
        <v>13</v>
      </c>
      <c r="V2261">
        <v>663</v>
      </c>
      <c r="W2261">
        <v>1744</v>
      </c>
    </row>
    <row r="2262" spans="1:23" x14ac:dyDescent="0.35">
      <c r="A2262" t="s">
        <v>178</v>
      </c>
      <c r="B2262" t="s">
        <v>498</v>
      </c>
      <c r="C2262" s="2">
        <v>44774</v>
      </c>
      <c r="D2262">
        <v>287</v>
      </c>
      <c r="E2262">
        <v>375</v>
      </c>
      <c r="F2262">
        <v>34</v>
      </c>
      <c r="G2262">
        <v>7</v>
      </c>
      <c r="H2262">
        <v>8</v>
      </c>
      <c r="I2262">
        <v>711</v>
      </c>
      <c r="J2262">
        <v>6</v>
      </c>
      <c r="K2262">
        <v>17</v>
      </c>
      <c r="L2262">
        <v>59</v>
      </c>
      <c r="M2262">
        <v>108</v>
      </c>
      <c r="N2262">
        <v>145</v>
      </c>
      <c r="O2262">
        <v>37</v>
      </c>
      <c r="P2262">
        <v>49</v>
      </c>
      <c r="Q2262">
        <v>42</v>
      </c>
      <c r="R2262">
        <v>17</v>
      </c>
      <c r="S2262">
        <v>11</v>
      </c>
      <c r="T2262" t="s">
        <v>2772</v>
      </c>
      <c r="U2262">
        <v>15</v>
      </c>
      <c r="V2262">
        <v>424</v>
      </c>
      <c r="W2262">
        <v>696</v>
      </c>
    </row>
    <row r="2263" spans="1:23" x14ac:dyDescent="0.35">
      <c r="A2263" t="s">
        <v>178</v>
      </c>
      <c r="B2263" t="s">
        <v>498</v>
      </c>
      <c r="C2263" s="2">
        <v>44805</v>
      </c>
      <c r="D2263">
        <v>516</v>
      </c>
      <c r="E2263">
        <v>482</v>
      </c>
      <c r="F2263">
        <v>75</v>
      </c>
      <c r="G2263">
        <v>8</v>
      </c>
      <c r="H2263">
        <v>3</v>
      </c>
      <c r="I2263">
        <v>1084</v>
      </c>
      <c r="J2263">
        <v>6</v>
      </c>
      <c r="K2263">
        <v>19</v>
      </c>
      <c r="L2263">
        <v>46</v>
      </c>
      <c r="M2263">
        <v>91.5</v>
      </c>
      <c r="N2263">
        <v>160</v>
      </c>
      <c r="O2263">
        <v>68.5</v>
      </c>
      <c r="P2263">
        <v>45.5</v>
      </c>
      <c r="Q2263">
        <v>27</v>
      </c>
      <c r="R2263">
        <v>19</v>
      </c>
      <c r="S2263">
        <v>13</v>
      </c>
      <c r="T2263" t="s">
        <v>2773</v>
      </c>
      <c r="U2263">
        <v>11</v>
      </c>
      <c r="V2263">
        <v>568</v>
      </c>
      <c r="W2263">
        <v>1073</v>
      </c>
    </row>
    <row r="2264" spans="1:23" x14ac:dyDescent="0.35">
      <c r="A2264" t="s">
        <v>178</v>
      </c>
      <c r="B2264" t="s">
        <v>498</v>
      </c>
      <c r="C2264" s="2">
        <v>44835</v>
      </c>
      <c r="D2264">
        <v>326</v>
      </c>
      <c r="E2264">
        <v>125</v>
      </c>
      <c r="F2264">
        <v>62</v>
      </c>
      <c r="G2264">
        <v>3</v>
      </c>
      <c r="H2264">
        <v>1</v>
      </c>
      <c r="I2264">
        <v>517</v>
      </c>
      <c r="J2264">
        <v>5</v>
      </c>
      <c r="K2264">
        <v>10</v>
      </c>
      <c r="L2264">
        <v>39</v>
      </c>
      <c r="M2264">
        <v>119</v>
      </c>
      <c r="N2264">
        <v>197</v>
      </c>
      <c r="O2264">
        <v>78</v>
      </c>
      <c r="P2264">
        <v>80</v>
      </c>
      <c r="Q2264">
        <v>29</v>
      </c>
      <c r="R2264">
        <v>10</v>
      </c>
      <c r="S2264">
        <v>5</v>
      </c>
      <c r="T2264" t="s">
        <v>2774</v>
      </c>
      <c r="U2264">
        <v>4</v>
      </c>
      <c r="V2264">
        <v>191</v>
      </c>
      <c r="W2264">
        <v>513</v>
      </c>
    </row>
    <row r="2265" spans="1:23" x14ac:dyDescent="0.35">
      <c r="A2265" t="s">
        <v>178</v>
      </c>
      <c r="B2265" t="s">
        <v>498</v>
      </c>
      <c r="C2265" s="2">
        <v>44866</v>
      </c>
      <c r="D2265">
        <v>405</v>
      </c>
      <c r="E2265">
        <v>266</v>
      </c>
      <c r="F2265">
        <v>55</v>
      </c>
      <c r="G2265">
        <v>7</v>
      </c>
      <c r="H2265">
        <v>5</v>
      </c>
      <c r="I2265">
        <v>738</v>
      </c>
      <c r="J2265">
        <v>4</v>
      </c>
      <c r="K2265">
        <v>8</v>
      </c>
      <c r="L2265">
        <v>24</v>
      </c>
      <c r="M2265">
        <v>70</v>
      </c>
      <c r="N2265">
        <v>192</v>
      </c>
      <c r="O2265">
        <v>122</v>
      </c>
      <c r="P2265">
        <v>46</v>
      </c>
      <c r="Q2265">
        <v>16</v>
      </c>
      <c r="R2265">
        <v>8</v>
      </c>
      <c r="S2265">
        <v>4</v>
      </c>
      <c r="T2265" t="s">
        <v>2775</v>
      </c>
      <c r="U2265">
        <v>12</v>
      </c>
      <c r="V2265">
        <v>333</v>
      </c>
      <c r="W2265">
        <v>726</v>
      </c>
    </row>
    <row r="2266" spans="1:23" x14ac:dyDescent="0.35">
      <c r="A2266" t="s">
        <v>178</v>
      </c>
      <c r="B2266" t="s">
        <v>498</v>
      </c>
      <c r="C2266" s="2">
        <v>44896</v>
      </c>
      <c r="D2266">
        <v>179</v>
      </c>
      <c r="E2266">
        <v>127</v>
      </c>
      <c r="F2266">
        <v>48</v>
      </c>
      <c r="G2266">
        <v>4</v>
      </c>
      <c r="H2266">
        <v>3</v>
      </c>
      <c r="I2266">
        <v>361</v>
      </c>
      <c r="J2266">
        <v>5</v>
      </c>
      <c r="K2266">
        <v>13</v>
      </c>
      <c r="L2266">
        <v>40</v>
      </c>
      <c r="M2266">
        <v>127</v>
      </c>
      <c r="N2266">
        <v>238</v>
      </c>
      <c r="O2266">
        <v>111</v>
      </c>
      <c r="P2266">
        <v>87</v>
      </c>
      <c r="Q2266">
        <v>27</v>
      </c>
      <c r="R2266">
        <v>13</v>
      </c>
      <c r="S2266">
        <v>8</v>
      </c>
      <c r="T2266" t="s">
        <v>2776</v>
      </c>
      <c r="U2266">
        <v>7</v>
      </c>
      <c r="V2266">
        <v>182</v>
      </c>
      <c r="W2266">
        <v>354</v>
      </c>
    </row>
    <row r="2267" spans="1:23" x14ac:dyDescent="0.35">
      <c r="A2267" t="s">
        <v>178</v>
      </c>
      <c r="B2267" t="s">
        <v>498</v>
      </c>
      <c r="C2267" s="2">
        <v>44927</v>
      </c>
      <c r="D2267">
        <v>456</v>
      </c>
      <c r="E2267">
        <v>99</v>
      </c>
      <c r="F2267">
        <v>56</v>
      </c>
      <c r="G2267">
        <v>6</v>
      </c>
      <c r="H2267">
        <v>2</v>
      </c>
      <c r="I2267">
        <v>619</v>
      </c>
      <c r="J2267">
        <v>5</v>
      </c>
      <c r="K2267">
        <v>12</v>
      </c>
      <c r="L2267">
        <v>27</v>
      </c>
      <c r="M2267">
        <v>148</v>
      </c>
      <c r="N2267">
        <v>237</v>
      </c>
      <c r="O2267">
        <v>89</v>
      </c>
      <c r="P2267">
        <v>121</v>
      </c>
      <c r="Q2267">
        <v>15</v>
      </c>
      <c r="R2267">
        <v>12</v>
      </c>
      <c r="S2267">
        <v>7</v>
      </c>
      <c r="T2267" t="s">
        <v>2777</v>
      </c>
      <c r="U2267">
        <v>8</v>
      </c>
      <c r="V2267">
        <v>163</v>
      </c>
      <c r="W2267">
        <v>611</v>
      </c>
    </row>
    <row r="2268" spans="1:23" x14ac:dyDescent="0.35">
      <c r="A2268" t="s">
        <v>178</v>
      </c>
      <c r="B2268" t="s">
        <v>498</v>
      </c>
      <c r="C2268" s="2">
        <v>44958</v>
      </c>
      <c r="D2268">
        <v>359</v>
      </c>
      <c r="E2268">
        <v>310</v>
      </c>
      <c r="F2268">
        <v>31</v>
      </c>
      <c r="G2268">
        <v>4</v>
      </c>
      <c r="H2268">
        <v>2</v>
      </c>
      <c r="I2268">
        <v>706</v>
      </c>
      <c r="J2268">
        <v>7</v>
      </c>
      <c r="K2268">
        <v>16</v>
      </c>
      <c r="L2268">
        <v>144</v>
      </c>
      <c r="M2268">
        <v>167</v>
      </c>
      <c r="N2268">
        <v>184</v>
      </c>
      <c r="O2268">
        <v>17</v>
      </c>
      <c r="P2268">
        <v>23</v>
      </c>
      <c r="Q2268">
        <v>128</v>
      </c>
      <c r="R2268">
        <v>16</v>
      </c>
      <c r="S2268">
        <v>9</v>
      </c>
      <c r="T2268" t="s">
        <v>2778</v>
      </c>
      <c r="U2268">
        <v>6</v>
      </c>
      <c r="V2268">
        <v>347</v>
      </c>
      <c r="W2268">
        <v>700</v>
      </c>
    </row>
    <row r="2269" spans="1:23" x14ac:dyDescent="0.35">
      <c r="A2269" t="s">
        <v>178</v>
      </c>
      <c r="B2269" t="s">
        <v>498</v>
      </c>
      <c r="C2269" s="2">
        <v>44986</v>
      </c>
      <c r="D2269">
        <v>864</v>
      </c>
      <c r="E2269">
        <v>1236</v>
      </c>
      <c r="F2269">
        <v>94</v>
      </c>
      <c r="G2269">
        <v>25</v>
      </c>
      <c r="H2269">
        <v>5</v>
      </c>
      <c r="I2269">
        <v>2224</v>
      </c>
      <c r="J2269">
        <v>9</v>
      </c>
      <c r="K2269">
        <v>90.5</v>
      </c>
      <c r="L2269">
        <v>169</v>
      </c>
      <c r="M2269">
        <v>214</v>
      </c>
      <c r="N2269">
        <v>262</v>
      </c>
      <c r="O2269">
        <v>48</v>
      </c>
      <c r="P2269">
        <v>45</v>
      </c>
      <c r="Q2269">
        <v>78.5</v>
      </c>
      <c r="R2269">
        <v>90.5</v>
      </c>
      <c r="S2269">
        <v>81.5</v>
      </c>
      <c r="T2269" t="s">
        <v>2779</v>
      </c>
      <c r="U2269">
        <v>30</v>
      </c>
      <c r="V2269">
        <v>1360</v>
      </c>
      <c r="W2269">
        <v>2194</v>
      </c>
    </row>
    <row r="2270" spans="1:23" x14ac:dyDescent="0.35">
      <c r="A2270" t="s">
        <v>281</v>
      </c>
      <c r="B2270" t="s">
        <v>282</v>
      </c>
      <c r="C2270" s="2">
        <v>44652</v>
      </c>
      <c r="D2270">
        <v>4473</v>
      </c>
      <c r="E2270">
        <v>1234</v>
      </c>
      <c r="F2270">
        <v>78</v>
      </c>
      <c r="G2270">
        <v>21</v>
      </c>
      <c r="H2270">
        <v>4</v>
      </c>
      <c r="I2270">
        <v>5810</v>
      </c>
      <c r="J2270">
        <v>4</v>
      </c>
      <c r="K2270">
        <v>7</v>
      </c>
      <c r="L2270">
        <v>9</v>
      </c>
      <c r="M2270">
        <v>14</v>
      </c>
      <c r="N2270">
        <v>32</v>
      </c>
      <c r="O2270">
        <v>18</v>
      </c>
      <c r="P2270">
        <v>5</v>
      </c>
      <c r="Q2270">
        <v>2</v>
      </c>
      <c r="R2270">
        <v>7</v>
      </c>
      <c r="S2270">
        <v>3</v>
      </c>
      <c r="T2270" t="s">
        <v>2780</v>
      </c>
      <c r="U2270">
        <v>25</v>
      </c>
      <c r="V2270">
        <v>1337</v>
      </c>
      <c r="W2270">
        <v>5785</v>
      </c>
    </row>
    <row r="2271" spans="1:23" x14ac:dyDescent="0.35">
      <c r="A2271" t="s">
        <v>281</v>
      </c>
      <c r="B2271" t="s">
        <v>282</v>
      </c>
      <c r="C2271" s="2">
        <v>44682</v>
      </c>
      <c r="D2271">
        <v>4503</v>
      </c>
      <c r="E2271">
        <v>1058</v>
      </c>
      <c r="F2271">
        <v>55</v>
      </c>
      <c r="G2271">
        <v>2</v>
      </c>
      <c r="H2271">
        <v>0</v>
      </c>
      <c r="I2271">
        <v>5618</v>
      </c>
      <c r="J2271">
        <v>4</v>
      </c>
      <c r="K2271">
        <v>9</v>
      </c>
      <c r="L2271">
        <v>14</v>
      </c>
      <c r="M2271">
        <v>54</v>
      </c>
      <c r="N2271">
        <v>126</v>
      </c>
      <c r="O2271">
        <v>72</v>
      </c>
      <c r="P2271">
        <v>40</v>
      </c>
      <c r="Q2271">
        <v>5</v>
      </c>
      <c r="R2271">
        <v>9</v>
      </c>
      <c r="S2271">
        <v>5</v>
      </c>
      <c r="T2271" t="s">
        <v>2781</v>
      </c>
      <c r="U2271">
        <v>2</v>
      </c>
      <c r="V2271">
        <v>1115</v>
      </c>
      <c r="W2271">
        <v>5616</v>
      </c>
    </row>
    <row r="2272" spans="1:23" x14ac:dyDescent="0.35">
      <c r="A2272" t="s">
        <v>281</v>
      </c>
      <c r="B2272" t="s">
        <v>282</v>
      </c>
      <c r="C2272" s="2">
        <v>44713</v>
      </c>
      <c r="D2272">
        <v>2469</v>
      </c>
      <c r="E2272">
        <v>944</v>
      </c>
      <c r="F2272">
        <v>65</v>
      </c>
      <c r="G2272">
        <v>5</v>
      </c>
      <c r="H2272">
        <v>1</v>
      </c>
      <c r="I2272">
        <v>3484</v>
      </c>
      <c r="J2272">
        <v>4</v>
      </c>
      <c r="K2272">
        <v>5</v>
      </c>
      <c r="L2272">
        <v>7</v>
      </c>
      <c r="M2272">
        <v>10</v>
      </c>
      <c r="N2272">
        <v>34</v>
      </c>
      <c r="O2272">
        <v>24</v>
      </c>
      <c r="P2272">
        <v>3</v>
      </c>
      <c r="Q2272">
        <v>2</v>
      </c>
      <c r="R2272">
        <v>5</v>
      </c>
      <c r="S2272">
        <v>1</v>
      </c>
      <c r="T2272" t="s">
        <v>2782</v>
      </c>
      <c r="U2272">
        <v>6</v>
      </c>
      <c r="V2272">
        <v>1015</v>
      </c>
      <c r="W2272">
        <v>3478</v>
      </c>
    </row>
    <row r="2273" spans="1:23" x14ac:dyDescent="0.35">
      <c r="A2273" t="s">
        <v>281</v>
      </c>
      <c r="B2273" t="s">
        <v>282</v>
      </c>
      <c r="C2273" s="2">
        <v>44743</v>
      </c>
      <c r="D2273">
        <v>3682</v>
      </c>
      <c r="E2273">
        <v>828</v>
      </c>
      <c r="F2273">
        <v>69</v>
      </c>
      <c r="G2273">
        <v>4</v>
      </c>
      <c r="H2273">
        <v>2</v>
      </c>
      <c r="I2273">
        <v>4585</v>
      </c>
      <c r="J2273">
        <v>4</v>
      </c>
      <c r="K2273">
        <v>5</v>
      </c>
      <c r="L2273">
        <v>7</v>
      </c>
      <c r="M2273">
        <v>11</v>
      </c>
      <c r="N2273">
        <v>27</v>
      </c>
      <c r="O2273">
        <v>16</v>
      </c>
      <c r="P2273">
        <v>4</v>
      </c>
      <c r="Q2273">
        <v>2</v>
      </c>
      <c r="R2273">
        <v>5</v>
      </c>
      <c r="S2273">
        <v>1</v>
      </c>
      <c r="T2273" t="s">
        <v>2783</v>
      </c>
      <c r="U2273">
        <v>6</v>
      </c>
      <c r="V2273">
        <v>903</v>
      </c>
      <c r="W2273">
        <v>4579</v>
      </c>
    </row>
    <row r="2274" spans="1:23" x14ac:dyDescent="0.35">
      <c r="A2274" t="s">
        <v>281</v>
      </c>
      <c r="B2274" t="s">
        <v>282</v>
      </c>
      <c r="C2274" s="2">
        <v>44774</v>
      </c>
      <c r="D2274">
        <v>2229</v>
      </c>
      <c r="E2274">
        <v>711</v>
      </c>
      <c r="F2274">
        <v>56</v>
      </c>
      <c r="G2274">
        <v>9</v>
      </c>
      <c r="H2274">
        <v>3</v>
      </c>
      <c r="I2274">
        <v>3008</v>
      </c>
      <c r="J2274">
        <v>4</v>
      </c>
      <c r="K2274">
        <v>5</v>
      </c>
      <c r="L2274">
        <v>7</v>
      </c>
      <c r="M2274">
        <v>9</v>
      </c>
      <c r="N2274">
        <v>34</v>
      </c>
      <c r="O2274">
        <v>25</v>
      </c>
      <c r="P2274">
        <v>2</v>
      </c>
      <c r="Q2274">
        <v>2</v>
      </c>
      <c r="R2274">
        <v>5</v>
      </c>
      <c r="S2274">
        <v>1</v>
      </c>
      <c r="T2274" t="s">
        <v>2784</v>
      </c>
      <c r="U2274">
        <v>12</v>
      </c>
      <c r="V2274">
        <v>779</v>
      </c>
      <c r="W2274">
        <v>2996</v>
      </c>
    </row>
    <row r="2275" spans="1:23" x14ac:dyDescent="0.35">
      <c r="A2275" t="s">
        <v>281</v>
      </c>
      <c r="B2275" t="s">
        <v>282</v>
      </c>
      <c r="C2275" s="2">
        <v>44805</v>
      </c>
      <c r="D2275">
        <v>2338</v>
      </c>
      <c r="E2275">
        <v>930</v>
      </c>
      <c r="F2275">
        <v>60</v>
      </c>
      <c r="G2275">
        <v>7</v>
      </c>
      <c r="H2275">
        <v>3</v>
      </c>
      <c r="I2275">
        <v>3338</v>
      </c>
      <c r="J2275">
        <v>4</v>
      </c>
      <c r="K2275">
        <v>5</v>
      </c>
      <c r="L2275">
        <v>7</v>
      </c>
      <c r="M2275">
        <v>10</v>
      </c>
      <c r="N2275">
        <v>31</v>
      </c>
      <c r="O2275">
        <v>21</v>
      </c>
      <c r="P2275">
        <v>3</v>
      </c>
      <c r="Q2275">
        <v>2</v>
      </c>
      <c r="R2275">
        <v>5</v>
      </c>
      <c r="S2275">
        <v>1</v>
      </c>
      <c r="T2275" t="s">
        <v>2785</v>
      </c>
      <c r="U2275">
        <v>10</v>
      </c>
      <c r="V2275">
        <v>1000</v>
      </c>
      <c r="W2275">
        <v>3328</v>
      </c>
    </row>
    <row r="2276" spans="1:23" x14ac:dyDescent="0.35">
      <c r="A2276" t="s">
        <v>281</v>
      </c>
      <c r="B2276" t="s">
        <v>282</v>
      </c>
      <c r="C2276" s="2">
        <v>44835</v>
      </c>
      <c r="D2276">
        <v>2147</v>
      </c>
      <c r="E2276">
        <v>892</v>
      </c>
      <c r="F2276">
        <v>63</v>
      </c>
      <c r="G2276">
        <v>13</v>
      </c>
      <c r="H2276">
        <v>5</v>
      </c>
      <c r="I2276">
        <v>3120</v>
      </c>
      <c r="J2276">
        <v>4</v>
      </c>
      <c r="K2276">
        <v>5</v>
      </c>
      <c r="L2276">
        <v>8</v>
      </c>
      <c r="M2276">
        <v>13</v>
      </c>
      <c r="N2276">
        <v>40</v>
      </c>
      <c r="O2276">
        <v>27</v>
      </c>
      <c r="P2276">
        <v>5</v>
      </c>
      <c r="Q2276">
        <v>3</v>
      </c>
      <c r="R2276">
        <v>5</v>
      </c>
      <c r="S2276">
        <v>1</v>
      </c>
      <c r="T2276" t="s">
        <v>2786</v>
      </c>
      <c r="U2276">
        <v>18</v>
      </c>
      <c r="V2276">
        <v>973</v>
      </c>
      <c r="W2276">
        <v>3102</v>
      </c>
    </row>
    <row r="2277" spans="1:23" x14ac:dyDescent="0.35">
      <c r="A2277" t="s">
        <v>281</v>
      </c>
      <c r="B2277" t="s">
        <v>282</v>
      </c>
      <c r="C2277" s="2">
        <v>44866</v>
      </c>
      <c r="D2277">
        <v>2290</v>
      </c>
      <c r="E2277">
        <v>895</v>
      </c>
      <c r="F2277">
        <v>53</v>
      </c>
      <c r="G2277">
        <v>11</v>
      </c>
      <c r="H2277">
        <v>5</v>
      </c>
      <c r="I2277">
        <v>3254</v>
      </c>
      <c r="J2277">
        <v>4</v>
      </c>
      <c r="K2277">
        <v>5</v>
      </c>
      <c r="L2277">
        <v>8</v>
      </c>
      <c r="M2277">
        <v>11</v>
      </c>
      <c r="N2277">
        <v>42</v>
      </c>
      <c r="O2277">
        <v>31</v>
      </c>
      <c r="P2277">
        <v>3</v>
      </c>
      <c r="Q2277">
        <v>3</v>
      </c>
      <c r="R2277">
        <v>5</v>
      </c>
      <c r="S2277">
        <v>1</v>
      </c>
      <c r="T2277" t="s">
        <v>2787</v>
      </c>
      <c r="U2277">
        <v>16</v>
      </c>
      <c r="V2277">
        <v>964</v>
      </c>
      <c r="W2277">
        <v>3238</v>
      </c>
    </row>
    <row r="2278" spans="1:23" x14ac:dyDescent="0.35">
      <c r="A2278" t="s">
        <v>281</v>
      </c>
      <c r="B2278" t="s">
        <v>282</v>
      </c>
      <c r="C2278" s="2">
        <v>44896</v>
      </c>
      <c r="D2278">
        <v>2019</v>
      </c>
      <c r="E2278">
        <v>850</v>
      </c>
      <c r="F2278">
        <v>59</v>
      </c>
      <c r="G2278">
        <v>5</v>
      </c>
      <c r="H2278">
        <v>2</v>
      </c>
      <c r="I2278">
        <v>2935</v>
      </c>
      <c r="J2278">
        <v>3</v>
      </c>
      <c r="K2278">
        <v>5</v>
      </c>
      <c r="L2278">
        <v>8</v>
      </c>
      <c r="M2278">
        <v>11</v>
      </c>
      <c r="N2278">
        <v>35</v>
      </c>
      <c r="O2278">
        <v>24</v>
      </c>
      <c r="P2278">
        <v>3</v>
      </c>
      <c r="Q2278">
        <v>3</v>
      </c>
      <c r="R2278">
        <v>5</v>
      </c>
      <c r="S2278">
        <v>2</v>
      </c>
      <c r="T2278" t="s">
        <v>2788</v>
      </c>
      <c r="U2278">
        <v>7</v>
      </c>
      <c r="V2278">
        <v>916</v>
      </c>
      <c r="W2278">
        <v>2928</v>
      </c>
    </row>
    <row r="2279" spans="1:23" x14ac:dyDescent="0.35">
      <c r="A2279" t="s">
        <v>281</v>
      </c>
      <c r="B2279" t="s">
        <v>282</v>
      </c>
      <c r="C2279" s="2">
        <v>44927</v>
      </c>
      <c r="D2279">
        <v>2487</v>
      </c>
      <c r="E2279">
        <v>1213</v>
      </c>
      <c r="F2279">
        <v>57</v>
      </c>
      <c r="G2279">
        <v>9</v>
      </c>
      <c r="H2279">
        <v>6</v>
      </c>
      <c r="I2279">
        <v>3772</v>
      </c>
      <c r="J2279">
        <v>4</v>
      </c>
      <c r="K2279">
        <v>8</v>
      </c>
      <c r="L2279">
        <v>11</v>
      </c>
      <c r="M2279">
        <v>16</v>
      </c>
      <c r="N2279">
        <v>35</v>
      </c>
      <c r="O2279">
        <v>19</v>
      </c>
      <c r="P2279">
        <v>5</v>
      </c>
      <c r="Q2279">
        <v>3</v>
      </c>
      <c r="R2279">
        <v>8</v>
      </c>
      <c r="S2279">
        <v>4</v>
      </c>
      <c r="T2279" t="s">
        <v>2789</v>
      </c>
      <c r="U2279">
        <v>15</v>
      </c>
      <c r="V2279">
        <v>1285</v>
      </c>
      <c r="W2279">
        <v>3757</v>
      </c>
    </row>
    <row r="2280" spans="1:23" x14ac:dyDescent="0.35">
      <c r="A2280" t="s">
        <v>281</v>
      </c>
      <c r="B2280" t="s">
        <v>282</v>
      </c>
      <c r="C2280" s="2">
        <v>44958</v>
      </c>
      <c r="D2280">
        <v>2199</v>
      </c>
      <c r="E2280">
        <v>779</v>
      </c>
      <c r="F2280">
        <v>68</v>
      </c>
      <c r="G2280">
        <v>11</v>
      </c>
      <c r="H2280">
        <v>1</v>
      </c>
      <c r="I2280">
        <v>3058</v>
      </c>
      <c r="J2280">
        <v>4</v>
      </c>
      <c r="K2280">
        <v>6</v>
      </c>
      <c r="L2280">
        <v>8</v>
      </c>
      <c r="M2280">
        <v>12</v>
      </c>
      <c r="N2280">
        <v>41</v>
      </c>
      <c r="O2280">
        <v>29</v>
      </c>
      <c r="P2280">
        <v>4</v>
      </c>
      <c r="Q2280">
        <v>2</v>
      </c>
      <c r="R2280">
        <v>6</v>
      </c>
      <c r="S2280">
        <v>2</v>
      </c>
      <c r="T2280" t="s">
        <v>2790</v>
      </c>
      <c r="U2280">
        <v>12</v>
      </c>
      <c r="V2280">
        <v>859</v>
      </c>
      <c r="W2280">
        <v>3046</v>
      </c>
    </row>
    <row r="2281" spans="1:23" x14ac:dyDescent="0.35">
      <c r="A2281" t="s">
        <v>281</v>
      </c>
      <c r="B2281" t="s">
        <v>282</v>
      </c>
      <c r="C2281" s="2">
        <v>44986</v>
      </c>
      <c r="D2281">
        <v>2686</v>
      </c>
      <c r="E2281">
        <v>1018</v>
      </c>
      <c r="F2281">
        <v>70</v>
      </c>
      <c r="G2281">
        <v>9</v>
      </c>
      <c r="H2281">
        <v>1</v>
      </c>
      <c r="I2281">
        <v>3784</v>
      </c>
      <c r="J2281">
        <v>3</v>
      </c>
      <c r="K2281">
        <v>5</v>
      </c>
      <c r="L2281">
        <v>7</v>
      </c>
      <c r="M2281">
        <v>10</v>
      </c>
      <c r="N2281">
        <v>40</v>
      </c>
      <c r="O2281">
        <v>30</v>
      </c>
      <c r="P2281">
        <v>3</v>
      </c>
      <c r="Q2281">
        <v>2</v>
      </c>
      <c r="R2281">
        <v>5</v>
      </c>
      <c r="S2281">
        <v>2</v>
      </c>
      <c r="T2281" t="s">
        <v>2791</v>
      </c>
      <c r="U2281">
        <v>10</v>
      </c>
      <c r="V2281">
        <v>1098</v>
      </c>
      <c r="W2281">
        <v>3774</v>
      </c>
    </row>
    <row r="2282" spans="1:23" x14ac:dyDescent="0.35">
      <c r="A2282" t="s">
        <v>96</v>
      </c>
      <c r="B2282" t="s">
        <v>499</v>
      </c>
      <c r="C2282" s="2">
        <v>44652</v>
      </c>
      <c r="D2282">
        <v>3004</v>
      </c>
      <c r="E2282">
        <v>629</v>
      </c>
      <c r="F2282">
        <v>32</v>
      </c>
      <c r="G2282">
        <v>17</v>
      </c>
      <c r="H2282">
        <v>0</v>
      </c>
      <c r="I2282">
        <v>3682</v>
      </c>
      <c r="J2282">
        <v>10</v>
      </c>
      <c r="K2282">
        <v>12</v>
      </c>
      <c r="L2282">
        <v>13</v>
      </c>
      <c r="M2282">
        <v>14</v>
      </c>
      <c r="N2282">
        <v>39</v>
      </c>
      <c r="O2282">
        <v>25</v>
      </c>
      <c r="P2282">
        <v>1</v>
      </c>
      <c r="Q2282">
        <v>1</v>
      </c>
      <c r="R2282">
        <v>12</v>
      </c>
      <c r="S2282">
        <v>2</v>
      </c>
      <c r="T2282" t="s">
        <v>2792</v>
      </c>
      <c r="U2282">
        <v>17</v>
      </c>
      <c r="V2282">
        <v>678</v>
      </c>
      <c r="W2282">
        <v>3665</v>
      </c>
    </row>
    <row r="2283" spans="1:23" x14ac:dyDescent="0.35">
      <c r="A2283" t="s">
        <v>96</v>
      </c>
      <c r="B2283" t="s">
        <v>499</v>
      </c>
      <c r="C2283" s="2">
        <v>44682</v>
      </c>
      <c r="D2283">
        <v>2297</v>
      </c>
      <c r="E2283">
        <v>479</v>
      </c>
      <c r="F2283">
        <v>22</v>
      </c>
      <c r="G2283">
        <v>4</v>
      </c>
      <c r="H2283">
        <v>0</v>
      </c>
      <c r="I2283">
        <v>2802</v>
      </c>
      <c r="J2283">
        <v>9</v>
      </c>
      <c r="K2283">
        <v>11</v>
      </c>
      <c r="L2283">
        <v>13</v>
      </c>
      <c r="M2283">
        <v>14</v>
      </c>
      <c r="N2283">
        <v>24</v>
      </c>
      <c r="O2283">
        <v>10</v>
      </c>
      <c r="P2283">
        <v>1</v>
      </c>
      <c r="Q2283">
        <v>2</v>
      </c>
      <c r="R2283">
        <v>11</v>
      </c>
      <c r="S2283">
        <v>2</v>
      </c>
      <c r="T2283" t="s">
        <v>2793</v>
      </c>
      <c r="U2283">
        <v>4</v>
      </c>
      <c r="V2283">
        <v>505</v>
      </c>
      <c r="W2283">
        <v>2798</v>
      </c>
    </row>
    <row r="2284" spans="1:23" x14ac:dyDescent="0.35">
      <c r="A2284" t="s">
        <v>96</v>
      </c>
      <c r="B2284" t="s">
        <v>499</v>
      </c>
      <c r="C2284" s="2">
        <v>44713</v>
      </c>
      <c r="D2284">
        <v>2080</v>
      </c>
      <c r="E2284">
        <v>459</v>
      </c>
      <c r="F2284">
        <v>27</v>
      </c>
      <c r="G2284">
        <v>4</v>
      </c>
      <c r="H2284">
        <v>0</v>
      </c>
      <c r="I2284">
        <v>2570</v>
      </c>
      <c r="J2284">
        <v>10</v>
      </c>
      <c r="K2284">
        <v>12</v>
      </c>
      <c r="L2284">
        <v>13</v>
      </c>
      <c r="M2284">
        <v>15</v>
      </c>
      <c r="N2284">
        <v>23</v>
      </c>
      <c r="O2284">
        <v>8</v>
      </c>
      <c r="P2284">
        <v>2</v>
      </c>
      <c r="Q2284">
        <v>1</v>
      </c>
      <c r="R2284">
        <v>12</v>
      </c>
      <c r="S2284">
        <v>2</v>
      </c>
      <c r="T2284" t="s">
        <v>2794</v>
      </c>
      <c r="U2284">
        <v>4</v>
      </c>
      <c r="V2284">
        <v>490</v>
      </c>
      <c r="W2284">
        <v>2566</v>
      </c>
    </row>
    <row r="2285" spans="1:23" x14ac:dyDescent="0.35">
      <c r="A2285" t="s">
        <v>96</v>
      </c>
      <c r="B2285" t="s">
        <v>499</v>
      </c>
      <c r="C2285" s="2">
        <v>44743</v>
      </c>
      <c r="D2285">
        <v>1691</v>
      </c>
      <c r="E2285">
        <v>428</v>
      </c>
      <c r="F2285">
        <v>41</v>
      </c>
      <c r="G2285">
        <v>5</v>
      </c>
      <c r="H2285">
        <v>0</v>
      </c>
      <c r="I2285">
        <v>2165</v>
      </c>
      <c r="J2285">
        <v>15</v>
      </c>
      <c r="K2285">
        <v>16</v>
      </c>
      <c r="L2285">
        <v>18</v>
      </c>
      <c r="M2285">
        <v>19</v>
      </c>
      <c r="N2285">
        <v>25</v>
      </c>
      <c r="O2285">
        <v>6</v>
      </c>
      <c r="P2285">
        <v>1</v>
      </c>
      <c r="Q2285">
        <v>2</v>
      </c>
      <c r="R2285">
        <v>16</v>
      </c>
      <c r="S2285">
        <v>1</v>
      </c>
      <c r="T2285" t="s">
        <v>2795</v>
      </c>
      <c r="U2285">
        <v>5</v>
      </c>
      <c r="V2285">
        <v>474</v>
      </c>
      <c r="W2285">
        <v>2160</v>
      </c>
    </row>
    <row r="2286" spans="1:23" x14ac:dyDescent="0.35">
      <c r="A2286" t="s">
        <v>96</v>
      </c>
      <c r="B2286" t="s">
        <v>499</v>
      </c>
      <c r="C2286" s="2">
        <v>44774</v>
      </c>
      <c r="D2286">
        <v>1607</v>
      </c>
      <c r="E2286">
        <v>364</v>
      </c>
      <c r="F2286">
        <v>36</v>
      </c>
      <c r="G2286">
        <v>11</v>
      </c>
      <c r="H2286">
        <v>1</v>
      </c>
      <c r="I2286">
        <v>2019</v>
      </c>
      <c r="J2286">
        <v>13</v>
      </c>
      <c r="K2286">
        <v>14</v>
      </c>
      <c r="L2286">
        <v>16</v>
      </c>
      <c r="M2286">
        <v>18</v>
      </c>
      <c r="N2286">
        <v>29</v>
      </c>
      <c r="O2286">
        <v>11</v>
      </c>
      <c r="P2286">
        <v>2</v>
      </c>
      <c r="Q2286">
        <v>2</v>
      </c>
      <c r="R2286">
        <v>14</v>
      </c>
      <c r="S2286">
        <v>1</v>
      </c>
      <c r="T2286" t="s">
        <v>2796</v>
      </c>
      <c r="U2286">
        <v>12</v>
      </c>
      <c r="V2286">
        <v>412</v>
      </c>
      <c r="W2286">
        <v>2007</v>
      </c>
    </row>
    <row r="2287" spans="1:23" x14ac:dyDescent="0.35">
      <c r="A2287" t="s">
        <v>96</v>
      </c>
      <c r="B2287" t="s">
        <v>499</v>
      </c>
      <c r="C2287" s="2">
        <v>44805</v>
      </c>
      <c r="D2287">
        <v>2080</v>
      </c>
      <c r="E2287">
        <v>519</v>
      </c>
      <c r="F2287">
        <v>33</v>
      </c>
      <c r="G2287">
        <v>5</v>
      </c>
      <c r="H2287">
        <v>2</v>
      </c>
      <c r="I2287">
        <v>2639</v>
      </c>
      <c r="J2287">
        <v>11</v>
      </c>
      <c r="K2287">
        <v>13</v>
      </c>
      <c r="L2287">
        <v>15</v>
      </c>
      <c r="M2287">
        <v>18</v>
      </c>
      <c r="N2287">
        <v>24</v>
      </c>
      <c r="O2287">
        <v>6</v>
      </c>
      <c r="P2287">
        <v>3</v>
      </c>
      <c r="Q2287">
        <v>2</v>
      </c>
      <c r="R2287">
        <v>13</v>
      </c>
      <c r="S2287">
        <v>2</v>
      </c>
      <c r="T2287" t="s">
        <v>2797</v>
      </c>
      <c r="U2287">
        <v>7</v>
      </c>
      <c r="V2287">
        <v>559</v>
      </c>
      <c r="W2287">
        <v>2632</v>
      </c>
    </row>
    <row r="2288" spans="1:23" x14ac:dyDescent="0.35">
      <c r="A2288" t="s">
        <v>96</v>
      </c>
      <c r="B2288" t="s">
        <v>499</v>
      </c>
      <c r="C2288" s="2">
        <v>44835</v>
      </c>
      <c r="D2288">
        <v>2235</v>
      </c>
      <c r="E2288">
        <v>500</v>
      </c>
      <c r="F2288">
        <v>25</v>
      </c>
      <c r="G2288">
        <v>5</v>
      </c>
      <c r="H2288">
        <v>0</v>
      </c>
      <c r="I2288">
        <v>2765</v>
      </c>
      <c r="J2288">
        <v>9</v>
      </c>
      <c r="K2288">
        <v>12</v>
      </c>
      <c r="L2288">
        <v>14</v>
      </c>
      <c r="M2288">
        <v>17</v>
      </c>
      <c r="N2288">
        <v>25</v>
      </c>
      <c r="O2288">
        <v>8</v>
      </c>
      <c r="P2288">
        <v>3</v>
      </c>
      <c r="Q2288">
        <v>2</v>
      </c>
      <c r="R2288">
        <v>12</v>
      </c>
      <c r="S2288">
        <v>3</v>
      </c>
      <c r="T2288" t="s">
        <v>2798</v>
      </c>
      <c r="U2288">
        <v>5</v>
      </c>
      <c r="V2288">
        <v>530</v>
      </c>
      <c r="W2288">
        <v>2760</v>
      </c>
    </row>
    <row r="2289" spans="1:23" x14ac:dyDescent="0.35">
      <c r="A2289" t="s">
        <v>96</v>
      </c>
      <c r="B2289" t="s">
        <v>499</v>
      </c>
      <c r="C2289" s="2">
        <v>44866</v>
      </c>
      <c r="D2289">
        <v>2038</v>
      </c>
      <c r="E2289">
        <v>467</v>
      </c>
      <c r="F2289">
        <v>34</v>
      </c>
      <c r="G2289">
        <v>3</v>
      </c>
      <c r="H2289">
        <v>0</v>
      </c>
      <c r="I2289">
        <v>2542</v>
      </c>
      <c r="J2289">
        <v>11</v>
      </c>
      <c r="K2289">
        <v>12</v>
      </c>
      <c r="L2289">
        <v>14</v>
      </c>
      <c r="M2289">
        <v>15</v>
      </c>
      <c r="N2289">
        <v>23</v>
      </c>
      <c r="O2289">
        <v>8</v>
      </c>
      <c r="P2289">
        <v>1</v>
      </c>
      <c r="Q2289">
        <v>2</v>
      </c>
      <c r="R2289">
        <v>12</v>
      </c>
      <c r="S2289">
        <v>1</v>
      </c>
      <c r="T2289" t="s">
        <v>2799</v>
      </c>
      <c r="U2289">
        <v>3</v>
      </c>
      <c r="V2289">
        <v>504</v>
      </c>
      <c r="W2289">
        <v>2539</v>
      </c>
    </row>
    <row r="2290" spans="1:23" x14ac:dyDescent="0.35">
      <c r="A2290" t="s">
        <v>96</v>
      </c>
      <c r="B2290" t="s">
        <v>499</v>
      </c>
      <c r="C2290" s="2">
        <v>44896</v>
      </c>
      <c r="D2290">
        <v>2570</v>
      </c>
      <c r="E2290">
        <v>687</v>
      </c>
      <c r="F2290">
        <v>48</v>
      </c>
      <c r="G2290">
        <v>11</v>
      </c>
      <c r="H2290">
        <v>2</v>
      </c>
      <c r="I2290">
        <v>3318</v>
      </c>
      <c r="J2290">
        <v>11</v>
      </c>
      <c r="K2290">
        <v>13</v>
      </c>
      <c r="L2290">
        <v>14</v>
      </c>
      <c r="M2290">
        <v>15</v>
      </c>
      <c r="N2290">
        <v>34</v>
      </c>
      <c r="O2290">
        <v>19</v>
      </c>
      <c r="P2290">
        <v>1</v>
      </c>
      <c r="Q2290">
        <v>1</v>
      </c>
      <c r="R2290">
        <v>13</v>
      </c>
      <c r="S2290">
        <v>2</v>
      </c>
      <c r="T2290" t="s">
        <v>2800</v>
      </c>
      <c r="U2290">
        <v>13</v>
      </c>
      <c r="V2290">
        <v>748</v>
      </c>
      <c r="W2290">
        <v>3305</v>
      </c>
    </row>
    <row r="2291" spans="1:23" x14ac:dyDescent="0.35">
      <c r="A2291" t="s">
        <v>96</v>
      </c>
      <c r="B2291" t="s">
        <v>499</v>
      </c>
      <c r="C2291" s="2">
        <v>44927</v>
      </c>
      <c r="D2291">
        <v>1799</v>
      </c>
      <c r="E2291">
        <v>521</v>
      </c>
      <c r="F2291">
        <v>29</v>
      </c>
      <c r="G2291">
        <v>78</v>
      </c>
      <c r="H2291">
        <v>1</v>
      </c>
      <c r="I2291">
        <v>2428</v>
      </c>
      <c r="J2291">
        <v>9</v>
      </c>
      <c r="K2291">
        <v>11</v>
      </c>
      <c r="L2291">
        <v>13</v>
      </c>
      <c r="M2291">
        <v>14</v>
      </c>
      <c r="N2291">
        <v>34</v>
      </c>
      <c r="O2291">
        <v>20</v>
      </c>
      <c r="P2291">
        <v>1</v>
      </c>
      <c r="Q2291">
        <v>2</v>
      </c>
      <c r="R2291">
        <v>11</v>
      </c>
      <c r="S2291">
        <v>2</v>
      </c>
      <c r="T2291" t="s">
        <v>2801</v>
      </c>
      <c r="U2291">
        <v>79</v>
      </c>
      <c r="V2291">
        <v>629</v>
      </c>
      <c r="W2291">
        <v>2349</v>
      </c>
    </row>
    <row r="2292" spans="1:23" x14ac:dyDescent="0.35">
      <c r="A2292" t="s">
        <v>96</v>
      </c>
      <c r="B2292" t="s">
        <v>499</v>
      </c>
      <c r="C2292" s="2">
        <v>44958</v>
      </c>
      <c r="D2292">
        <v>1485</v>
      </c>
      <c r="E2292">
        <v>389</v>
      </c>
      <c r="F2292">
        <v>23</v>
      </c>
      <c r="G2292">
        <v>13</v>
      </c>
      <c r="H2292">
        <v>1</v>
      </c>
      <c r="I2292">
        <v>1911</v>
      </c>
      <c r="J2292">
        <v>12</v>
      </c>
      <c r="K2292">
        <v>14</v>
      </c>
      <c r="L2292">
        <v>15</v>
      </c>
      <c r="M2292">
        <v>18</v>
      </c>
      <c r="N2292">
        <v>35</v>
      </c>
      <c r="O2292">
        <v>17</v>
      </c>
      <c r="P2292">
        <v>3</v>
      </c>
      <c r="Q2292">
        <v>1</v>
      </c>
      <c r="R2292">
        <v>14</v>
      </c>
      <c r="S2292">
        <v>2</v>
      </c>
      <c r="T2292" t="s">
        <v>2802</v>
      </c>
      <c r="U2292">
        <v>14</v>
      </c>
      <c r="V2292">
        <v>426</v>
      </c>
      <c r="W2292">
        <v>1897</v>
      </c>
    </row>
    <row r="2293" spans="1:23" x14ac:dyDescent="0.35">
      <c r="A2293" t="s">
        <v>96</v>
      </c>
      <c r="B2293" t="s">
        <v>499</v>
      </c>
      <c r="C2293" s="2">
        <v>44986</v>
      </c>
      <c r="D2293">
        <v>2024</v>
      </c>
      <c r="E2293">
        <v>506</v>
      </c>
      <c r="F2293">
        <v>32</v>
      </c>
      <c r="G2293">
        <v>91</v>
      </c>
      <c r="H2293">
        <v>1</v>
      </c>
      <c r="I2293">
        <v>2654</v>
      </c>
      <c r="J2293">
        <v>9</v>
      </c>
      <c r="K2293">
        <v>11</v>
      </c>
      <c r="L2293">
        <v>13</v>
      </c>
      <c r="M2293">
        <v>14</v>
      </c>
      <c r="N2293">
        <v>32</v>
      </c>
      <c r="O2293">
        <v>18</v>
      </c>
      <c r="P2293">
        <v>1</v>
      </c>
      <c r="Q2293">
        <v>2</v>
      </c>
      <c r="R2293">
        <v>11</v>
      </c>
      <c r="S2293">
        <v>2</v>
      </c>
      <c r="T2293" t="s">
        <v>2803</v>
      </c>
      <c r="U2293">
        <v>92</v>
      </c>
      <c r="V2293">
        <v>630</v>
      </c>
      <c r="W2293">
        <v>2562</v>
      </c>
    </row>
    <row r="2294" spans="1:23" x14ac:dyDescent="0.35">
      <c r="A2294" t="s">
        <v>206</v>
      </c>
      <c r="B2294" t="s">
        <v>207</v>
      </c>
      <c r="C2294" s="2">
        <v>44652</v>
      </c>
      <c r="D2294">
        <v>996</v>
      </c>
      <c r="E2294">
        <v>266</v>
      </c>
      <c r="F2294">
        <v>29</v>
      </c>
      <c r="G2294">
        <v>0</v>
      </c>
      <c r="H2294">
        <v>2</v>
      </c>
      <c r="I2294">
        <v>1293</v>
      </c>
      <c r="J2294">
        <v>4</v>
      </c>
      <c r="K2294">
        <v>23</v>
      </c>
      <c r="L2294">
        <v>69</v>
      </c>
      <c r="M2294">
        <v>113</v>
      </c>
      <c r="N2294">
        <v>148</v>
      </c>
      <c r="O2294">
        <v>35</v>
      </c>
      <c r="P2294">
        <v>44</v>
      </c>
      <c r="Q2294">
        <v>46</v>
      </c>
      <c r="R2294">
        <v>23</v>
      </c>
      <c r="S2294">
        <v>19</v>
      </c>
      <c r="T2294" t="s">
        <v>2804</v>
      </c>
      <c r="U2294">
        <v>2</v>
      </c>
      <c r="V2294">
        <v>297</v>
      </c>
      <c r="W2294">
        <v>1291</v>
      </c>
    </row>
    <row r="2295" spans="1:23" x14ac:dyDescent="0.35">
      <c r="A2295" t="s">
        <v>206</v>
      </c>
      <c r="B2295" t="s">
        <v>207</v>
      </c>
      <c r="C2295" s="2">
        <v>44682</v>
      </c>
      <c r="D2295">
        <v>2205</v>
      </c>
      <c r="E2295">
        <v>677</v>
      </c>
      <c r="F2295">
        <v>33</v>
      </c>
      <c r="G2295">
        <v>1</v>
      </c>
      <c r="H2295">
        <v>6</v>
      </c>
      <c r="I2295">
        <v>2922</v>
      </c>
      <c r="J2295">
        <v>10</v>
      </c>
      <c r="K2295">
        <v>23</v>
      </c>
      <c r="L2295">
        <v>44</v>
      </c>
      <c r="M2295">
        <v>69</v>
      </c>
      <c r="N2295">
        <v>89</v>
      </c>
      <c r="O2295">
        <v>20</v>
      </c>
      <c r="P2295">
        <v>25</v>
      </c>
      <c r="Q2295">
        <v>21</v>
      </c>
      <c r="R2295">
        <v>23</v>
      </c>
      <c r="S2295">
        <v>13</v>
      </c>
      <c r="T2295" t="s">
        <v>2805</v>
      </c>
      <c r="U2295">
        <v>7</v>
      </c>
      <c r="V2295">
        <v>717</v>
      </c>
      <c r="W2295">
        <v>2915</v>
      </c>
    </row>
    <row r="2296" spans="1:23" x14ac:dyDescent="0.35">
      <c r="A2296" t="s">
        <v>206</v>
      </c>
      <c r="B2296" t="s">
        <v>207</v>
      </c>
      <c r="C2296" s="2">
        <v>44713</v>
      </c>
      <c r="D2296">
        <v>2759</v>
      </c>
      <c r="E2296">
        <v>882</v>
      </c>
      <c r="F2296">
        <v>54</v>
      </c>
      <c r="G2296">
        <v>9</v>
      </c>
      <c r="H2296">
        <v>1</v>
      </c>
      <c r="I2296">
        <v>3705</v>
      </c>
      <c r="J2296">
        <v>2</v>
      </c>
      <c r="K2296">
        <v>8</v>
      </c>
      <c r="L2296">
        <v>20</v>
      </c>
      <c r="M2296">
        <v>32</v>
      </c>
      <c r="N2296">
        <v>51</v>
      </c>
      <c r="O2296">
        <v>19</v>
      </c>
      <c r="P2296">
        <v>12</v>
      </c>
      <c r="Q2296">
        <v>12</v>
      </c>
      <c r="R2296">
        <v>8</v>
      </c>
      <c r="S2296">
        <v>6</v>
      </c>
      <c r="T2296" t="s">
        <v>2806</v>
      </c>
      <c r="U2296">
        <v>10</v>
      </c>
      <c r="V2296">
        <v>946</v>
      </c>
      <c r="W2296">
        <v>3695</v>
      </c>
    </row>
    <row r="2297" spans="1:23" x14ac:dyDescent="0.35">
      <c r="A2297" t="s">
        <v>206</v>
      </c>
      <c r="B2297" t="s">
        <v>207</v>
      </c>
      <c r="C2297" s="2">
        <v>44743</v>
      </c>
      <c r="D2297">
        <v>1197</v>
      </c>
      <c r="E2297">
        <v>497</v>
      </c>
      <c r="F2297">
        <v>61</v>
      </c>
      <c r="G2297">
        <v>1</v>
      </c>
      <c r="H2297">
        <v>0</v>
      </c>
      <c r="I2297">
        <v>1756</v>
      </c>
      <c r="J2297">
        <v>1</v>
      </c>
      <c r="K2297">
        <v>4</v>
      </c>
      <c r="L2297">
        <v>9</v>
      </c>
      <c r="M2297">
        <v>14</v>
      </c>
      <c r="N2297">
        <v>19</v>
      </c>
      <c r="O2297">
        <v>5</v>
      </c>
      <c r="P2297">
        <v>5</v>
      </c>
      <c r="Q2297">
        <v>5</v>
      </c>
      <c r="R2297">
        <v>4</v>
      </c>
      <c r="S2297">
        <v>3</v>
      </c>
      <c r="T2297" t="s">
        <v>2807</v>
      </c>
      <c r="U2297">
        <v>1</v>
      </c>
      <c r="V2297">
        <v>559</v>
      </c>
      <c r="W2297">
        <v>1755</v>
      </c>
    </row>
    <row r="2298" spans="1:23" x14ac:dyDescent="0.35">
      <c r="A2298" t="s">
        <v>206</v>
      </c>
      <c r="B2298" t="s">
        <v>207</v>
      </c>
      <c r="C2298" s="2">
        <v>44774</v>
      </c>
      <c r="D2298">
        <v>1176</v>
      </c>
      <c r="E2298">
        <v>505</v>
      </c>
      <c r="F2298">
        <v>83</v>
      </c>
      <c r="G2298">
        <v>3</v>
      </c>
      <c r="H2298">
        <v>0</v>
      </c>
      <c r="I2298">
        <v>1767</v>
      </c>
      <c r="J2298">
        <v>0</v>
      </c>
      <c r="K2298">
        <v>1</v>
      </c>
      <c r="L2298">
        <v>2</v>
      </c>
      <c r="M2298">
        <v>3</v>
      </c>
      <c r="N2298">
        <v>8</v>
      </c>
      <c r="O2298">
        <v>5</v>
      </c>
      <c r="P2298">
        <v>1</v>
      </c>
      <c r="Q2298">
        <v>1</v>
      </c>
      <c r="R2298">
        <v>1</v>
      </c>
      <c r="S2298">
        <v>1</v>
      </c>
      <c r="T2298" t="s">
        <v>2808</v>
      </c>
      <c r="U2298">
        <v>3</v>
      </c>
      <c r="V2298">
        <v>591</v>
      </c>
      <c r="W2298">
        <v>1764</v>
      </c>
    </row>
    <row r="2299" spans="1:23" x14ac:dyDescent="0.35">
      <c r="A2299" t="s">
        <v>206</v>
      </c>
      <c r="B2299" t="s">
        <v>207</v>
      </c>
      <c r="C2299" s="2">
        <v>44805</v>
      </c>
      <c r="D2299">
        <v>1040</v>
      </c>
      <c r="E2299">
        <v>421</v>
      </c>
      <c r="F2299">
        <v>108</v>
      </c>
      <c r="G2299">
        <v>5</v>
      </c>
      <c r="H2299">
        <v>0</v>
      </c>
      <c r="I2299">
        <v>1574</v>
      </c>
      <c r="J2299">
        <v>0</v>
      </c>
      <c r="K2299">
        <v>1</v>
      </c>
      <c r="L2299">
        <v>1</v>
      </c>
      <c r="M2299">
        <v>3</v>
      </c>
      <c r="N2299">
        <v>9</v>
      </c>
      <c r="O2299">
        <v>6</v>
      </c>
      <c r="P2299">
        <v>2</v>
      </c>
      <c r="Q2299">
        <v>0</v>
      </c>
      <c r="R2299">
        <v>1</v>
      </c>
      <c r="S2299">
        <v>1</v>
      </c>
      <c r="T2299" t="s">
        <v>2809</v>
      </c>
      <c r="U2299">
        <v>5</v>
      </c>
      <c r="V2299">
        <v>534</v>
      </c>
      <c r="W2299">
        <v>1569</v>
      </c>
    </row>
    <row r="2300" spans="1:23" x14ac:dyDescent="0.35">
      <c r="A2300" t="s">
        <v>206</v>
      </c>
      <c r="B2300" t="s">
        <v>207</v>
      </c>
      <c r="C2300" s="2">
        <v>44835</v>
      </c>
      <c r="D2300">
        <v>1219</v>
      </c>
      <c r="E2300">
        <v>556</v>
      </c>
      <c r="F2300">
        <v>111</v>
      </c>
      <c r="G2300">
        <v>3</v>
      </c>
      <c r="H2300">
        <v>0</v>
      </c>
      <c r="I2300">
        <v>1889</v>
      </c>
      <c r="J2300">
        <v>0</v>
      </c>
      <c r="K2300">
        <v>1</v>
      </c>
      <c r="L2300">
        <v>2</v>
      </c>
      <c r="M2300">
        <v>5</v>
      </c>
      <c r="N2300">
        <v>55</v>
      </c>
      <c r="O2300">
        <v>50</v>
      </c>
      <c r="P2300">
        <v>3</v>
      </c>
      <c r="Q2300">
        <v>1</v>
      </c>
      <c r="R2300">
        <v>1</v>
      </c>
      <c r="S2300">
        <v>1</v>
      </c>
      <c r="T2300" t="s">
        <v>2810</v>
      </c>
      <c r="U2300">
        <v>3</v>
      </c>
      <c r="V2300">
        <v>670</v>
      </c>
      <c r="W2300">
        <v>1886</v>
      </c>
    </row>
    <row r="2301" spans="1:23" x14ac:dyDescent="0.35">
      <c r="A2301" t="s">
        <v>206</v>
      </c>
      <c r="B2301" t="s">
        <v>207</v>
      </c>
      <c r="C2301" s="2">
        <v>44866</v>
      </c>
      <c r="D2301">
        <v>1065</v>
      </c>
      <c r="E2301">
        <v>436</v>
      </c>
      <c r="F2301">
        <v>66</v>
      </c>
      <c r="G2301">
        <v>4</v>
      </c>
      <c r="H2301">
        <v>0</v>
      </c>
      <c r="I2301">
        <v>1571</v>
      </c>
      <c r="J2301">
        <v>0</v>
      </c>
      <c r="K2301">
        <v>1</v>
      </c>
      <c r="L2301">
        <v>1</v>
      </c>
      <c r="M2301">
        <v>3</v>
      </c>
      <c r="N2301">
        <v>15</v>
      </c>
      <c r="O2301">
        <v>12</v>
      </c>
      <c r="P2301">
        <v>2</v>
      </c>
      <c r="Q2301">
        <v>0</v>
      </c>
      <c r="R2301">
        <v>1</v>
      </c>
      <c r="S2301">
        <v>1</v>
      </c>
      <c r="T2301" t="s">
        <v>2811</v>
      </c>
      <c r="U2301">
        <v>4</v>
      </c>
      <c r="V2301">
        <v>506</v>
      </c>
      <c r="W2301">
        <v>1567</v>
      </c>
    </row>
    <row r="2302" spans="1:23" x14ac:dyDescent="0.35">
      <c r="A2302" t="s">
        <v>206</v>
      </c>
      <c r="B2302" t="s">
        <v>207</v>
      </c>
      <c r="C2302" s="2">
        <v>44896</v>
      </c>
      <c r="D2302">
        <v>1146</v>
      </c>
      <c r="E2302">
        <v>457</v>
      </c>
      <c r="F2302">
        <v>109</v>
      </c>
      <c r="G2302">
        <v>2</v>
      </c>
      <c r="H2302">
        <v>1</v>
      </c>
      <c r="I2302">
        <v>1715</v>
      </c>
      <c r="J2302">
        <v>0</v>
      </c>
      <c r="K2302">
        <v>1</v>
      </c>
      <c r="L2302">
        <v>2</v>
      </c>
      <c r="M2302">
        <v>4</v>
      </c>
      <c r="N2302">
        <v>11</v>
      </c>
      <c r="O2302">
        <v>7</v>
      </c>
      <c r="P2302">
        <v>2</v>
      </c>
      <c r="Q2302">
        <v>1</v>
      </c>
      <c r="R2302">
        <v>1</v>
      </c>
      <c r="S2302">
        <v>1</v>
      </c>
      <c r="T2302" t="s">
        <v>2812</v>
      </c>
      <c r="U2302">
        <v>3</v>
      </c>
      <c r="V2302">
        <v>569</v>
      </c>
      <c r="W2302">
        <v>1712</v>
      </c>
    </row>
    <row r="2303" spans="1:23" x14ac:dyDescent="0.35">
      <c r="A2303" t="s">
        <v>206</v>
      </c>
      <c r="B2303" t="s">
        <v>207</v>
      </c>
      <c r="C2303" s="2">
        <v>44927</v>
      </c>
      <c r="D2303">
        <v>1303</v>
      </c>
      <c r="E2303">
        <v>502</v>
      </c>
      <c r="F2303">
        <v>109</v>
      </c>
      <c r="G2303">
        <v>2</v>
      </c>
      <c r="H2303">
        <v>0</v>
      </c>
      <c r="I2303">
        <v>1916</v>
      </c>
      <c r="J2303">
        <v>0</v>
      </c>
      <c r="K2303">
        <v>1</v>
      </c>
      <c r="L2303">
        <v>2</v>
      </c>
      <c r="M2303">
        <v>4</v>
      </c>
      <c r="N2303">
        <v>22</v>
      </c>
      <c r="O2303">
        <v>18</v>
      </c>
      <c r="P2303">
        <v>2</v>
      </c>
      <c r="Q2303">
        <v>1</v>
      </c>
      <c r="R2303">
        <v>1</v>
      </c>
      <c r="S2303">
        <v>1</v>
      </c>
      <c r="T2303" t="s">
        <v>2813</v>
      </c>
      <c r="U2303">
        <v>2</v>
      </c>
      <c r="V2303">
        <v>613</v>
      </c>
      <c r="W2303">
        <v>1914</v>
      </c>
    </row>
    <row r="2304" spans="1:23" x14ac:dyDescent="0.35">
      <c r="A2304" t="s">
        <v>206</v>
      </c>
      <c r="B2304" t="s">
        <v>207</v>
      </c>
      <c r="C2304" s="2">
        <v>44958</v>
      </c>
      <c r="D2304">
        <v>1138</v>
      </c>
      <c r="E2304">
        <v>446</v>
      </c>
      <c r="F2304">
        <v>132</v>
      </c>
      <c r="G2304">
        <v>1</v>
      </c>
      <c r="H2304">
        <v>0</v>
      </c>
      <c r="I2304">
        <v>1717</v>
      </c>
      <c r="J2304">
        <v>0</v>
      </c>
      <c r="K2304">
        <v>1</v>
      </c>
      <c r="L2304">
        <v>1</v>
      </c>
      <c r="M2304">
        <v>3</v>
      </c>
      <c r="N2304">
        <v>14</v>
      </c>
      <c r="O2304">
        <v>11</v>
      </c>
      <c r="P2304">
        <v>2</v>
      </c>
      <c r="Q2304">
        <v>0</v>
      </c>
      <c r="R2304">
        <v>1</v>
      </c>
      <c r="S2304">
        <v>1</v>
      </c>
      <c r="T2304" t="s">
        <v>2814</v>
      </c>
      <c r="U2304">
        <v>1</v>
      </c>
      <c r="V2304">
        <v>579</v>
      </c>
      <c r="W2304">
        <v>1716</v>
      </c>
    </row>
    <row r="2305" spans="1:23" x14ac:dyDescent="0.35">
      <c r="A2305" t="s">
        <v>206</v>
      </c>
      <c r="B2305" t="s">
        <v>207</v>
      </c>
      <c r="C2305" s="2">
        <v>44986</v>
      </c>
      <c r="D2305">
        <v>1184</v>
      </c>
      <c r="E2305">
        <v>456</v>
      </c>
      <c r="F2305">
        <v>140</v>
      </c>
      <c r="G2305">
        <v>5</v>
      </c>
      <c r="H2305">
        <v>0</v>
      </c>
      <c r="I2305">
        <v>1785</v>
      </c>
      <c r="J2305">
        <v>0</v>
      </c>
      <c r="K2305">
        <v>1</v>
      </c>
      <c r="L2305">
        <v>1</v>
      </c>
      <c r="M2305">
        <v>3</v>
      </c>
      <c r="N2305">
        <v>18</v>
      </c>
      <c r="O2305">
        <v>15</v>
      </c>
      <c r="P2305">
        <v>2</v>
      </c>
      <c r="Q2305">
        <v>0</v>
      </c>
      <c r="R2305">
        <v>1</v>
      </c>
      <c r="S2305">
        <v>1</v>
      </c>
      <c r="T2305" t="s">
        <v>2815</v>
      </c>
      <c r="U2305">
        <v>5</v>
      </c>
      <c r="V2305">
        <v>601</v>
      </c>
      <c r="W2305">
        <v>1780</v>
      </c>
    </row>
    <row r="2306" spans="1:23" x14ac:dyDescent="0.35">
      <c r="A2306" t="s">
        <v>500</v>
      </c>
      <c r="B2306" t="s">
        <v>501</v>
      </c>
      <c r="C2306" s="2">
        <v>44652</v>
      </c>
      <c r="D2306">
        <v>967</v>
      </c>
      <c r="E2306">
        <v>463</v>
      </c>
      <c r="F2306">
        <v>7</v>
      </c>
      <c r="G2306">
        <v>1</v>
      </c>
      <c r="H2306">
        <v>0</v>
      </c>
      <c r="I2306">
        <v>1438</v>
      </c>
      <c r="J2306">
        <v>1</v>
      </c>
      <c r="K2306">
        <v>4</v>
      </c>
      <c r="L2306">
        <v>5</v>
      </c>
      <c r="M2306">
        <v>9</v>
      </c>
      <c r="N2306">
        <v>34</v>
      </c>
      <c r="O2306">
        <v>25</v>
      </c>
      <c r="P2306">
        <v>4</v>
      </c>
      <c r="Q2306">
        <v>1</v>
      </c>
      <c r="R2306">
        <v>4</v>
      </c>
      <c r="S2306">
        <v>3</v>
      </c>
      <c r="T2306" t="s">
        <v>2816</v>
      </c>
      <c r="U2306">
        <v>1</v>
      </c>
      <c r="V2306">
        <v>471</v>
      </c>
      <c r="W2306">
        <v>1437</v>
      </c>
    </row>
    <row r="2307" spans="1:23" x14ac:dyDescent="0.35">
      <c r="A2307" t="s">
        <v>500</v>
      </c>
      <c r="B2307" t="s">
        <v>501</v>
      </c>
      <c r="C2307" s="2">
        <v>44682</v>
      </c>
      <c r="D2307">
        <v>968</v>
      </c>
      <c r="E2307">
        <v>433</v>
      </c>
      <c r="F2307">
        <v>27</v>
      </c>
      <c r="G2307">
        <v>7</v>
      </c>
      <c r="H2307">
        <v>2</v>
      </c>
      <c r="I2307">
        <v>1437</v>
      </c>
      <c r="J2307">
        <v>2</v>
      </c>
      <c r="K2307">
        <v>4</v>
      </c>
      <c r="L2307">
        <v>7</v>
      </c>
      <c r="M2307">
        <v>40</v>
      </c>
      <c r="N2307">
        <v>286</v>
      </c>
      <c r="O2307">
        <v>246</v>
      </c>
      <c r="P2307">
        <v>33</v>
      </c>
      <c r="Q2307">
        <v>3</v>
      </c>
      <c r="R2307">
        <v>4</v>
      </c>
      <c r="S2307">
        <v>2</v>
      </c>
      <c r="T2307" t="s">
        <v>2817</v>
      </c>
      <c r="U2307">
        <v>9</v>
      </c>
      <c r="V2307">
        <v>469</v>
      </c>
      <c r="W2307">
        <v>1428</v>
      </c>
    </row>
    <row r="2308" spans="1:23" x14ac:dyDescent="0.35">
      <c r="A2308" t="s">
        <v>500</v>
      </c>
      <c r="B2308" t="s">
        <v>501</v>
      </c>
      <c r="C2308" s="2">
        <v>44713</v>
      </c>
      <c r="D2308">
        <v>928</v>
      </c>
      <c r="E2308">
        <v>412</v>
      </c>
      <c r="F2308">
        <v>4</v>
      </c>
      <c r="G2308">
        <v>3</v>
      </c>
      <c r="H2308">
        <v>0</v>
      </c>
      <c r="I2308">
        <v>1347</v>
      </c>
      <c r="J2308">
        <v>2</v>
      </c>
      <c r="K2308">
        <v>3</v>
      </c>
      <c r="L2308">
        <v>5</v>
      </c>
      <c r="M2308">
        <v>10</v>
      </c>
      <c r="N2308">
        <v>35</v>
      </c>
      <c r="O2308">
        <v>25</v>
      </c>
      <c r="P2308">
        <v>5</v>
      </c>
      <c r="Q2308">
        <v>2</v>
      </c>
      <c r="R2308">
        <v>3</v>
      </c>
      <c r="S2308">
        <v>1</v>
      </c>
      <c r="T2308" t="s">
        <v>2818</v>
      </c>
      <c r="U2308">
        <v>3</v>
      </c>
      <c r="V2308">
        <v>419</v>
      </c>
      <c r="W2308">
        <v>1344</v>
      </c>
    </row>
    <row r="2309" spans="1:23" x14ac:dyDescent="0.35">
      <c r="A2309" t="s">
        <v>500</v>
      </c>
      <c r="B2309" t="s">
        <v>501</v>
      </c>
      <c r="C2309" s="2">
        <v>44743</v>
      </c>
      <c r="D2309">
        <v>1127</v>
      </c>
      <c r="E2309">
        <v>496</v>
      </c>
      <c r="F2309">
        <v>5</v>
      </c>
      <c r="G2309">
        <v>2</v>
      </c>
      <c r="H2309">
        <v>0</v>
      </c>
      <c r="I2309">
        <v>1630</v>
      </c>
      <c r="J2309">
        <v>2</v>
      </c>
      <c r="K2309">
        <v>4</v>
      </c>
      <c r="L2309">
        <v>5</v>
      </c>
      <c r="M2309">
        <v>6</v>
      </c>
      <c r="N2309">
        <v>15</v>
      </c>
      <c r="O2309">
        <v>9</v>
      </c>
      <c r="P2309">
        <v>1</v>
      </c>
      <c r="Q2309">
        <v>1</v>
      </c>
      <c r="R2309">
        <v>4</v>
      </c>
      <c r="S2309">
        <v>2</v>
      </c>
      <c r="T2309" t="s">
        <v>2819</v>
      </c>
      <c r="U2309">
        <v>2</v>
      </c>
      <c r="V2309">
        <v>503</v>
      </c>
      <c r="W2309">
        <v>1628</v>
      </c>
    </row>
    <row r="2310" spans="1:23" x14ac:dyDescent="0.35">
      <c r="A2310" t="s">
        <v>500</v>
      </c>
      <c r="B2310" t="s">
        <v>501</v>
      </c>
      <c r="C2310" s="2">
        <v>44774</v>
      </c>
      <c r="D2310">
        <v>899</v>
      </c>
      <c r="E2310">
        <v>322</v>
      </c>
      <c r="F2310">
        <v>7</v>
      </c>
      <c r="G2310">
        <v>3</v>
      </c>
      <c r="H2310">
        <v>2</v>
      </c>
      <c r="I2310">
        <v>1233</v>
      </c>
      <c r="J2310">
        <v>2</v>
      </c>
      <c r="K2310">
        <v>3</v>
      </c>
      <c r="L2310">
        <v>5</v>
      </c>
      <c r="M2310">
        <v>6</v>
      </c>
      <c r="N2310">
        <v>10</v>
      </c>
      <c r="O2310">
        <v>4</v>
      </c>
      <c r="P2310">
        <v>1</v>
      </c>
      <c r="Q2310">
        <v>2</v>
      </c>
      <c r="R2310">
        <v>3</v>
      </c>
      <c r="S2310">
        <v>1</v>
      </c>
      <c r="T2310" t="s">
        <v>2820</v>
      </c>
      <c r="U2310">
        <v>5</v>
      </c>
      <c r="V2310">
        <v>334</v>
      </c>
      <c r="W2310">
        <v>1228</v>
      </c>
    </row>
    <row r="2311" spans="1:23" x14ac:dyDescent="0.35">
      <c r="A2311" t="s">
        <v>500</v>
      </c>
      <c r="B2311" t="s">
        <v>501</v>
      </c>
      <c r="C2311" s="2">
        <v>44805</v>
      </c>
      <c r="D2311">
        <v>1014</v>
      </c>
      <c r="E2311">
        <v>477</v>
      </c>
      <c r="F2311">
        <v>7</v>
      </c>
      <c r="G2311">
        <v>7</v>
      </c>
      <c r="H2311">
        <v>0</v>
      </c>
      <c r="I2311">
        <v>1505</v>
      </c>
      <c r="J2311">
        <v>2</v>
      </c>
      <c r="K2311">
        <v>3</v>
      </c>
      <c r="L2311">
        <v>5</v>
      </c>
      <c r="M2311">
        <v>6</v>
      </c>
      <c r="N2311">
        <v>32</v>
      </c>
      <c r="O2311">
        <v>26</v>
      </c>
      <c r="P2311">
        <v>1</v>
      </c>
      <c r="Q2311">
        <v>2</v>
      </c>
      <c r="R2311">
        <v>3</v>
      </c>
      <c r="S2311">
        <v>1</v>
      </c>
      <c r="T2311" t="s">
        <v>2821</v>
      </c>
      <c r="U2311">
        <v>7</v>
      </c>
      <c r="V2311">
        <v>491</v>
      </c>
      <c r="W2311">
        <v>1498</v>
      </c>
    </row>
    <row r="2312" spans="1:23" x14ac:dyDescent="0.35">
      <c r="A2312" t="s">
        <v>500</v>
      </c>
      <c r="B2312" t="s">
        <v>501</v>
      </c>
      <c r="C2312" s="2">
        <v>44835</v>
      </c>
      <c r="D2312">
        <v>970</v>
      </c>
      <c r="E2312">
        <v>425</v>
      </c>
      <c r="F2312">
        <v>7</v>
      </c>
      <c r="G2312">
        <v>6</v>
      </c>
      <c r="H2312">
        <v>0</v>
      </c>
      <c r="I2312">
        <v>1408</v>
      </c>
      <c r="J2312">
        <v>2</v>
      </c>
      <c r="K2312">
        <v>4</v>
      </c>
      <c r="L2312">
        <v>5</v>
      </c>
      <c r="M2312">
        <v>6</v>
      </c>
      <c r="N2312">
        <v>34</v>
      </c>
      <c r="O2312">
        <v>28</v>
      </c>
      <c r="P2312">
        <v>1</v>
      </c>
      <c r="Q2312">
        <v>1</v>
      </c>
      <c r="R2312">
        <v>4</v>
      </c>
      <c r="S2312">
        <v>2</v>
      </c>
      <c r="T2312" t="s">
        <v>2822</v>
      </c>
      <c r="U2312">
        <v>6</v>
      </c>
      <c r="V2312">
        <v>438</v>
      </c>
      <c r="W2312">
        <v>1402</v>
      </c>
    </row>
    <row r="2313" spans="1:23" x14ac:dyDescent="0.35">
      <c r="A2313" t="s">
        <v>500</v>
      </c>
      <c r="B2313" t="s">
        <v>501</v>
      </c>
      <c r="C2313" s="2">
        <v>44866</v>
      </c>
      <c r="D2313">
        <v>908</v>
      </c>
      <c r="E2313">
        <v>377</v>
      </c>
      <c r="F2313">
        <v>5</v>
      </c>
      <c r="G2313">
        <v>3</v>
      </c>
      <c r="H2313">
        <v>0</v>
      </c>
      <c r="I2313">
        <v>1293</v>
      </c>
      <c r="J2313">
        <v>2</v>
      </c>
      <c r="K2313">
        <v>4</v>
      </c>
      <c r="L2313">
        <v>5</v>
      </c>
      <c r="M2313">
        <v>6</v>
      </c>
      <c r="N2313">
        <v>30</v>
      </c>
      <c r="O2313">
        <v>24</v>
      </c>
      <c r="P2313">
        <v>1</v>
      </c>
      <c r="Q2313">
        <v>1</v>
      </c>
      <c r="R2313">
        <v>4</v>
      </c>
      <c r="S2313">
        <v>2</v>
      </c>
      <c r="T2313" t="s">
        <v>2823</v>
      </c>
      <c r="U2313">
        <v>3</v>
      </c>
      <c r="V2313">
        <v>385</v>
      </c>
      <c r="W2313">
        <v>1290</v>
      </c>
    </row>
    <row r="2314" spans="1:23" x14ac:dyDescent="0.35">
      <c r="A2314" t="s">
        <v>500</v>
      </c>
      <c r="B2314" t="s">
        <v>501</v>
      </c>
      <c r="C2314" s="2">
        <v>44896</v>
      </c>
      <c r="D2314">
        <v>1082</v>
      </c>
      <c r="E2314">
        <v>486</v>
      </c>
      <c r="F2314">
        <v>2</v>
      </c>
      <c r="G2314">
        <v>3</v>
      </c>
      <c r="H2314">
        <v>0</v>
      </c>
      <c r="I2314">
        <v>1573</v>
      </c>
      <c r="J2314">
        <v>2</v>
      </c>
      <c r="K2314">
        <v>4</v>
      </c>
      <c r="L2314">
        <v>5</v>
      </c>
      <c r="M2314">
        <v>6</v>
      </c>
      <c r="N2314">
        <v>21</v>
      </c>
      <c r="O2314">
        <v>15</v>
      </c>
      <c r="P2314">
        <v>1</v>
      </c>
      <c r="Q2314">
        <v>1</v>
      </c>
      <c r="R2314">
        <v>4</v>
      </c>
      <c r="S2314">
        <v>2</v>
      </c>
      <c r="T2314" t="s">
        <v>2824</v>
      </c>
      <c r="U2314">
        <v>3</v>
      </c>
      <c r="V2314">
        <v>491</v>
      </c>
      <c r="W2314">
        <v>1570</v>
      </c>
    </row>
    <row r="2315" spans="1:23" x14ac:dyDescent="0.35">
      <c r="A2315" t="s">
        <v>500</v>
      </c>
      <c r="B2315" t="s">
        <v>501</v>
      </c>
      <c r="C2315" s="2">
        <v>44927</v>
      </c>
      <c r="D2315">
        <v>834</v>
      </c>
      <c r="E2315">
        <v>423</v>
      </c>
      <c r="F2315">
        <v>4</v>
      </c>
      <c r="G2315">
        <v>5</v>
      </c>
      <c r="H2315">
        <v>0</v>
      </c>
      <c r="I2315">
        <v>1266</v>
      </c>
      <c r="J2315">
        <v>2</v>
      </c>
      <c r="K2315">
        <v>4</v>
      </c>
      <c r="L2315">
        <v>5</v>
      </c>
      <c r="M2315">
        <v>6</v>
      </c>
      <c r="N2315">
        <v>39</v>
      </c>
      <c r="O2315">
        <v>33</v>
      </c>
      <c r="P2315">
        <v>1</v>
      </c>
      <c r="Q2315">
        <v>1</v>
      </c>
      <c r="R2315">
        <v>4</v>
      </c>
      <c r="S2315">
        <v>2</v>
      </c>
      <c r="T2315" t="s">
        <v>2825</v>
      </c>
      <c r="U2315">
        <v>5</v>
      </c>
      <c r="V2315">
        <v>432</v>
      </c>
      <c r="W2315">
        <v>1261</v>
      </c>
    </row>
    <row r="2316" spans="1:23" x14ac:dyDescent="0.35">
      <c r="A2316" t="s">
        <v>500</v>
      </c>
      <c r="B2316" t="s">
        <v>501</v>
      </c>
      <c r="C2316" s="2">
        <v>44958</v>
      </c>
      <c r="D2316">
        <v>760</v>
      </c>
      <c r="E2316">
        <v>406</v>
      </c>
      <c r="F2316">
        <v>3</v>
      </c>
      <c r="G2316">
        <v>3</v>
      </c>
      <c r="H2316">
        <v>0</v>
      </c>
      <c r="I2316">
        <v>1172</v>
      </c>
      <c r="J2316">
        <v>2</v>
      </c>
      <c r="K2316">
        <v>4</v>
      </c>
      <c r="L2316">
        <v>5</v>
      </c>
      <c r="M2316">
        <v>6</v>
      </c>
      <c r="N2316">
        <v>19</v>
      </c>
      <c r="O2316">
        <v>13</v>
      </c>
      <c r="P2316">
        <v>1</v>
      </c>
      <c r="Q2316">
        <v>1</v>
      </c>
      <c r="R2316">
        <v>4</v>
      </c>
      <c r="S2316">
        <v>2</v>
      </c>
      <c r="T2316" t="s">
        <v>2826</v>
      </c>
      <c r="U2316">
        <v>3</v>
      </c>
      <c r="V2316">
        <v>412</v>
      </c>
      <c r="W2316">
        <v>1169</v>
      </c>
    </row>
    <row r="2317" spans="1:23" x14ac:dyDescent="0.35">
      <c r="A2317" t="s">
        <v>500</v>
      </c>
      <c r="B2317" t="s">
        <v>501</v>
      </c>
      <c r="C2317" s="2">
        <v>44986</v>
      </c>
      <c r="D2317">
        <v>954</v>
      </c>
      <c r="E2317">
        <v>473</v>
      </c>
      <c r="F2317">
        <v>18</v>
      </c>
      <c r="G2317">
        <v>8</v>
      </c>
      <c r="H2317">
        <v>2</v>
      </c>
      <c r="I2317">
        <v>1455</v>
      </c>
      <c r="J2317">
        <v>2</v>
      </c>
      <c r="K2317">
        <v>4</v>
      </c>
      <c r="L2317">
        <v>5</v>
      </c>
      <c r="M2317">
        <v>6</v>
      </c>
      <c r="N2317">
        <v>37</v>
      </c>
      <c r="O2317">
        <v>31</v>
      </c>
      <c r="P2317">
        <v>1</v>
      </c>
      <c r="Q2317">
        <v>1</v>
      </c>
      <c r="R2317">
        <v>4</v>
      </c>
      <c r="S2317">
        <v>2</v>
      </c>
      <c r="T2317" t="s">
        <v>2827</v>
      </c>
      <c r="U2317">
        <v>10</v>
      </c>
      <c r="V2317">
        <v>501</v>
      </c>
      <c r="W2317">
        <v>1445</v>
      </c>
    </row>
    <row r="2318" spans="1:23" x14ac:dyDescent="0.35">
      <c r="A2318" t="s">
        <v>301</v>
      </c>
      <c r="B2318" t="s">
        <v>502</v>
      </c>
      <c r="C2318" s="2">
        <v>44652</v>
      </c>
      <c r="D2318">
        <v>1445</v>
      </c>
      <c r="E2318">
        <v>303</v>
      </c>
      <c r="F2318">
        <v>29</v>
      </c>
      <c r="G2318">
        <v>1</v>
      </c>
      <c r="H2318">
        <v>1</v>
      </c>
      <c r="I2318">
        <v>1779</v>
      </c>
      <c r="J2318">
        <v>1</v>
      </c>
      <c r="K2318">
        <v>3</v>
      </c>
      <c r="L2318">
        <v>7</v>
      </c>
      <c r="M2318">
        <v>20</v>
      </c>
      <c r="N2318">
        <v>53</v>
      </c>
      <c r="O2318">
        <v>33</v>
      </c>
      <c r="P2318">
        <v>13</v>
      </c>
      <c r="Q2318">
        <v>4</v>
      </c>
      <c r="R2318">
        <v>3</v>
      </c>
      <c r="S2318">
        <v>2</v>
      </c>
      <c r="T2318" t="s">
        <v>2828</v>
      </c>
      <c r="U2318">
        <v>2</v>
      </c>
      <c r="V2318">
        <v>334</v>
      </c>
      <c r="W2318">
        <v>1777</v>
      </c>
    </row>
    <row r="2319" spans="1:23" x14ac:dyDescent="0.35">
      <c r="A2319" t="s">
        <v>301</v>
      </c>
      <c r="B2319" t="s">
        <v>502</v>
      </c>
      <c r="C2319" s="2">
        <v>44682</v>
      </c>
      <c r="D2319">
        <v>1505</v>
      </c>
      <c r="E2319">
        <v>380</v>
      </c>
      <c r="F2319">
        <v>32</v>
      </c>
      <c r="G2319">
        <v>3</v>
      </c>
      <c r="H2319">
        <v>0</v>
      </c>
      <c r="I2319">
        <v>1920</v>
      </c>
      <c r="J2319">
        <v>1</v>
      </c>
      <c r="K2319">
        <v>3</v>
      </c>
      <c r="L2319">
        <v>7</v>
      </c>
      <c r="M2319">
        <v>20</v>
      </c>
      <c r="N2319">
        <v>55</v>
      </c>
      <c r="O2319">
        <v>35</v>
      </c>
      <c r="P2319">
        <v>13</v>
      </c>
      <c r="Q2319">
        <v>4</v>
      </c>
      <c r="R2319">
        <v>3</v>
      </c>
      <c r="S2319">
        <v>2</v>
      </c>
      <c r="T2319" t="s">
        <v>2829</v>
      </c>
      <c r="U2319">
        <v>3</v>
      </c>
      <c r="V2319">
        <v>415</v>
      </c>
      <c r="W2319">
        <v>1917</v>
      </c>
    </row>
    <row r="2320" spans="1:23" x14ac:dyDescent="0.35">
      <c r="A2320" t="s">
        <v>301</v>
      </c>
      <c r="B2320" t="s">
        <v>502</v>
      </c>
      <c r="C2320" s="2">
        <v>44713</v>
      </c>
      <c r="D2320">
        <v>1395</v>
      </c>
      <c r="E2320">
        <v>388</v>
      </c>
      <c r="F2320">
        <v>28</v>
      </c>
      <c r="G2320">
        <v>2</v>
      </c>
      <c r="H2320">
        <v>4</v>
      </c>
      <c r="I2320">
        <v>1817</v>
      </c>
      <c r="J2320">
        <v>1</v>
      </c>
      <c r="K2320">
        <v>3</v>
      </c>
      <c r="L2320">
        <v>6</v>
      </c>
      <c r="M2320">
        <v>16</v>
      </c>
      <c r="N2320">
        <v>42</v>
      </c>
      <c r="O2320">
        <v>26</v>
      </c>
      <c r="P2320">
        <v>10</v>
      </c>
      <c r="Q2320">
        <v>3</v>
      </c>
      <c r="R2320">
        <v>3</v>
      </c>
      <c r="S2320">
        <v>2</v>
      </c>
      <c r="T2320" t="s">
        <v>2830</v>
      </c>
      <c r="U2320">
        <v>6</v>
      </c>
      <c r="V2320">
        <v>422</v>
      </c>
      <c r="W2320">
        <v>1811</v>
      </c>
    </row>
    <row r="2321" spans="1:23" x14ac:dyDescent="0.35">
      <c r="A2321" t="s">
        <v>301</v>
      </c>
      <c r="B2321" t="s">
        <v>502</v>
      </c>
      <c r="C2321" s="2">
        <v>44743</v>
      </c>
      <c r="D2321">
        <v>1168</v>
      </c>
      <c r="E2321">
        <v>334</v>
      </c>
      <c r="F2321">
        <v>31</v>
      </c>
      <c r="G2321">
        <v>1</v>
      </c>
      <c r="H2321">
        <v>0</v>
      </c>
      <c r="I2321">
        <v>1534</v>
      </c>
      <c r="J2321">
        <v>1</v>
      </c>
      <c r="K2321">
        <v>3</v>
      </c>
      <c r="L2321">
        <v>7</v>
      </c>
      <c r="M2321">
        <v>16</v>
      </c>
      <c r="N2321">
        <v>43</v>
      </c>
      <c r="O2321">
        <v>27</v>
      </c>
      <c r="P2321">
        <v>9</v>
      </c>
      <c r="Q2321">
        <v>4</v>
      </c>
      <c r="R2321">
        <v>3</v>
      </c>
      <c r="S2321">
        <v>2</v>
      </c>
      <c r="T2321" t="s">
        <v>2831</v>
      </c>
      <c r="U2321">
        <v>1</v>
      </c>
      <c r="V2321">
        <v>366</v>
      </c>
      <c r="W2321">
        <v>1533</v>
      </c>
    </row>
    <row r="2322" spans="1:23" x14ac:dyDescent="0.35">
      <c r="A2322" t="s">
        <v>301</v>
      </c>
      <c r="B2322" t="s">
        <v>502</v>
      </c>
      <c r="C2322" s="2">
        <v>44774</v>
      </c>
      <c r="D2322">
        <v>1258</v>
      </c>
      <c r="E2322">
        <v>402</v>
      </c>
      <c r="F2322">
        <v>29</v>
      </c>
      <c r="G2322">
        <v>2</v>
      </c>
      <c r="H2322">
        <v>3</v>
      </c>
      <c r="I2322">
        <v>1694</v>
      </c>
      <c r="J2322">
        <v>1</v>
      </c>
      <c r="K2322">
        <v>3</v>
      </c>
      <c r="L2322">
        <v>6</v>
      </c>
      <c r="M2322">
        <v>15</v>
      </c>
      <c r="N2322">
        <v>45</v>
      </c>
      <c r="O2322">
        <v>30</v>
      </c>
      <c r="P2322">
        <v>9</v>
      </c>
      <c r="Q2322">
        <v>3</v>
      </c>
      <c r="R2322">
        <v>3</v>
      </c>
      <c r="S2322">
        <v>2</v>
      </c>
      <c r="T2322" t="s">
        <v>2832</v>
      </c>
      <c r="U2322">
        <v>5</v>
      </c>
      <c r="V2322">
        <v>436</v>
      </c>
      <c r="W2322">
        <v>1689</v>
      </c>
    </row>
    <row r="2323" spans="1:23" x14ac:dyDescent="0.35">
      <c r="A2323" t="s">
        <v>301</v>
      </c>
      <c r="B2323" t="s">
        <v>502</v>
      </c>
      <c r="C2323" s="2">
        <v>44805</v>
      </c>
      <c r="D2323">
        <v>1822</v>
      </c>
      <c r="E2323">
        <v>434</v>
      </c>
      <c r="F2323">
        <v>38</v>
      </c>
      <c r="G2323">
        <v>6</v>
      </c>
      <c r="H2323">
        <v>0</v>
      </c>
      <c r="I2323">
        <v>2300</v>
      </c>
      <c r="J2323">
        <v>1</v>
      </c>
      <c r="K2323">
        <v>4</v>
      </c>
      <c r="L2323">
        <v>10</v>
      </c>
      <c r="M2323">
        <v>29</v>
      </c>
      <c r="N2323">
        <v>74</v>
      </c>
      <c r="O2323">
        <v>45</v>
      </c>
      <c r="P2323">
        <v>19</v>
      </c>
      <c r="Q2323">
        <v>6</v>
      </c>
      <c r="R2323">
        <v>4</v>
      </c>
      <c r="S2323">
        <v>3</v>
      </c>
      <c r="T2323" t="s">
        <v>2833</v>
      </c>
      <c r="U2323">
        <v>6</v>
      </c>
      <c r="V2323">
        <v>478</v>
      </c>
      <c r="W2323">
        <v>2294</v>
      </c>
    </row>
    <row r="2324" spans="1:23" x14ac:dyDescent="0.35">
      <c r="A2324" t="s">
        <v>301</v>
      </c>
      <c r="B2324" t="s">
        <v>502</v>
      </c>
      <c r="C2324" s="2">
        <v>44835</v>
      </c>
      <c r="D2324">
        <v>1229</v>
      </c>
      <c r="E2324">
        <v>321</v>
      </c>
      <c r="F2324">
        <v>33</v>
      </c>
      <c r="G2324">
        <v>2</v>
      </c>
      <c r="H2324">
        <v>2</v>
      </c>
      <c r="I2324">
        <v>1587</v>
      </c>
      <c r="J2324">
        <v>1</v>
      </c>
      <c r="K2324">
        <v>2</v>
      </c>
      <c r="L2324">
        <v>5</v>
      </c>
      <c r="M2324">
        <v>12</v>
      </c>
      <c r="N2324">
        <v>35</v>
      </c>
      <c r="O2324">
        <v>23</v>
      </c>
      <c r="P2324">
        <v>7</v>
      </c>
      <c r="Q2324">
        <v>3</v>
      </c>
      <c r="R2324">
        <v>2</v>
      </c>
      <c r="S2324">
        <v>1</v>
      </c>
      <c r="T2324" t="s">
        <v>2834</v>
      </c>
      <c r="U2324">
        <v>4</v>
      </c>
      <c r="V2324">
        <v>358</v>
      </c>
      <c r="W2324">
        <v>1583</v>
      </c>
    </row>
    <row r="2325" spans="1:23" x14ac:dyDescent="0.35">
      <c r="A2325" t="s">
        <v>301</v>
      </c>
      <c r="B2325" t="s">
        <v>502</v>
      </c>
      <c r="C2325" s="2">
        <v>44866</v>
      </c>
      <c r="D2325">
        <v>1531</v>
      </c>
      <c r="E2325">
        <v>343</v>
      </c>
      <c r="F2325">
        <v>27</v>
      </c>
      <c r="G2325">
        <v>2</v>
      </c>
      <c r="H2325">
        <v>2</v>
      </c>
      <c r="I2325">
        <v>1905</v>
      </c>
      <c r="J2325">
        <v>1</v>
      </c>
      <c r="K2325">
        <v>3</v>
      </c>
      <c r="L2325">
        <v>8</v>
      </c>
      <c r="M2325">
        <v>22</v>
      </c>
      <c r="N2325">
        <v>72</v>
      </c>
      <c r="O2325">
        <v>50</v>
      </c>
      <c r="P2325">
        <v>14</v>
      </c>
      <c r="Q2325">
        <v>5</v>
      </c>
      <c r="R2325">
        <v>3</v>
      </c>
      <c r="S2325">
        <v>2</v>
      </c>
      <c r="T2325" t="s">
        <v>2835</v>
      </c>
      <c r="U2325">
        <v>4</v>
      </c>
      <c r="V2325">
        <v>374</v>
      </c>
      <c r="W2325">
        <v>1901</v>
      </c>
    </row>
    <row r="2326" spans="1:23" x14ac:dyDescent="0.35">
      <c r="A2326" t="s">
        <v>301</v>
      </c>
      <c r="B2326" t="s">
        <v>502</v>
      </c>
      <c r="C2326" s="2">
        <v>44896</v>
      </c>
      <c r="D2326">
        <v>1719</v>
      </c>
      <c r="E2326">
        <v>352</v>
      </c>
      <c r="F2326">
        <v>34</v>
      </c>
      <c r="G2326">
        <v>5</v>
      </c>
      <c r="H2326">
        <v>1</v>
      </c>
      <c r="I2326">
        <v>2111</v>
      </c>
      <c r="J2326">
        <v>1</v>
      </c>
      <c r="K2326">
        <v>3</v>
      </c>
      <c r="L2326">
        <v>10</v>
      </c>
      <c r="M2326">
        <v>33</v>
      </c>
      <c r="N2326">
        <v>65</v>
      </c>
      <c r="O2326">
        <v>32</v>
      </c>
      <c r="P2326">
        <v>23</v>
      </c>
      <c r="Q2326">
        <v>7</v>
      </c>
      <c r="R2326">
        <v>3</v>
      </c>
      <c r="S2326">
        <v>2</v>
      </c>
      <c r="T2326" t="s">
        <v>2836</v>
      </c>
      <c r="U2326">
        <v>6</v>
      </c>
      <c r="V2326">
        <v>392</v>
      </c>
      <c r="W2326">
        <v>2105</v>
      </c>
    </row>
    <row r="2327" spans="1:23" x14ac:dyDescent="0.35">
      <c r="A2327" t="s">
        <v>301</v>
      </c>
      <c r="B2327" t="s">
        <v>502</v>
      </c>
      <c r="C2327" s="2">
        <v>44927</v>
      </c>
      <c r="D2327">
        <v>1376</v>
      </c>
      <c r="E2327">
        <v>342</v>
      </c>
      <c r="F2327">
        <v>39</v>
      </c>
      <c r="G2327">
        <v>5</v>
      </c>
      <c r="H2327">
        <v>3</v>
      </c>
      <c r="I2327">
        <v>1765</v>
      </c>
      <c r="J2327">
        <v>1</v>
      </c>
      <c r="K2327">
        <v>2</v>
      </c>
      <c r="L2327">
        <v>5</v>
      </c>
      <c r="M2327">
        <v>14</v>
      </c>
      <c r="N2327">
        <v>46</v>
      </c>
      <c r="O2327">
        <v>32</v>
      </c>
      <c r="P2327">
        <v>9</v>
      </c>
      <c r="Q2327">
        <v>3</v>
      </c>
      <c r="R2327">
        <v>2</v>
      </c>
      <c r="S2327">
        <v>1</v>
      </c>
      <c r="T2327" t="s">
        <v>2837</v>
      </c>
      <c r="U2327">
        <v>8</v>
      </c>
      <c r="V2327">
        <v>389</v>
      </c>
      <c r="W2327">
        <v>1757</v>
      </c>
    </row>
    <row r="2328" spans="1:23" x14ac:dyDescent="0.35">
      <c r="A2328" t="s">
        <v>301</v>
      </c>
      <c r="B2328" t="s">
        <v>502</v>
      </c>
      <c r="C2328" s="2">
        <v>44958</v>
      </c>
      <c r="D2328">
        <v>1322</v>
      </c>
      <c r="E2328">
        <v>298</v>
      </c>
      <c r="F2328">
        <v>31</v>
      </c>
      <c r="G2328">
        <v>2</v>
      </c>
      <c r="H2328">
        <v>5</v>
      </c>
      <c r="I2328">
        <v>1658</v>
      </c>
      <c r="J2328">
        <v>1</v>
      </c>
      <c r="K2328">
        <v>3</v>
      </c>
      <c r="L2328">
        <v>6</v>
      </c>
      <c r="M2328">
        <v>16</v>
      </c>
      <c r="N2328">
        <v>70</v>
      </c>
      <c r="O2328">
        <v>54</v>
      </c>
      <c r="P2328">
        <v>10</v>
      </c>
      <c r="Q2328">
        <v>3</v>
      </c>
      <c r="R2328">
        <v>3</v>
      </c>
      <c r="S2328">
        <v>2</v>
      </c>
      <c r="T2328" t="s">
        <v>2838</v>
      </c>
      <c r="U2328">
        <v>7</v>
      </c>
      <c r="V2328">
        <v>336</v>
      </c>
      <c r="W2328">
        <v>1651</v>
      </c>
    </row>
    <row r="2329" spans="1:23" x14ac:dyDescent="0.35">
      <c r="A2329" t="s">
        <v>301</v>
      </c>
      <c r="B2329" t="s">
        <v>502</v>
      </c>
      <c r="C2329" s="2">
        <v>44986</v>
      </c>
      <c r="D2329">
        <v>1666</v>
      </c>
      <c r="E2329">
        <v>334</v>
      </c>
      <c r="F2329">
        <v>43</v>
      </c>
      <c r="G2329">
        <v>6</v>
      </c>
      <c r="H2329">
        <v>6</v>
      </c>
      <c r="I2329">
        <v>2055</v>
      </c>
      <c r="J2329">
        <v>1</v>
      </c>
      <c r="K2329">
        <v>2</v>
      </c>
      <c r="L2329">
        <v>5</v>
      </c>
      <c r="M2329">
        <v>16</v>
      </c>
      <c r="N2329">
        <v>56</v>
      </c>
      <c r="O2329">
        <v>40</v>
      </c>
      <c r="P2329">
        <v>11</v>
      </c>
      <c r="Q2329">
        <v>3</v>
      </c>
      <c r="R2329">
        <v>2</v>
      </c>
      <c r="S2329">
        <v>1</v>
      </c>
      <c r="T2329" t="s">
        <v>2839</v>
      </c>
      <c r="U2329">
        <v>12</v>
      </c>
      <c r="V2329">
        <v>389</v>
      </c>
      <c r="W2329">
        <v>2043</v>
      </c>
    </row>
    <row r="2330" spans="1:23" x14ac:dyDescent="0.35">
      <c r="A2330" t="s">
        <v>337</v>
      </c>
      <c r="B2330" t="s">
        <v>338</v>
      </c>
      <c r="C2330" s="2">
        <v>44652</v>
      </c>
      <c r="D2330">
        <v>0</v>
      </c>
      <c r="E2330">
        <v>0</v>
      </c>
      <c r="F2330">
        <v>0</v>
      </c>
      <c r="G2330">
        <v>0</v>
      </c>
      <c r="H2330">
        <v>0</v>
      </c>
      <c r="I2330">
        <v>0</v>
      </c>
      <c r="T2330" t="s">
        <v>2840</v>
      </c>
      <c r="U2330">
        <v>0</v>
      </c>
      <c r="V2330">
        <v>0</v>
      </c>
      <c r="W2330">
        <v>0</v>
      </c>
    </row>
    <row r="2331" spans="1:23" x14ac:dyDescent="0.35">
      <c r="A2331" t="s">
        <v>337</v>
      </c>
      <c r="B2331" t="s">
        <v>338</v>
      </c>
      <c r="C2331" s="2">
        <v>44682</v>
      </c>
      <c r="D2331">
        <v>8622</v>
      </c>
      <c r="E2331">
        <v>1310</v>
      </c>
      <c r="F2331">
        <v>64</v>
      </c>
      <c r="G2331">
        <v>27</v>
      </c>
      <c r="H2331">
        <v>42</v>
      </c>
      <c r="I2331">
        <v>10065</v>
      </c>
      <c r="J2331">
        <v>31</v>
      </c>
      <c r="K2331">
        <v>57</v>
      </c>
      <c r="L2331">
        <v>119</v>
      </c>
      <c r="M2331">
        <v>178</v>
      </c>
      <c r="N2331">
        <v>221</v>
      </c>
      <c r="O2331">
        <v>43</v>
      </c>
      <c r="P2331">
        <v>59</v>
      </c>
      <c r="Q2331">
        <v>62</v>
      </c>
      <c r="R2331">
        <v>57</v>
      </c>
      <c r="S2331">
        <v>26</v>
      </c>
      <c r="T2331" t="s">
        <v>2841</v>
      </c>
      <c r="U2331">
        <v>69</v>
      </c>
      <c r="V2331">
        <v>1443</v>
      </c>
      <c r="W2331">
        <v>9996</v>
      </c>
    </row>
    <row r="2332" spans="1:23" x14ac:dyDescent="0.35">
      <c r="A2332" t="s">
        <v>337</v>
      </c>
      <c r="B2332" t="s">
        <v>338</v>
      </c>
      <c r="C2332" s="2">
        <v>44713</v>
      </c>
      <c r="D2332">
        <v>3319</v>
      </c>
      <c r="E2332">
        <v>410</v>
      </c>
      <c r="F2332">
        <v>9</v>
      </c>
      <c r="G2332">
        <v>4</v>
      </c>
      <c r="H2332">
        <v>0</v>
      </c>
      <c r="I2332">
        <v>3742</v>
      </c>
      <c r="J2332">
        <v>16</v>
      </c>
      <c r="K2332">
        <v>26</v>
      </c>
      <c r="L2332">
        <v>37</v>
      </c>
      <c r="M2332">
        <v>46</v>
      </c>
      <c r="N2332">
        <v>66</v>
      </c>
      <c r="O2332">
        <v>20</v>
      </c>
      <c r="P2332">
        <v>9</v>
      </c>
      <c r="Q2332">
        <v>11</v>
      </c>
      <c r="R2332">
        <v>26</v>
      </c>
      <c r="S2332">
        <v>10</v>
      </c>
      <c r="T2332" t="s">
        <v>2842</v>
      </c>
      <c r="U2332">
        <v>4</v>
      </c>
      <c r="V2332">
        <v>423</v>
      </c>
      <c r="W2332">
        <v>3738</v>
      </c>
    </row>
    <row r="2333" spans="1:23" x14ac:dyDescent="0.35">
      <c r="A2333" t="s">
        <v>337</v>
      </c>
      <c r="B2333" t="s">
        <v>338</v>
      </c>
      <c r="C2333" s="2">
        <v>44743</v>
      </c>
      <c r="D2333">
        <v>1912</v>
      </c>
      <c r="E2333">
        <v>317</v>
      </c>
      <c r="F2333">
        <v>7</v>
      </c>
      <c r="G2333">
        <v>6</v>
      </c>
      <c r="H2333">
        <v>0</v>
      </c>
      <c r="I2333">
        <v>2242</v>
      </c>
      <c r="J2333">
        <v>3</v>
      </c>
      <c r="K2333">
        <v>11</v>
      </c>
      <c r="L2333">
        <v>19</v>
      </c>
      <c r="M2333">
        <v>27</v>
      </c>
      <c r="N2333">
        <v>44</v>
      </c>
      <c r="O2333">
        <v>17</v>
      </c>
      <c r="P2333">
        <v>8</v>
      </c>
      <c r="Q2333">
        <v>8</v>
      </c>
      <c r="R2333">
        <v>11</v>
      </c>
      <c r="S2333">
        <v>8</v>
      </c>
      <c r="T2333" t="s">
        <v>2843</v>
      </c>
      <c r="U2333">
        <v>6</v>
      </c>
      <c r="V2333">
        <v>330</v>
      </c>
      <c r="W2333">
        <v>2236</v>
      </c>
    </row>
    <row r="2334" spans="1:23" x14ac:dyDescent="0.35">
      <c r="A2334" t="s">
        <v>337</v>
      </c>
      <c r="B2334" t="s">
        <v>338</v>
      </c>
      <c r="C2334" s="2">
        <v>44774</v>
      </c>
      <c r="D2334">
        <v>0</v>
      </c>
      <c r="E2334">
        <v>0</v>
      </c>
      <c r="F2334">
        <v>0</v>
      </c>
      <c r="G2334">
        <v>0</v>
      </c>
      <c r="H2334">
        <v>0</v>
      </c>
      <c r="I2334">
        <v>0</v>
      </c>
      <c r="T2334" t="s">
        <v>2844</v>
      </c>
      <c r="U2334">
        <v>0</v>
      </c>
      <c r="V2334">
        <v>0</v>
      </c>
      <c r="W2334">
        <v>0</v>
      </c>
    </row>
    <row r="2335" spans="1:23" x14ac:dyDescent="0.35">
      <c r="A2335" t="s">
        <v>337</v>
      </c>
      <c r="B2335" t="s">
        <v>338</v>
      </c>
      <c r="C2335" s="2">
        <v>44805</v>
      </c>
      <c r="D2335">
        <v>3256</v>
      </c>
      <c r="E2335">
        <v>501</v>
      </c>
      <c r="F2335">
        <v>23</v>
      </c>
      <c r="G2335">
        <v>6</v>
      </c>
      <c r="H2335">
        <v>3</v>
      </c>
      <c r="I2335">
        <v>3789</v>
      </c>
      <c r="J2335">
        <v>4</v>
      </c>
      <c r="K2335">
        <v>24</v>
      </c>
      <c r="L2335">
        <v>35</v>
      </c>
      <c r="M2335">
        <v>47</v>
      </c>
      <c r="N2335">
        <v>84</v>
      </c>
      <c r="O2335">
        <v>37</v>
      </c>
      <c r="P2335">
        <v>12</v>
      </c>
      <c r="Q2335">
        <v>11</v>
      </c>
      <c r="R2335">
        <v>24</v>
      </c>
      <c r="S2335">
        <v>20</v>
      </c>
      <c r="T2335" t="s">
        <v>2845</v>
      </c>
      <c r="U2335">
        <v>9</v>
      </c>
      <c r="V2335">
        <v>533</v>
      </c>
      <c r="W2335">
        <v>3780</v>
      </c>
    </row>
    <row r="2336" spans="1:23" x14ac:dyDescent="0.35">
      <c r="A2336" t="s">
        <v>337</v>
      </c>
      <c r="B2336" t="s">
        <v>338</v>
      </c>
      <c r="C2336" s="2">
        <v>44835</v>
      </c>
      <c r="D2336">
        <v>0</v>
      </c>
      <c r="E2336">
        <v>0</v>
      </c>
      <c r="F2336">
        <v>0</v>
      </c>
      <c r="G2336">
        <v>0</v>
      </c>
      <c r="H2336">
        <v>0</v>
      </c>
      <c r="I2336">
        <v>0</v>
      </c>
      <c r="T2336" t="s">
        <v>2846</v>
      </c>
      <c r="U2336">
        <v>0</v>
      </c>
      <c r="V2336">
        <v>0</v>
      </c>
      <c r="W2336">
        <v>0</v>
      </c>
    </row>
    <row r="2337" spans="1:23" x14ac:dyDescent="0.35">
      <c r="A2337" t="s">
        <v>337</v>
      </c>
      <c r="B2337" t="s">
        <v>338</v>
      </c>
      <c r="C2337" s="2">
        <v>44866</v>
      </c>
      <c r="D2337">
        <v>3214</v>
      </c>
      <c r="E2337">
        <v>442</v>
      </c>
      <c r="F2337">
        <v>29</v>
      </c>
      <c r="G2337">
        <v>3</v>
      </c>
      <c r="H2337">
        <v>4</v>
      </c>
      <c r="I2337">
        <v>3692</v>
      </c>
      <c r="J2337">
        <v>6</v>
      </c>
      <c r="K2337">
        <v>17</v>
      </c>
      <c r="L2337">
        <v>27</v>
      </c>
      <c r="M2337">
        <v>40</v>
      </c>
      <c r="N2337">
        <v>89</v>
      </c>
      <c r="O2337">
        <v>49</v>
      </c>
      <c r="P2337">
        <v>13</v>
      </c>
      <c r="Q2337">
        <v>10</v>
      </c>
      <c r="R2337">
        <v>17</v>
      </c>
      <c r="S2337">
        <v>11</v>
      </c>
      <c r="T2337" t="s">
        <v>2847</v>
      </c>
      <c r="U2337">
        <v>7</v>
      </c>
      <c r="V2337">
        <v>478</v>
      </c>
      <c r="W2337">
        <v>3685</v>
      </c>
    </row>
    <row r="2338" spans="1:23" x14ac:dyDescent="0.35">
      <c r="A2338" t="s">
        <v>337</v>
      </c>
      <c r="B2338" t="s">
        <v>338</v>
      </c>
      <c r="C2338" s="2">
        <v>44896</v>
      </c>
      <c r="D2338">
        <v>2250</v>
      </c>
      <c r="E2338">
        <v>375</v>
      </c>
      <c r="F2338">
        <v>32</v>
      </c>
      <c r="G2338">
        <v>5</v>
      </c>
      <c r="H2338">
        <v>1</v>
      </c>
      <c r="I2338">
        <v>2663</v>
      </c>
      <c r="J2338">
        <v>2</v>
      </c>
      <c r="K2338">
        <v>6</v>
      </c>
      <c r="L2338">
        <v>14</v>
      </c>
      <c r="M2338">
        <v>29</v>
      </c>
      <c r="N2338">
        <v>85</v>
      </c>
      <c r="O2338">
        <v>56</v>
      </c>
      <c r="P2338">
        <v>15</v>
      </c>
      <c r="Q2338">
        <v>8</v>
      </c>
      <c r="R2338">
        <v>6</v>
      </c>
      <c r="S2338">
        <v>4</v>
      </c>
      <c r="T2338" t="s">
        <v>2848</v>
      </c>
      <c r="U2338">
        <v>6</v>
      </c>
      <c r="V2338">
        <v>413</v>
      </c>
      <c r="W2338">
        <v>2657</v>
      </c>
    </row>
    <row r="2339" spans="1:23" x14ac:dyDescent="0.35">
      <c r="A2339" t="s">
        <v>337</v>
      </c>
      <c r="B2339" t="s">
        <v>338</v>
      </c>
      <c r="C2339" s="2">
        <v>44927</v>
      </c>
      <c r="D2339">
        <v>2797</v>
      </c>
      <c r="E2339">
        <v>466</v>
      </c>
      <c r="F2339">
        <v>21</v>
      </c>
      <c r="G2339">
        <v>7</v>
      </c>
      <c r="H2339">
        <v>1</v>
      </c>
      <c r="I2339">
        <v>3292</v>
      </c>
      <c r="J2339">
        <v>3</v>
      </c>
      <c r="K2339">
        <v>7</v>
      </c>
      <c r="L2339">
        <v>13</v>
      </c>
      <c r="M2339">
        <v>27</v>
      </c>
      <c r="N2339">
        <v>69</v>
      </c>
      <c r="O2339">
        <v>42</v>
      </c>
      <c r="P2339">
        <v>14</v>
      </c>
      <c r="Q2339">
        <v>6</v>
      </c>
      <c r="R2339">
        <v>7</v>
      </c>
      <c r="S2339">
        <v>4</v>
      </c>
      <c r="T2339" t="s">
        <v>2849</v>
      </c>
      <c r="U2339">
        <v>8</v>
      </c>
      <c r="V2339">
        <v>495</v>
      </c>
      <c r="W2339">
        <v>3284</v>
      </c>
    </row>
    <row r="2340" spans="1:23" x14ac:dyDescent="0.35">
      <c r="A2340" t="s">
        <v>337</v>
      </c>
      <c r="B2340" t="s">
        <v>338</v>
      </c>
      <c r="C2340" s="2">
        <v>44958</v>
      </c>
      <c r="D2340">
        <v>1292</v>
      </c>
      <c r="E2340">
        <v>294</v>
      </c>
      <c r="F2340">
        <v>21</v>
      </c>
      <c r="G2340">
        <v>4</v>
      </c>
      <c r="H2340">
        <v>1</v>
      </c>
      <c r="I2340">
        <v>1612</v>
      </c>
      <c r="J2340">
        <v>4</v>
      </c>
      <c r="K2340">
        <v>7</v>
      </c>
      <c r="L2340">
        <v>13</v>
      </c>
      <c r="M2340">
        <v>27</v>
      </c>
      <c r="N2340">
        <v>102</v>
      </c>
      <c r="O2340">
        <v>75</v>
      </c>
      <c r="P2340">
        <v>14</v>
      </c>
      <c r="Q2340">
        <v>6</v>
      </c>
      <c r="R2340">
        <v>7</v>
      </c>
      <c r="S2340">
        <v>3</v>
      </c>
      <c r="T2340" t="s">
        <v>2850</v>
      </c>
      <c r="U2340">
        <v>5</v>
      </c>
      <c r="V2340">
        <v>320</v>
      </c>
      <c r="W2340">
        <v>1607</v>
      </c>
    </row>
    <row r="2341" spans="1:23" x14ac:dyDescent="0.35">
      <c r="A2341" t="s">
        <v>337</v>
      </c>
      <c r="B2341" t="s">
        <v>338</v>
      </c>
      <c r="C2341" s="2">
        <v>44986</v>
      </c>
      <c r="D2341">
        <v>1050</v>
      </c>
      <c r="E2341">
        <v>174</v>
      </c>
      <c r="F2341">
        <v>14</v>
      </c>
      <c r="G2341">
        <v>2</v>
      </c>
      <c r="H2341">
        <v>3</v>
      </c>
      <c r="I2341">
        <v>1243</v>
      </c>
      <c r="J2341">
        <v>3</v>
      </c>
      <c r="K2341">
        <v>7</v>
      </c>
      <c r="L2341">
        <v>12</v>
      </c>
      <c r="M2341">
        <v>24</v>
      </c>
      <c r="N2341">
        <v>95</v>
      </c>
      <c r="O2341">
        <v>71</v>
      </c>
      <c r="P2341">
        <v>12</v>
      </c>
      <c r="Q2341">
        <v>5</v>
      </c>
      <c r="R2341">
        <v>7</v>
      </c>
      <c r="S2341">
        <v>4</v>
      </c>
      <c r="T2341" t="s">
        <v>2851</v>
      </c>
      <c r="U2341">
        <v>5</v>
      </c>
      <c r="V2341">
        <v>193</v>
      </c>
      <c r="W2341">
        <v>1238</v>
      </c>
    </row>
    <row r="2342" spans="1:23" x14ac:dyDescent="0.35">
      <c r="A2342" t="s">
        <v>311</v>
      </c>
      <c r="B2342" t="s">
        <v>503</v>
      </c>
      <c r="C2342" s="2">
        <v>44652</v>
      </c>
      <c r="D2342">
        <v>812</v>
      </c>
      <c r="E2342">
        <v>327</v>
      </c>
      <c r="F2342">
        <v>90</v>
      </c>
      <c r="G2342">
        <v>1</v>
      </c>
      <c r="H2342">
        <v>2</v>
      </c>
      <c r="I2342">
        <v>1232</v>
      </c>
      <c r="J2342">
        <v>0</v>
      </c>
      <c r="K2342">
        <v>1</v>
      </c>
      <c r="L2342">
        <v>2</v>
      </c>
      <c r="M2342">
        <v>5</v>
      </c>
      <c r="N2342">
        <v>16</v>
      </c>
      <c r="O2342">
        <v>11</v>
      </c>
      <c r="P2342">
        <v>3</v>
      </c>
      <c r="Q2342">
        <v>1</v>
      </c>
      <c r="R2342">
        <v>1</v>
      </c>
      <c r="S2342">
        <v>1</v>
      </c>
      <c r="T2342" t="s">
        <v>2852</v>
      </c>
      <c r="U2342">
        <v>3</v>
      </c>
      <c r="V2342">
        <v>420</v>
      </c>
      <c r="W2342">
        <v>1229</v>
      </c>
    </row>
    <row r="2343" spans="1:23" x14ac:dyDescent="0.35">
      <c r="A2343" t="s">
        <v>311</v>
      </c>
      <c r="B2343" t="s">
        <v>503</v>
      </c>
      <c r="C2343" s="2">
        <v>44682</v>
      </c>
      <c r="D2343">
        <v>1050</v>
      </c>
      <c r="E2343">
        <v>394</v>
      </c>
      <c r="F2343">
        <v>70</v>
      </c>
      <c r="G2343">
        <v>3</v>
      </c>
      <c r="H2343">
        <v>3</v>
      </c>
      <c r="I2343">
        <v>1520</v>
      </c>
      <c r="J2343">
        <v>0</v>
      </c>
      <c r="K2343">
        <v>1</v>
      </c>
      <c r="L2343">
        <v>2</v>
      </c>
      <c r="M2343">
        <v>4</v>
      </c>
      <c r="N2343">
        <v>14</v>
      </c>
      <c r="O2343">
        <v>10</v>
      </c>
      <c r="P2343">
        <v>2</v>
      </c>
      <c r="Q2343">
        <v>1</v>
      </c>
      <c r="R2343">
        <v>1</v>
      </c>
      <c r="S2343">
        <v>1</v>
      </c>
      <c r="T2343" t="s">
        <v>2853</v>
      </c>
      <c r="U2343">
        <v>6</v>
      </c>
      <c r="V2343">
        <v>470</v>
      </c>
      <c r="W2343">
        <v>1514</v>
      </c>
    </row>
    <row r="2344" spans="1:23" x14ac:dyDescent="0.35">
      <c r="A2344" t="s">
        <v>311</v>
      </c>
      <c r="B2344" t="s">
        <v>503</v>
      </c>
      <c r="C2344" s="2">
        <v>44713</v>
      </c>
      <c r="D2344">
        <v>945</v>
      </c>
      <c r="E2344">
        <v>378</v>
      </c>
      <c r="F2344">
        <v>88</v>
      </c>
      <c r="G2344">
        <v>2</v>
      </c>
      <c r="H2344">
        <v>1</v>
      </c>
      <c r="I2344">
        <v>1414</v>
      </c>
      <c r="J2344">
        <v>0</v>
      </c>
      <c r="K2344">
        <v>1</v>
      </c>
      <c r="L2344">
        <v>1</v>
      </c>
      <c r="M2344">
        <v>3</v>
      </c>
      <c r="N2344">
        <v>12</v>
      </c>
      <c r="O2344">
        <v>9</v>
      </c>
      <c r="P2344">
        <v>2</v>
      </c>
      <c r="Q2344">
        <v>0</v>
      </c>
      <c r="R2344">
        <v>1</v>
      </c>
      <c r="S2344">
        <v>1</v>
      </c>
      <c r="T2344" t="s">
        <v>2854</v>
      </c>
      <c r="U2344">
        <v>3</v>
      </c>
      <c r="V2344">
        <v>469</v>
      </c>
      <c r="W2344">
        <v>1411</v>
      </c>
    </row>
    <row r="2345" spans="1:23" x14ac:dyDescent="0.35">
      <c r="A2345" t="s">
        <v>311</v>
      </c>
      <c r="B2345" t="s">
        <v>503</v>
      </c>
      <c r="C2345" s="2">
        <v>44743</v>
      </c>
      <c r="D2345">
        <v>164</v>
      </c>
      <c r="E2345">
        <v>106</v>
      </c>
      <c r="F2345">
        <v>40</v>
      </c>
      <c r="G2345">
        <v>0</v>
      </c>
      <c r="H2345">
        <v>0</v>
      </c>
      <c r="I2345">
        <v>310</v>
      </c>
      <c r="J2345">
        <v>0</v>
      </c>
      <c r="K2345">
        <v>1</v>
      </c>
      <c r="L2345">
        <v>2</v>
      </c>
      <c r="M2345">
        <v>3</v>
      </c>
      <c r="N2345">
        <v>14</v>
      </c>
      <c r="O2345">
        <v>11</v>
      </c>
      <c r="P2345">
        <v>1</v>
      </c>
      <c r="Q2345">
        <v>1</v>
      </c>
      <c r="R2345">
        <v>1</v>
      </c>
      <c r="S2345">
        <v>1</v>
      </c>
      <c r="T2345" t="s">
        <v>2855</v>
      </c>
      <c r="U2345">
        <v>0</v>
      </c>
      <c r="V2345">
        <v>146</v>
      </c>
      <c r="W2345">
        <v>310</v>
      </c>
    </row>
    <row r="2346" spans="1:23" x14ac:dyDescent="0.35">
      <c r="A2346" t="s">
        <v>311</v>
      </c>
      <c r="B2346" t="s">
        <v>503</v>
      </c>
      <c r="C2346" s="2">
        <v>44774</v>
      </c>
      <c r="D2346">
        <v>0</v>
      </c>
      <c r="E2346">
        <v>0</v>
      </c>
      <c r="F2346">
        <v>0</v>
      </c>
      <c r="G2346">
        <v>0</v>
      </c>
      <c r="H2346">
        <v>0</v>
      </c>
      <c r="I2346">
        <v>0</v>
      </c>
      <c r="T2346" t="s">
        <v>2856</v>
      </c>
      <c r="U2346">
        <v>0</v>
      </c>
      <c r="V2346">
        <v>0</v>
      </c>
      <c r="W2346">
        <v>0</v>
      </c>
    </row>
    <row r="2347" spans="1:23" x14ac:dyDescent="0.35">
      <c r="A2347" t="s">
        <v>311</v>
      </c>
      <c r="B2347" t="s">
        <v>503</v>
      </c>
      <c r="C2347" s="2">
        <v>44805</v>
      </c>
      <c r="D2347">
        <v>0</v>
      </c>
      <c r="E2347">
        <v>0</v>
      </c>
      <c r="F2347">
        <v>0</v>
      </c>
      <c r="G2347">
        <v>0</v>
      </c>
      <c r="H2347">
        <v>0</v>
      </c>
      <c r="I2347">
        <v>0</v>
      </c>
      <c r="T2347" t="s">
        <v>2857</v>
      </c>
      <c r="U2347">
        <v>0</v>
      </c>
      <c r="V2347">
        <v>0</v>
      </c>
      <c r="W2347">
        <v>0</v>
      </c>
    </row>
    <row r="2348" spans="1:23" x14ac:dyDescent="0.35">
      <c r="A2348" t="s">
        <v>311</v>
      </c>
      <c r="B2348" t="s">
        <v>503</v>
      </c>
      <c r="C2348" s="2">
        <v>44835</v>
      </c>
      <c r="D2348">
        <v>0</v>
      </c>
      <c r="E2348">
        <v>0</v>
      </c>
      <c r="F2348">
        <v>0</v>
      </c>
      <c r="G2348">
        <v>0</v>
      </c>
      <c r="H2348">
        <v>0</v>
      </c>
      <c r="I2348">
        <v>0</v>
      </c>
      <c r="T2348" t="s">
        <v>2858</v>
      </c>
      <c r="U2348">
        <v>0</v>
      </c>
      <c r="V2348">
        <v>0</v>
      </c>
      <c r="W2348">
        <v>0</v>
      </c>
    </row>
    <row r="2349" spans="1:23" x14ac:dyDescent="0.35">
      <c r="A2349" t="s">
        <v>311</v>
      </c>
      <c r="B2349" t="s">
        <v>503</v>
      </c>
      <c r="C2349" s="2">
        <v>44866</v>
      </c>
      <c r="D2349">
        <v>0</v>
      </c>
      <c r="E2349">
        <v>0</v>
      </c>
      <c r="F2349">
        <v>0</v>
      </c>
      <c r="G2349">
        <v>0</v>
      </c>
      <c r="H2349">
        <v>0</v>
      </c>
      <c r="I2349">
        <v>0</v>
      </c>
      <c r="T2349" t="s">
        <v>2859</v>
      </c>
      <c r="U2349">
        <v>0</v>
      </c>
      <c r="V2349">
        <v>0</v>
      </c>
      <c r="W2349">
        <v>0</v>
      </c>
    </row>
    <row r="2350" spans="1:23" x14ac:dyDescent="0.35">
      <c r="A2350" t="s">
        <v>311</v>
      </c>
      <c r="B2350" t="s">
        <v>503</v>
      </c>
      <c r="C2350" s="2">
        <v>44896</v>
      </c>
      <c r="D2350">
        <v>0</v>
      </c>
      <c r="E2350">
        <v>0</v>
      </c>
      <c r="F2350">
        <v>0</v>
      </c>
      <c r="G2350">
        <v>0</v>
      </c>
      <c r="H2350">
        <v>0</v>
      </c>
      <c r="I2350">
        <v>0</v>
      </c>
      <c r="T2350" t="s">
        <v>2860</v>
      </c>
      <c r="U2350">
        <v>0</v>
      </c>
      <c r="V2350">
        <v>0</v>
      </c>
      <c r="W2350">
        <v>0</v>
      </c>
    </row>
    <row r="2351" spans="1:23" x14ac:dyDescent="0.35">
      <c r="A2351" t="s">
        <v>311</v>
      </c>
      <c r="B2351" t="s">
        <v>503</v>
      </c>
      <c r="C2351" s="2">
        <v>44927</v>
      </c>
      <c r="D2351">
        <v>0</v>
      </c>
      <c r="E2351">
        <v>0</v>
      </c>
      <c r="F2351">
        <v>0</v>
      </c>
      <c r="G2351">
        <v>0</v>
      </c>
      <c r="H2351">
        <v>0</v>
      </c>
      <c r="I2351">
        <v>0</v>
      </c>
      <c r="T2351" t="s">
        <v>2861</v>
      </c>
      <c r="U2351">
        <v>0</v>
      </c>
      <c r="V2351">
        <v>0</v>
      </c>
      <c r="W2351">
        <v>0</v>
      </c>
    </row>
    <row r="2352" spans="1:23" x14ac:dyDescent="0.35">
      <c r="A2352" t="s">
        <v>311</v>
      </c>
      <c r="B2352" t="s">
        <v>503</v>
      </c>
      <c r="C2352" s="2">
        <v>44958</v>
      </c>
      <c r="D2352">
        <v>0</v>
      </c>
      <c r="E2352">
        <v>0</v>
      </c>
      <c r="F2352">
        <v>0</v>
      </c>
      <c r="G2352">
        <v>0</v>
      </c>
      <c r="H2352">
        <v>0</v>
      </c>
      <c r="I2352">
        <v>0</v>
      </c>
      <c r="T2352" t="s">
        <v>2862</v>
      </c>
      <c r="U2352">
        <v>0</v>
      </c>
      <c r="V2352">
        <v>0</v>
      </c>
      <c r="W2352">
        <v>0</v>
      </c>
    </row>
    <row r="2353" spans="1:23" x14ac:dyDescent="0.35">
      <c r="A2353" t="s">
        <v>311</v>
      </c>
      <c r="B2353" t="s">
        <v>503</v>
      </c>
      <c r="C2353" s="2">
        <v>44986</v>
      </c>
      <c r="D2353">
        <v>0</v>
      </c>
      <c r="E2353">
        <v>0</v>
      </c>
      <c r="F2353">
        <v>0</v>
      </c>
      <c r="G2353">
        <v>0</v>
      </c>
      <c r="H2353">
        <v>0</v>
      </c>
      <c r="I2353">
        <v>0</v>
      </c>
      <c r="T2353" t="s">
        <v>2863</v>
      </c>
      <c r="U2353">
        <v>0</v>
      </c>
      <c r="V2353">
        <v>0</v>
      </c>
      <c r="W2353">
        <v>0</v>
      </c>
    </row>
    <row r="2354" spans="1:23" x14ac:dyDescent="0.35">
      <c r="A2354" t="s">
        <v>193</v>
      </c>
      <c r="B2354" t="s">
        <v>194</v>
      </c>
      <c r="C2354" s="2">
        <v>44652</v>
      </c>
      <c r="D2354">
        <v>731</v>
      </c>
      <c r="E2354">
        <v>208</v>
      </c>
      <c r="F2354">
        <v>8</v>
      </c>
      <c r="G2354">
        <v>4</v>
      </c>
      <c r="H2354">
        <v>1</v>
      </c>
      <c r="I2354">
        <v>952</v>
      </c>
      <c r="J2354">
        <v>13</v>
      </c>
      <c r="K2354">
        <v>16</v>
      </c>
      <c r="L2354">
        <v>18</v>
      </c>
      <c r="M2354">
        <v>21</v>
      </c>
      <c r="N2354">
        <v>24</v>
      </c>
      <c r="O2354">
        <v>3</v>
      </c>
      <c r="P2354">
        <v>3</v>
      </c>
      <c r="Q2354">
        <v>2</v>
      </c>
      <c r="R2354">
        <v>16</v>
      </c>
      <c r="S2354">
        <v>3</v>
      </c>
      <c r="T2354" t="s">
        <v>2864</v>
      </c>
      <c r="U2354">
        <v>5</v>
      </c>
      <c r="V2354">
        <v>221</v>
      </c>
      <c r="W2354">
        <v>947</v>
      </c>
    </row>
    <row r="2355" spans="1:23" x14ac:dyDescent="0.35">
      <c r="A2355" t="s">
        <v>193</v>
      </c>
      <c r="B2355" t="s">
        <v>194</v>
      </c>
      <c r="C2355" s="2">
        <v>44682</v>
      </c>
      <c r="D2355">
        <v>2266</v>
      </c>
      <c r="E2355">
        <v>867</v>
      </c>
      <c r="F2355">
        <v>26</v>
      </c>
      <c r="G2355">
        <v>2</v>
      </c>
      <c r="H2355">
        <v>2</v>
      </c>
      <c r="I2355">
        <v>3163</v>
      </c>
      <c r="J2355">
        <v>4</v>
      </c>
      <c r="K2355">
        <v>8</v>
      </c>
      <c r="L2355">
        <v>12</v>
      </c>
      <c r="M2355">
        <v>20</v>
      </c>
      <c r="N2355">
        <v>124</v>
      </c>
      <c r="O2355">
        <v>104</v>
      </c>
      <c r="P2355">
        <v>8</v>
      </c>
      <c r="Q2355">
        <v>4</v>
      </c>
      <c r="R2355">
        <v>8</v>
      </c>
      <c r="S2355">
        <v>4</v>
      </c>
      <c r="T2355" t="s">
        <v>2865</v>
      </c>
      <c r="U2355">
        <v>4</v>
      </c>
      <c r="V2355">
        <v>897</v>
      </c>
      <c r="W2355">
        <v>3159</v>
      </c>
    </row>
    <row r="2356" spans="1:23" x14ac:dyDescent="0.35">
      <c r="A2356" t="s">
        <v>193</v>
      </c>
      <c r="B2356" t="s">
        <v>194</v>
      </c>
      <c r="C2356" s="2">
        <v>44713</v>
      </c>
      <c r="D2356">
        <v>1421</v>
      </c>
      <c r="E2356">
        <v>591</v>
      </c>
      <c r="F2356">
        <v>40</v>
      </c>
      <c r="G2356">
        <v>7</v>
      </c>
      <c r="H2356">
        <v>1</v>
      </c>
      <c r="I2356">
        <v>2060</v>
      </c>
      <c r="J2356">
        <v>2</v>
      </c>
      <c r="K2356">
        <v>7</v>
      </c>
      <c r="L2356">
        <v>10</v>
      </c>
      <c r="M2356">
        <v>32</v>
      </c>
      <c r="N2356">
        <v>89</v>
      </c>
      <c r="O2356">
        <v>57</v>
      </c>
      <c r="P2356">
        <v>22</v>
      </c>
      <c r="Q2356">
        <v>3</v>
      </c>
      <c r="R2356">
        <v>7</v>
      </c>
      <c r="S2356">
        <v>5</v>
      </c>
      <c r="T2356" t="s">
        <v>2866</v>
      </c>
      <c r="U2356">
        <v>8</v>
      </c>
      <c r="V2356">
        <v>639</v>
      </c>
      <c r="W2356">
        <v>2052</v>
      </c>
    </row>
    <row r="2357" spans="1:23" x14ac:dyDescent="0.35">
      <c r="A2357" t="s">
        <v>193</v>
      </c>
      <c r="B2357" t="s">
        <v>194</v>
      </c>
      <c r="C2357" s="2">
        <v>44743</v>
      </c>
      <c r="D2357">
        <v>1956</v>
      </c>
      <c r="E2357">
        <v>754</v>
      </c>
      <c r="F2357">
        <v>67</v>
      </c>
      <c r="G2357">
        <v>4</v>
      </c>
      <c r="H2357">
        <v>4</v>
      </c>
      <c r="I2357">
        <v>2785</v>
      </c>
      <c r="J2357">
        <v>2</v>
      </c>
      <c r="K2357">
        <v>4</v>
      </c>
      <c r="L2357">
        <v>6</v>
      </c>
      <c r="M2357">
        <v>205</v>
      </c>
      <c r="N2357">
        <v>345</v>
      </c>
      <c r="O2357">
        <v>140</v>
      </c>
      <c r="P2357">
        <v>199</v>
      </c>
      <c r="Q2357">
        <v>2</v>
      </c>
      <c r="R2357">
        <v>4</v>
      </c>
      <c r="S2357">
        <v>2</v>
      </c>
      <c r="T2357" t="s">
        <v>2867</v>
      </c>
      <c r="U2357">
        <v>8</v>
      </c>
      <c r="V2357">
        <v>829</v>
      </c>
      <c r="W2357">
        <v>2777</v>
      </c>
    </row>
    <row r="2358" spans="1:23" x14ac:dyDescent="0.35">
      <c r="A2358" t="s">
        <v>193</v>
      </c>
      <c r="B2358" t="s">
        <v>194</v>
      </c>
      <c r="C2358" s="2">
        <v>44774</v>
      </c>
      <c r="D2358">
        <v>0</v>
      </c>
      <c r="E2358">
        <v>0</v>
      </c>
      <c r="F2358">
        <v>0</v>
      </c>
      <c r="G2358">
        <v>0</v>
      </c>
      <c r="H2358">
        <v>0</v>
      </c>
      <c r="I2358">
        <v>0</v>
      </c>
      <c r="T2358" t="s">
        <v>2868</v>
      </c>
      <c r="U2358">
        <v>0</v>
      </c>
      <c r="V2358">
        <v>0</v>
      </c>
      <c r="W2358">
        <v>0</v>
      </c>
    </row>
    <row r="2359" spans="1:23" x14ac:dyDescent="0.35">
      <c r="A2359" t="s">
        <v>193</v>
      </c>
      <c r="B2359" t="s">
        <v>194</v>
      </c>
      <c r="C2359" s="2">
        <v>44805</v>
      </c>
      <c r="D2359">
        <v>1742</v>
      </c>
      <c r="E2359">
        <v>740</v>
      </c>
      <c r="F2359">
        <v>31</v>
      </c>
      <c r="G2359">
        <v>9</v>
      </c>
      <c r="H2359">
        <v>1</v>
      </c>
      <c r="I2359">
        <v>2523</v>
      </c>
      <c r="J2359">
        <v>6</v>
      </c>
      <c r="K2359">
        <v>14</v>
      </c>
      <c r="L2359">
        <v>24</v>
      </c>
      <c r="M2359">
        <v>32</v>
      </c>
      <c r="N2359">
        <v>41</v>
      </c>
      <c r="O2359">
        <v>9</v>
      </c>
      <c r="P2359">
        <v>8</v>
      </c>
      <c r="Q2359">
        <v>10</v>
      </c>
      <c r="R2359">
        <v>14</v>
      </c>
      <c r="S2359">
        <v>8</v>
      </c>
      <c r="T2359" t="s">
        <v>2869</v>
      </c>
      <c r="U2359">
        <v>10</v>
      </c>
      <c r="V2359">
        <v>781</v>
      </c>
      <c r="W2359">
        <v>2513</v>
      </c>
    </row>
    <row r="2360" spans="1:23" x14ac:dyDescent="0.35">
      <c r="A2360" t="s">
        <v>193</v>
      </c>
      <c r="B2360" t="s">
        <v>194</v>
      </c>
      <c r="C2360" s="2">
        <v>44835</v>
      </c>
      <c r="D2360">
        <v>1315</v>
      </c>
      <c r="E2360">
        <v>610</v>
      </c>
      <c r="F2360">
        <v>38</v>
      </c>
      <c r="G2360">
        <v>6</v>
      </c>
      <c r="H2360">
        <v>0</v>
      </c>
      <c r="I2360">
        <v>1969</v>
      </c>
      <c r="J2360">
        <v>2</v>
      </c>
      <c r="K2360">
        <v>3</v>
      </c>
      <c r="L2360">
        <v>6</v>
      </c>
      <c r="M2360">
        <v>11</v>
      </c>
      <c r="N2360">
        <v>71</v>
      </c>
      <c r="O2360">
        <v>60</v>
      </c>
      <c r="P2360">
        <v>5</v>
      </c>
      <c r="Q2360">
        <v>3</v>
      </c>
      <c r="R2360">
        <v>3</v>
      </c>
      <c r="S2360">
        <v>1</v>
      </c>
      <c r="T2360" t="s">
        <v>2870</v>
      </c>
      <c r="U2360">
        <v>6</v>
      </c>
      <c r="V2360">
        <v>654</v>
      </c>
      <c r="W2360">
        <v>1963</v>
      </c>
    </row>
    <row r="2361" spans="1:23" x14ac:dyDescent="0.35">
      <c r="A2361" t="s">
        <v>193</v>
      </c>
      <c r="B2361" t="s">
        <v>194</v>
      </c>
      <c r="C2361" s="2">
        <v>44866</v>
      </c>
      <c r="D2361">
        <v>1186</v>
      </c>
      <c r="E2361">
        <v>448</v>
      </c>
      <c r="F2361">
        <v>20</v>
      </c>
      <c r="G2361">
        <v>3</v>
      </c>
      <c r="H2361">
        <v>1</v>
      </c>
      <c r="I2361">
        <v>1658</v>
      </c>
      <c r="J2361">
        <v>2</v>
      </c>
      <c r="K2361">
        <v>4</v>
      </c>
      <c r="L2361">
        <v>6</v>
      </c>
      <c r="M2361">
        <v>7</v>
      </c>
      <c r="N2361">
        <v>9</v>
      </c>
      <c r="O2361">
        <v>2</v>
      </c>
      <c r="P2361">
        <v>1</v>
      </c>
      <c r="Q2361">
        <v>2</v>
      </c>
      <c r="R2361">
        <v>4</v>
      </c>
      <c r="S2361">
        <v>2</v>
      </c>
      <c r="T2361" t="s">
        <v>2871</v>
      </c>
      <c r="U2361">
        <v>4</v>
      </c>
      <c r="V2361">
        <v>472</v>
      </c>
      <c r="W2361">
        <v>1654</v>
      </c>
    </row>
    <row r="2362" spans="1:23" x14ac:dyDescent="0.35">
      <c r="A2362" t="s">
        <v>193</v>
      </c>
      <c r="B2362" t="s">
        <v>194</v>
      </c>
      <c r="C2362" s="2">
        <v>44896</v>
      </c>
      <c r="D2362">
        <v>296</v>
      </c>
      <c r="E2362">
        <v>95</v>
      </c>
      <c r="F2362">
        <v>4</v>
      </c>
      <c r="G2362">
        <v>0</v>
      </c>
      <c r="H2362">
        <v>0</v>
      </c>
      <c r="I2362">
        <v>395</v>
      </c>
      <c r="J2362">
        <v>7</v>
      </c>
      <c r="K2362">
        <v>9</v>
      </c>
      <c r="L2362">
        <v>10</v>
      </c>
      <c r="M2362">
        <v>11</v>
      </c>
      <c r="N2362">
        <v>12</v>
      </c>
      <c r="O2362">
        <v>1</v>
      </c>
      <c r="P2362">
        <v>1</v>
      </c>
      <c r="Q2362">
        <v>1</v>
      </c>
      <c r="R2362">
        <v>9</v>
      </c>
      <c r="S2362">
        <v>2</v>
      </c>
      <c r="T2362" t="s">
        <v>2872</v>
      </c>
      <c r="U2362">
        <v>0</v>
      </c>
      <c r="V2362">
        <v>99</v>
      </c>
      <c r="W2362">
        <v>395</v>
      </c>
    </row>
    <row r="2363" spans="1:23" x14ac:dyDescent="0.35">
      <c r="A2363" t="s">
        <v>193</v>
      </c>
      <c r="B2363" t="s">
        <v>194</v>
      </c>
      <c r="C2363" s="2">
        <v>44927</v>
      </c>
      <c r="D2363">
        <v>1563</v>
      </c>
      <c r="E2363">
        <v>686</v>
      </c>
      <c r="F2363">
        <v>45</v>
      </c>
      <c r="G2363">
        <v>12</v>
      </c>
      <c r="H2363">
        <v>0</v>
      </c>
      <c r="I2363">
        <v>2306</v>
      </c>
      <c r="J2363">
        <v>12</v>
      </c>
      <c r="K2363">
        <v>15</v>
      </c>
      <c r="L2363">
        <v>19</v>
      </c>
      <c r="M2363">
        <v>21</v>
      </c>
      <c r="N2363">
        <v>24</v>
      </c>
      <c r="O2363">
        <v>3</v>
      </c>
      <c r="P2363">
        <v>2</v>
      </c>
      <c r="Q2363">
        <v>4</v>
      </c>
      <c r="R2363">
        <v>15</v>
      </c>
      <c r="S2363">
        <v>3</v>
      </c>
      <c r="T2363" t="s">
        <v>2873</v>
      </c>
      <c r="U2363">
        <v>12</v>
      </c>
      <c r="V2363">
        <v>743</v>
      </c>
      <c r="W2363">
        <v>2294</v>
      </c>
    </row>
    <row r="2364" spans="1:23" x14ac:dyDescent="0.35">
      <c r="A2364" t="s">
        <v>193</v>
      </c>
      <c r="B2364" t="s">
        <v>194</v>
      </c>
      <c r="C2364" s="2">
        <v>44958</v>
      </c>
      <c r="D2364">
        <v>2700</v>
      </c>
      <c r="E2364">
        <v>1095</v>
      </c>
      <c r="F2364">
        <v>70</v>
      </c>
      <c r="G2364">
        <v>1</v>
      </c>
      <c r="H2364">
        <v>0</v>
      </c>
      <c r="I2364">
        <v>3866</v>
      </c>
      <c r="J2364">
        <v>3</v>
      </c>
      <c r="K2364">
        <v>8</v>
      </c>
      <c r="L2364">
        <v>13</v>
      </c>
      <c r="M2364">
        <v>53</v>
      </c>
      <c r="N2364">
        <v>105</v>
      </c>
      <c r="O2364">
        <v>52</v>
      </c>
      <c r="P2364">
        <v>40</v>
      </c>
      <c r="Q2364">
        <v>5</v>
      </c>
      <c r="R2364">
        <v>8</v>
      </c>
      <c r="S2364">
        <v>5</v>
      </c>
      <c r="T2364" t="s">
        <v>2874</v>
      </c>
      <c r="U2364">
        <v>1</v>
      </c>
      <c r="V2364">
        <v>1166</v>
      </c>
      <c r="W2364">
        <v>3865</v>
      </c>
    </row>
    <row r="2365" spans="1:23" x14ac:dyDescent="0.35">
      <c r="A2365" t="s">
        <v>193</v>
      </c>
      <c r="B2365" t="s">
        <v>194</v>
      </c>
      <c r="C2365" s="2">
        <v>44986</v>
      </c>
      <c r="D2365">
        <v>1054</v>
      </c>
      <c r="E2365">
        <v>376</v>
      </c>
      <c r="F2365">
        <v>25</v>
      </c>
      <c r="G2365">
        <v>0</v>
      </c>
      <c r="H2365">
        <v>1</v>
      </c>
      <c r="I2365">
        <v>1456</v>
      </c>
      <c r="J2365">
        <v>2</v>
      </c>
      <c r="K2365">
        <v>4</v>
      </c>
      <c r="L2365">
        <v>6</v>
      </c>
      <c r="M2365">
        <v>7</v>
      </c>
      <c r="N2365">
        <v>9</v>
      </c>
      <c r="O2365">
        <v>2</v>
      </c>
      <c r="P2365">
        <v>1</v>
      </c>
      <c r="Q2365">
        <v>2</v>
      </c>
      <c r="R2365">
        <v>4</v>
      </c>
      <c r="S2365">
        <v>2</v>
      </c>
      <c r="T2365" t="s">
        <v>2875</v>
      </c>
      <c r="U2365">
        <v>1</v>
      </c>
      <c r="V2365">
        <v>402</v>
      </c>
      <c r="W2365">
        <v>1455</v>
      </c>
    </row>
    <row r="2366" spans="1:23" x14ac:dyDescent="0.35">
      <c r="A2366" t="s">
        <v>205</v>
      </c>
      <c r="B2366" t="s">
        <v>504</v>
      </c>
      <c r="C2366" s="2">
        <v>44652</v>
      </c>
      <c r="D2366">
        <v>1112</v>
      </c>
      <c r="E2366">
        <v>354</v>
      </c>
      <c r="F2366">
        <v>18</v>
      </c>
      <c r="G2366">
        <v>6</v>
      </c>
      <c r="H2366">
        <v>2</v>
      </c>
      <c r="I2366">
        <v>1492</v>
      </c>
      <c r="J2366">
        <v>12</v>
      </c>
      <c r="K2366">
        <v>16</v>
      </c>
      <c r="L2366">
        <v>20</v>
      </c>
      <c r="M2366">
        <v>23</v>
      </c>
      <c r="N2366">
        <v>43</v>
      </c>
      <c r="O2366">
        <v>20</v>
      </c>
      <c r="P2366">
        <v>3</v>
      </c>
      <c r="Q2366">
        <v>4</v>
      </c>
      <c r="R2366">
        <v>16</v>
      </c>
      <c r="S2366">
        <v>4</v>
      </c>
      <c r="T2366" t="s">
        <v>2876</v>
      </c>
      <c r="U2366">
        <v>8</v>
      </c>
      <c r="V2366">
        <v>380</v>
      </c>
      <c r="W2366">
        <v>1484</v>
      </c>
    </row>
    <row r="2367" spans="1:23" x14ac:dyDescent="0.35">
      <c r="A2367" t="s">
        <v>205</v>
      </c>
      <c r="B2367" t="s">
        <v>504</v>
      </c>
      <c r="C2367" s="2">
        <v>44682</v>
      </c>
      <c r="D2367">
        <v>1186</v>
      </c>
      <c r="E2367">
        <v>304</v>
      </c>
      <c r="F2367">
        <v>23</v>
      </c>
      <c r="G2367">
        <v>3</v>
      </c>
      <c r="H2367">
        <v>3</v>
      </c>
      <c r="I2367">
        <v>1519</v>
      </c>
      <c r="J2367">
        <v>11</v>
      </c>
      <c r="K2367">
        <v>15</v>
      </c>
      <c r="L2367">
        <v>18</v>
      </c>
      <c r="M2367">
        <v>23</v>
      </c>
      <c r="N2367">
        <v>40</v>
      </c>
      <c r="O2367">
        <v>17</v>
      </c>
      <c r="P2367">
        <v>5</v>
      </c>
      <c r="Q2367">
        <v>3</v>
      </c>
      <c r="R2367">
        <v>15</v>
      </c>
      <c r="S2367">
        <v>4</v>
      </c>
      <c r="T2367" t="s">
        <v>2877</v>
      </c>
      <c r="U2367">
        <v>6</v>
      </c>
      <c r="V2367">
        <v>333</v>
      </c>
      <c r="W2367">
        <v>1513</v>
      </c>
    </row>
    <row r="2368" spans="1:23" x14ac:dyDescent="0.35">
      <c r="A2368" t="s">
        <v>205</v>
      </c>
      <c r="B2368" t="s">
        <v>504</v>
      </c>
      <c r="C2368" s="2">
        <v>44713</v>
      </c>
      <c r="D2368">
        <v>1353</v>
      </c>
      <c r="E2368">
        <v>348</v>
      </c>
      <c r="F2368">
        <v>19</v>
      </c>
      <c r="G2368">
        <v>5</v>
      </c>
      <c r="H2368">
        <v>1</v>
      </c>
      <c r="I2368">
        <v>1726</v>
      </c>
      <c r="J2368">
        <v>11</v>
      </c>
      <c r="K2368">
        <v>14</v>
      </c>
      <c r="L2368">
        <v>17</v>
      </c>
      <c r="M2368">
        <v>21</v>
      </c>
      <c r="N2368">
        <v>72</v>
      </c>
      <c r="O2368">
        <v>51</v>
      </c>
      <c r="P2368">
        <v>4</v>
      </c>
      <c r="Q2368">
        <v>3</v>
      </c>
      <c r="R2368">
        <v>14</v>
      </c>
      <c r="S2368">
        <v>3</v>
      </c>
      <c r="T2368" t="s">
        <v>2878</v>
      </c>
      <c r="U2368">
        <v>6</v>
      </c>
      <c r="V2368">
        <v>373</v>
      </c>
      <c r="W2368">
        <v>1720</v>
      </c>
    </row>
    <row r="2369" spans="1:23" x14ac:dyDescent="0.35">
      <c r="A2369" t="s">
        <v>205</v>
      </c>
      <c r="B2369" t="s">
        <v>504</v>
      </c>
      <c r="C2369" s="2">
        <v>44743</v>
      </c>
      <c r="D2369">
        <v>1479</v>
      </c>
      <c r="E2369">
        <v>318</v>
      </c>
      <c r="F2369">
        <v>20</v>
      </c>
      <c r="G2369">
        <v>4</v>
      </c>
      <c r="H2369">
        <v>5</v>
      </c>
      <c r="I2369">
        <v>1826</v>
      </c>
      <c r="J2369">
        <v>12</v>
      </c>
      <c r="K2369">
        <v>15</v>
      </c>
      <c r="L2369">
        <v>17</v>
      </c>
      <c r="M2369">
        <v>20</v>
      </c>
      <c r="N2369">
        <v>26</v>
      </c>
      <c r="O2369">
        <v>6</v>
      </c>
      <c r="P2369">
        <v>3</v>
      </c>
      <c r="Q2369">
        <v>2</v>
      </c>
      <c r="R2369">
        <v>15</v>
      </c>
      <c r="S2369">
        <v>3</v>
      </c>
      <c r="T2369" t="s">
        <v>2879</v>
      </c>
      <c r="U2369">
        <v>9</v>
      </c>
      <c r="V2369">
        <v>347</v>
      </c>
      <c r="W2369">
        <v>1817</v>
      </c>
    </row>
    <row r="2370" spans="1:23" x14ac:dyDescent="0.35">
      <c r="A2370" t="s">
        <v>205</v>
      </c>
      <c r="B2370" t="s">
        <v>504</v>
      </c>
      <c r="C2370" s="2">
        <v>44774</v>
      </c>
      <c r="D2370">
        <v>1580</v>
      </c>
      <c r="E2370">
        <v>372</v>
      </c>
      <c r="F2370">
        <v>23</v>
      </c>
      <c r="G2370">
        <v>9</v>
      </c>
      <c r="H2370">
        <v>2</v>
      </c>
      <c r="I2370">
        <v>1986</v>
      </c>
      <c r="J2370">
        <v>12</v>
      </c>
      <c r="K2370">
        <v>16</v>
      </c>
      <c r="L2370">
        <v>19</v>
      </c>
      <c r="M2370">
        <v>23</v>
      </c>
      <c r="N2370">
        <v>220</v>
      </c>
      <c r="O2370">
        <v>197</v>
      </c>
      <c r="P2370">
        <v>4</v>
      </c>
      <c r="Q2370">
        <v>3</v>
      </c>
      <c r="R2370">
        <v>16</v>
      </c>
      <c r="S2370">
        <v>4</v>
      </c>
      <c r="T2370" t="s">
        <v>2880</v>
      </c>
      <c r="U2370">
        <v>11</v>
      </c>
      <c r="V2370">
        <v>406</v>
      </c>
      <c r="W2370">
        <v>1975</v>
      </c>
    </row>
    <row r="2371" spans="1:23" x14ac:dyDescent="0.35">
      <c r="A2371" t="s">
        <v>205</v>
      </c>
      <c r="B2371" t="s">
        <v>504</v>
      </c>
      <c r="C2371" s="2">
        <v>44805</v>
      </c>
      <c r="D2371">
        <v>1531</v>
      </c>
      <c r="E2371">
        <v>301</v>
      </c>
      <c r="F2371">
        <v>17</v>
      </c>
      <c r="G2371">
        <v>5</v>
      </c>
      <c r="H2371">
        <v>2</v>
      </c>
      <c r="I2371">
        <v>1856</v>
      </c>
      <c r="J2371">
        <v>13</v>
      </c>
      <c r="K2371">
        <v>16</v>
      </c>
      <c r="L2371">
        <v>20</v>
      </c>
      <c r="M2371">
        <v>22</v>
      </c>
      <c r="N2371">
        <v>29</v>
      </c>
      <c r="O2371">
        <v>7</v>
      </c>
      <c r="P2371">
        <v>2</v>
      </c>
      <c r="Q2371">
        <v>4</v>
      </c>
      <c r="R2371">
        <v>16</v>
      </c>
      <c r="S2371">
        <v>3</v>
      </c>
      <c r="T2371" t="s">
        <v>2881</v>
      </c>
      <c r="U2371">
        <v>7</v>
      </c>
      <c r="V2371">
        <v>325</v>
      </c>
      <c r="W2371">
        <v>1849</v>
      </c>
    </row>
    <row r="2372" spans="1:23" x14ac:dyDescent="0.35">
      <c r="A2372" t="s">
        <v>205</v>
      </c>
      <c r="B2372" t="s">
        <v>504</v>
      </c>
      <c r="C2372" s="2">
        <v>44835</v>
      </c>
      <c r="D2372">
        <v>1295</v>
      </c>
      <c r="E2372">
        <v>320</v>
      </c>
      <c r="F2372">
        <v>37</v>
      </c>
      <c r="G2372">
        <v>9</v>
      </c>
      <c r="H2372">
        <v>2</v>
      </c>
      <c r="I2372">
        <v>1663</v>
      </c>
      <c r="J2372">
        <v>11</v>
      </c>
      <c r="K2372">
        <v>15</v>
      </c>
      <c r="L2372">
        <v>19</v>
      </c>
      <c r="M2372">
        <v>24</v>
      </c>
      <c r="N2372">
        <v>38</v>
      </c>
      <c r="O2372">
        <v>14</v>
      </c>
      <c r="P2372">
        <v>5</v>
      </c>
      <c r="Q2372">
        <v>4</v>
      </c>
      <c r="R2372">
        <v>15</v>
      </c>
      <c r="S2372">
        <v>4</v>
      </c>
      <c r="T2372" t="s">
        <v>2882</v>
      </c>
      <c r="U2372">
        <v>11</v>
      </c>
      <c r="V2372">
        <v>368</v>
      </c>
      <c r="W2372">
        <v>1652</v>
      </c>
    </row>
    <row r="2373" spans="1:23" x14ac:dyDescent="0.35">
      <c r="A2373" t="s">
        <v>205</v>
      </c>
      <c r="B2373" t="s">
        <v>504</v>
      </c>
      <c r="C2373" s="2">
        <v>44866</v>
      </c>
      <c r="D2373">
        <v>1125</v>
      </c>
      <c r="E2373">
        <v>371</v>
      </c>
      <c r="F2373">
        <v>22</v>
      </c>
      <c r="G2373">
        <v>3</v>
      </c>
      <c r="H2373">
        <v>2</v>
      </c>
      <c r="I2373">
        <v>1523</v>
      </c>
      <c r="J2373">
        <v>13</v>
      </c>
      <c r="K2373">
        <v>16</v>
      </c>
      <c r="L2373">
        <v>20</v>
      </c>
      <c r="M2373">
        <v>25</v>
      </c>
      <c r="N2373">
        <v>201</v>
      </c>
      <c r="O2373">
        <v>176</v>
      </c>
      <c r="P2373">
        <v>5</v>
      </c>
      <c r="Q2373">
        <v>4</v>
      </c>
      <c r="R2373">
        <v>16</v>
      </c>
      <c r="S2373">
        <v>3</v>
      </c>
      <c r="T2373" t="s">
        <v>2883</v>
      </c>
      <c r="U2373">
        <v>5</v>
      </c>
      <c r="V2373">
        <v>398</v>
      </c>
      <c r="W2373">
        <v>1518</v>
      </c>
    </row>
    <row r="2374" spans="1:23" x14ac:dyDescent="0.35">
      <c r="A2374" t="s">
        <v>205</v>
      </c>
      <c r="B2374" t="s">
        <v>504</v>
      </c>
      <c r="C2374" s="2">
        <v>44896</v>
      </c>
      <c r="D2374">
        <v>994</v>
      </c>
      <c r="E2374">
        <v>306</v>
      </c>
      <c r="F2374">
        <v>16</v>
      </c>
      <c r="G2374">
        <v>2</v>
      </c>
      <c r="H2374">
        <v>2</v>
      </c>
      <c r="I2374">
        <v>1320</v>
      </c>
      <c r="J2374">
        <v>7</v>
      </c>
      <c r="K2374">
        <v>11</v>
      </c>
      <c r="L2374">
        <v>14</v>
      </c>
      <c r="M2374">
        <v>20</v>
      </c>
      <c r="N2374">
        <v>30</v>
      </c>
      <c r="O2374">
        <v>10</v>
      </c>
      <c r="P2374">
        <v>6</v>
      </c>
      <c r="Q2374">
        <v>3</v>
      </c>
      <c r="R2374">
        <v>11</v>
      </c>
      <c r="S2374">
        <v>4</v>
      </c>
      <c r="T2374" t="s">
        <v>2884</v>
      </c>
      <c r="U2374">
        <v>4</v>
      </c>
      <c r="V2374">
        <v>326</v>
      </c>
      <c r="W2374">
        <v>1316</v>
      </c>
    </row>
    <row r="2375" spans="1:23" x14ac:dyDescent="0.35">
      <c r="A2375" t="s">
        <v>205</v>
      </c>
      <c r="B2375" t="s">
        <v>504</v>
      </c>
      <c r="C2375" s="2">
        <v>44927</v>
      </c>
      <c r="D2375">
        <v>835</v>
      </c>
      <c r="E2375">
        <v>292</v>
      </c>
      <c r="F2375">
        <v>18</v>
      </c>
      <c r="G2375">
        <v>5</v>
      </c>
      <c r="H2375">
        <v>0</v>
      </c>
      <c r="I2375">
        <v>1150</v>
      </c>
      <c r="J2375">
        <v>7</v>
      </c>
      <c r="K2375">
        <v>12</v>
      </c>
      <c r="L2375">
        <v>15</v>
      </c>
      <c r="M2375">
        <v>20</v>
      </c>
      <c r="N2375">
        <v>37</v>
      </c>
      <c r="O2375">
        <v>17</v>
      </c>
      <c r="P2375">
        <v>5</v>
      </c>
      <c r="Q2375">
        <v>3</v>
      </c>
      <c r="R2375">
        <v>12</v>
      </c>
      <c r="S2375">
        <v>5</v>
      </c>
      <c r="T2375" t="s">
        <v>2885</v>
      </c>
      <c r="U2375">
        <v>5</v>
      </c>
      <c r="V2375">
        <v>315</v>
      </c>
      <c r="W2375">
        <v>1145</v>
      </c>
    </row>
    <row r="2376" spans="1:23" x14ac:dyDescent="0.35">
      <c r="A2376" t="s">
        <v>205</v>
      </c>
      <c r="B2376" t="s">
        <v>504</v>
      </c>
      <c r="C2376" s="2">
        <v>44958</v>
      </c>
      <c r="D2376">
        <v>0</v>
      </c>
      <c r="E2376">
        <v>0</v>
      </c>
      <c r="F2376">
        <v>0</v>
      </c>
      <c r="G2376">
        <v>0</v>
      </c>
      <c r="H2376">
        <v>0</v>
      </c>
      <c r="I2376">
        <v>0</v>
      </c>
      <c r="T2376" t="s">
        <v>2886</v>
      </c>
      <c r="U2376">
        <v>0</v>
      </c>
      <c r="V2376">
        <v>0</v>
      </c>
      <c r="W2376">
        <v>0</v>
      </c>
    </row>
    <row r="2377" spans="1:23" x14ac:dyDescent="0.35">
      <c r="A2377" t="s">
        <v>205</v>
      </c>
      <c r="B2377" t="s">
        <v>504</v>
      </c>
      <c r="C2377" s="2">
        <v>44986</v>
      </c>
      <c r="D2377">
        <v>1632</v>
      </c>
      <c r="E2377">
        <v>542</v>
      </c>
      <c r="F2377">
        <v>29</v>
      </c>
      <c r="G2377">
        <v>2</v>
      </c>
      <c r="H2377">
        <v>4</v>
      </c>
      <c r="I2377">
        <v>2209</v>
      </c>
      <c r="J2377">
        <v>9</v>
      </c>
      <c r="K2377">
        <v>12</v>
      </c>
      <c r="L2377">
        <v>15</v>
      </c>
      <c r="M2377">
        <v>21</v>
      </c>
      <c r="N2377">
        <v>218</v>
      </c>
      <c r="O2377">
        <v>197</v>
      </c>
      <c r="P2377">
        <v>6</v>
      </c>
      <c r="Q2377">
        <v>3</v>
      </c>
      <c r="R2377">
        <v>12</v>
      </c>
      <c r="S2377">
        <v>3</v>
      </c>
      <c r="T2377" t="s">
        <v>2887</v>
      </c>
      <c r="U2377">
        <v>6</v>
      </c>
      <c r="V2377">
        <v>577</v>
      </c>
      <c r="W2377">
        <v>2203</v>
      </c>
    </row>
    <row r="2378" spans="1:23" x14ac:dyDescent="0.35">
      <c r="A2378" t="s">
        <v>429</v>
      </c>
      <c r="B2378" t="s">
        <v>505</v>
      </c>
      <c r="C2378" s="2">
        <v>44652</v>
      </c>
      <c r="D2378">
        <v>1158</v>
      </c>
      <c r="E2378">
        <v>620</v>
      </c>
      <c r="F2378">
        <v>54</v>
      </c>
      <c r="G2378">
        <v>17</v>
      </c>
      <c r="H2378">
        <v>9</v>
      </c>
      <c r="I2378">
        <v>1858</v>
      </c>
      <c r="J2378">
        <v>2</v>
      </c>
      <c r="K2378">
        <v>14</v>
      </c>
      <c r="L2378">
        <v>44</v>
      </c>
      <c r="M2378">
        <v>48</v>
      </c>
      <c r="N2378">
        <v>52</v>
      </c>
      <c r="O2378">
        <v>4</v>
      </c>
      <c r="P2378">
        <v>4</v>
      </c>
      <c r="Q2378">
        <v>30</v>
      </c>
      <c r="R2378">
        <v>14</v>
      </c>
      <c r="S2378">
        <v>12</v>
      </c>
      <c r="T2378" t="s">
        <v>2888</v>
      </c>
      <c r="U2378">
        <v>26</v>
      </c>
      <c r="V2378">
        <v>700</v>
      </c>
      <c r="W2378">
        <v>1832</v>
      </c>
    </row>
    <row r="2379" spans="1:23" x14ac:dyDescent="0.35">
      <c r="A2379" t="s">
        <v>429</v>
      </c>
      <c r="B2379" t="s">
        <v>505</v>
      </c>
      <c r="C2379" s="2">
        <v>44682</v>
      </c>
      <c r="D2379">
        <v>1576</v>
      </c>
      <c r="E2379">
        <v>777</v>
      </c>
      <c r="F2379">
        <v>57</v>
      </c>
      <c r="G2379">
        <v>21</v>
      </c>
      <c r="H2379">
        <v>70</v>
      </c>
      <c r="I2379">
        <v>2501</v>
      </c>
      <c r="J2379">
        <v>1</v>
      </c>
      <c r="K2379">
        <v>10</v>
      </c>
      <c r="L2379">
        <v>30</v>
      </c>
      <c r="M2379">
        <v>42</v>
      </c>
      <c r="N2379">
        <v>123</v>
      </c>
      <c r="O2379">
        <v>81</v>
      </c>
      <c r="P2379">
        <v>12</v>
      </c>
      <c r="Q2379">
        <v>20</v>
      </c>
      <c r="R2379">
        <v>10</v>
      </c>
      <c r="S2379">
        <v>9</v>
      </c>
      <c r="T2379" t="s">
        <v>2889</v>
      </c>
      <c r="U2379">
        <v>91</v>
      </c>
      <c r="V2379">
        <v>925</v>
      </c>
      <c r="W2379">
        <v>2410</v>
      </c>
    </row>
    <row r="2380" spans="1:23" x14ac:dyDescent="0.35">
      <c r="A2380" t="s">
        <v>429</v>
      </c>
      <c r="B2380" t="s">
        <v>505</v>
      </c>
      <c r="C2380" s="2">
        <v>44713</v>
      </c>
      <c r="D2380">
        <v>1278</v>
      </c>
      <c r="E2380">
        <v>571</v>
      </c>
      <c r="F2380">
        <v>22</v>
      </c>
      <c r="G2380">
        <v>11</v>
      </c>
      <c r="H2380">
        <v>1</v>
      </c>
      <c r="I2380">
        <v>1883</v>
      </c>
      <c r="J2380">
        <v>1</v>
      </c>
      <c r="K2380">
        <v>9</v>
      </c>
      <c r="L2380">
        <v>40</v>
      </c>
      <c r="M2380">
        <v>50</v>
      </c>
      <c r="N2380">
        <v>57</v>
      </c>
      <c r="O2380">
        <v>7</v>
      </c>
      <c r="P2380">
        <v>10</v>
      </c>
      <c r="Q2380">
        <v>31</v>
      </c>
      <c r="R2380">
        <v>9</v>
      </c>
      <c r="S2380">
        <v>8</v>
      </c>
      <c r="T2380" t="s">
        <v>2890</v>
      </c>
      <c r="U2380">
        <v>12</v>
      </c>
      <c r="V2380">
        <v>605</v>
      </c>
      <c r="W2380">
        <v>1871</v>
      </c>
    </row>
    <row r="2381" spans="1:23" x14ac:dyDescent="0.35">
      <c r="A2381" t="s">
        <v>429</v>
      </c>
      <c r="B2381" t="s">
        <v>505</v>
      </c>
      <c r="C2381" s="2">
        <v>44743</v>
      </c>
      <c r="D2381">
        <v>1928</v>
      </c>
      <c r="E2381">
        <v>791</v>
      </c>
      <c r="F2381">
        <v>61</v>
      </c>
      <c r="G2381">
        <v>5</v>
      </c>
      <c r="H2381">
        <v>7</v>
      </c>
      <c r="I2381">
        <v>2792</v>
      </c>
      <c r="J2381">
        <v>2</v>
      </c>
      <c r="K2381">
        <v>13</v>
      </c>
      <c r="L2381">
        <v>34</v>
      </c>
      <c r="M2381">
        <v>41</v>
      </c>
      <c r="N2381">
        <v>50</v>
      </c>
      <c r="O2381">
        <v>9</v>
      </c>
      <c r="P2381">
        <v>7</v>
      </c>
      <c r="Q2381">
        <v>21</v>
      </c>
      <c r="R2381">
        <v>13</v>
      </c>
      <c r="S2381">
        <v>11</v>
      </c>
      <c r="T2381" t="s">
        <v>2891</v>
      </c>
      <c r="U2381">
        <v>12</v>
      </c>
      <c r="V2381">
        <v>864</v>
      </c>
      <c r="W2381">
        <v>2780</v>
      </c>
    </row>
    <row r="2382" spans="1:23" x14ac:dyDescent="0.35">
      <c r="A2382" t="s">
        <v>429</v>
      </c>
      <c r="B2382" t="s">
        <v>505</v>
      </c>
      <c r="C2382" s="2">
        <v>44774</v>
      </c>
      <c r="D2382">
        <v>524</v>
      </c>
      <c r="E2382">
        <v>556</v>
      </c>
      <c r="F2382">
        <v>54</v>
      </c>
      <c r="G2382">
        <v>7</v>
      </c>
      <c r="H2382">
        <v>2</v>
      </c>
      <c r="I2382">
        <v>1143</v>
      </c>
      <c r="J2382">
        <v>1</v>
      </c>
      <c r="K2382">
        <v>2</v>
      </c>
      <c r="L2382">
        <v>7</v>
      </c>
      <c r="M2382">
        <v>21</v>
      </c>
      <c r="N2382">
        <v>58</v>
      </c>
      <c r="O2382">
        <v>37</v>
      </c>
      <c r="P2382">
        <v>14</v>
      </c>
      <c r="Q2382">
        <v>5</v>
      </c>
      <c r="R2382">
        <v>2</v>
      </c>
      <c r="S2382">
        <v>1</v>
      </c>
      <c r="T2382" t="s">
        <v>2892</v>
      </c>
      <c r="U2382">
        <v>9</v>
      </c>
      <c r="V2382">
        <v>619</v>
      </c>
      <c r="W2382">
        <v>1134</v>
      </c>
    </row>
    <row r="2383" spans="1:23" x14ac:dyDescent="0.35">
      <c r="A2383" t="s">
        <v>429</v>
      </c>
      <c r="B2383" t="s">
        <v>505</v>
      </c>
      <c r="C2383" s="2">
        <v>44805</v>
      </c>
      <c r="D2383">
        <v>1929</v>
      </c>
      <c r="E2383">
        <v>663</v>
      </c>
      <c r="F2383">
        <v>33</v>
      </c>
      <c r="G2383">
        <v>6</v>
      </c>
      <c r="H2383">
        <v>5</v>
      </c>
      <c r="I2383">
        <v>2636</v>
      </c>
      <c r="J2383">
        <v>2</v>
      </c>
      <c r="K2383">
        <v>19</v>
      </c>
      <c r="L2383">
        <v>32</v>
      </c>
      <c r="M2383">
        <v>44</v>
      </c>
      <c r="N2383">
        <v>54</v>
      </c>
      <c r="O2383">
        <v>10</v>
      </c>
      <c r="P2383">
        <v>12</v>
      </c>
      <c r="Q2383">
        <v>13</v>
      </c>
      <c r="R2383">
        <v>19</v>
      </c>
      <c r="S2383">
        <v>17</v>
      </c>
      <c r="T2383" t="s">
        <v>2893</v>
      </c>
      <c r="U2383">
        <v>11</v>
      </c>
      <c r="V2383">
        <v>707</v>
      </c>
      <c r="W2383">
        <v>2625</v>
      </c>
    </row>
    <row r="2384" spans="1:23" x14ac:dyDescent="0.35">
      <c r="A2384" t="s">
        <v>429</v>
      </c>
      <c r="B2384" t="s">
        <v>505</v>
      </c>
      <c r="C2384" s="2">
        <v>44835</v>
      </c>
      <c r="D2384">
        <v>4780</v>
      </c>
      <c r="E2384">
        <v>1065</v>
      </c>
      <c r="F2384">
        <v>38</v>
      </c>
      <c r="G2384">
        <v>5</v>
      </c>
      <c r="H2384">
        <v>0</v>
      </c>
      <c r="I2384">
        <v>5888</v>
      </c>
      <c r="J2384">
        <v>3</v>
      </c>
      <c r="K2384">
        <v>30</v>
      </c>
      <c r="L2384">
        <v>48</v>
      </c>
      <c r="M2384">
        <v>111</v>
      </c>
      <c r="N2384">
        <v>136</v>
      </c>
      <c r="O2384">
        <v>25</v>
      </c>
      <c r="P2384">
        <v>63</v>
      </c>
      <c r="Q2384">
        <v>18</v>
      </c>
      <c r="R2384">
        <v>30</v>
      </c>
      <c r="S2384">
        <v>27</v>
      </c>
      <c r="T2384" t="s">
        <v>2894</v>
      </c>
      <c r="U2384">
        <v>5</v>
      </c>
      <c r="V2384">
        <v>1108</v>
      </c>
      <c r="W2384">
        <v>5883</v>
      </c>
    </row>
    <row r="2385" spans="1:23" x14ac:dyDescent="0.35">
      <c r="A2385" t="s">
        <v>429</v>
      </c>
      <c r="B2385" t="s">
        <v>505</v>
      </c>
      <c r="C2385" s="2">
        <v>44866</v>
      </c>
      <c r="D2385">
        <v>832</v>
      </c>
      <c r="E2385">
        <v>753</v>
      </c>
      <c r="F2385">
        <v>82</v>
      </c>
      <c r="G2385">
        <v>30</v>
      </c>
      <c r="H2385">
        <v>27</v>
      </c>
      <c r="I2385">
        <v>1724</v>
      </c>
      <c r="J2385">
        <v>1</v>
      </c>
      <c r="K2385">
        <v>3</v>
      </c>
      <c r="L2385">
        <v>12</v>
      </c>
      <c r="M2385">
        <v>45</v>
      </c>
      <c r="N2385">
        <v>134</v>
      </c>
      <c r="O2385">
        <v>89</v>
      </c>
      <c r="P2385">
        <v>33</v>
      </c>
      <c r="Q2385">
        <v>9</v>
      </c>
      <c r="R2385">
        <v>3</v>
      </c>
      <c r="S2385">
        <v>2</v>
      </c>
      <c r="T2385" t="s">
        <v>2895</v>
      </c>
      <c r="U2385">
        <v>57</v>
      </c>
      <c r="V2385">
        <v>892</v>
      </c>
      <c r="W2385">
        <v>1667</v>
      </c>
    </row>
    <row r="2386" spans="1:23" x14ac:dyDescent="0.35">
      <c r="A2386" t="s">
        <v>429</v>
      </c>
      <c r="B2386" t="s">
        <v>505</v>
      </c>
      <c r="C2386" s="2">
        <v>44896</v>
      </c>
      <c r="D2386">
        <v>443</v>
      </c>
      <c r="E2386">
        <v>469</v>
      </c>
      <c r="F2386">
        <v>30</v>
      </c>
      <c r="G2386">
        <v>2</v>
      </c>
      <c r="H2386">
        <v>5</v>
      </c>
      <c r="I2386">
        <v>949</v>
      </c>
      <c r="J2386">
        <v>1</v>
      </c>
      <c r="K2386">
        <v>2</v>
      </c>
      <c r="L2386">
        <v>7</v>
      </c>
      <c r="M2386">
        <v>19</v>
      </c>
      <c r="N2386">
        <v>46</v>
      </c>
      <c r="O2386">
        <v>27</v>
      </c>
      <c r="P2386">
        <v>12</v>
      </c>
      <c r="Q2386">
        <v>5</v>
      </c>
      <c r="R2386">
        <v>2</v>
      </c>
      <c r="S2386">
        <v>1</v>
      </c>
      <c r="T2386" t="s">
        <v>2896</v>
      </c>
      <c r="U2386">
        <v>7</v>
      </c>
      <c r="V2386">
        <v>506</v>
      </c>
      <c r="W2386">
        <v>942</v>
      </c>
    </row>
    <row r="2387" spans="1:23" x14ac:dyDescent="0.35">
      <c r="A2387" t="s">
        <v>429</v>
      </c>
      <c r="B2387" t="s">
        <v>505</v>
      </c>
      <c r="C2387" s="2">
        <v>44927</v>
      </c>
      <c r="D2387">
        <v>1083</v>
      </c>
      <c r="E2387">
        <v>686</v>
      </c>
      <c r="F2387">
        <v>42</v>
      </c>
      <c r="G2387">
        <v>6</v>
      </c>
      <c r="H2387">
        <v>1</v>
      </c>
      <c r="I2387">
        <v>1818</v>
      </c>
      <c r="J2387">
        <v>1</v>
      </c>
      <c r="K2387">
        <v>5</v>
      </c>
      <c r="L2387">
        <v>20</v>
      </c>
      <c r="M2387">
        <v>77</v>
      </c>
      <c r="N2387">
        <v>83</v>
      </c>
      <c r="O2387">
        <v>6</v>
      </c>
      <c r="P2387">
        <v>57</v>
      </c>
      <c r="Q2387">
        <v>15</v>
      </c>
      <c r="R2387">
        <v>5</v>
      </c>
      <c r="S2387">
        <v>4</v>
      </c>
      <c r="T2387" t="s">
        <v>2897</v>
      </c>
      <c r="U2387">
        <v>7</v>
      </c>
      <c r="V2387">
        <v>735</v>
      </c>
      <c r="W2387">
        <v>1811</v>
      </c>
    </row>
    <row r="2388" spans="1:23" x14ac:dyDescent="0.35">
      <c r="A2388" t="s">
        <v>429</v>
      </c>
      <c r="B2388" t="s">
        <v>505</v>
      </c>
      <c r="C2388" s="2">
        <v>44958</v>
      </c>
      <c r="D2388">
        <v>1111</v>
      </c>
      <c r="E2388">
        <v>555</v>
      </c>
      <c r="F2388">
        <v>37</v>
      </c>
      <c r="G2388">
        <v>2</v>
      </c>
      <c r="H2388">
        <v>2</v>
      </c>
      <c r="I2388">
        <v>1707</v>
      </c>
      <c r="J2388">
        <v>1</v>
      </c>
      <c r="K2388">
        <v>6</v>
      </c>
      <c r="L2388">
        <v>29</v>
      </c>
      <c r="M2388">
        <v>85</v>
      </c>
      <c r="N2388">
        <v>89</v>
      </c>
      <c r="O2388">
        <v>4</v>
      </c>
      <c r="P2388">
        <v>56</v>
      </c>
      <c r="Q2388">
        <v>23</v>
      </c>
      <c r="R2388">
        <v>6</v>
      </c>
      <c r="S2388">
        <v>5</v>
      </c>
      <c r="T2388" t="s">
        <v>2898</v>
      </c>
      <c r="U2388">
        <v>4</v>
      </c>
      <c r="V2388">
        <v>596</v>
      </c>
      <c r="W2388">
        <v>1703</v>
      </c>
    </row>
    <row r="2389" spans="1:23" x14ac:dyDescent="0.35">
      <c r="A2389" t="s">
        <v>429</v>
      </c>
      <c r="B2389" t="s">
        <v>505</v>
      </c>
      <c r="C2389" s="2">
        <v>44986</v>
      </c>
      <c r="D2389">
        <v>4459</v>
      </c>
      <c r="E2389">
        <v>1111</v>
      </c>
      <c r="F2389">
        <v>31</v>
      </c>
      <c r="G2389">
        <v>5</v>
      </c>
      <c r="H2389">
        <v>0</v>
      </c>
      <c r="I2389">
        <v>5606</v>
      </c>
      <c r="J2389">
        <v>2</v>
      </c>
      <c r="K2389">
        <v>29</v>
      </c>
      <c r="L2389">
        <v>52</v>
      </c>
      <c r="M2389">
        <v>76</v>
      </c>
      <c r="N2389">
        <v>93</v>
      </c>
      <c r="O2389">
        <v>17</v>
      </c>
      <c r="P2389">
        <v>24</v>
      </c>
      <c r="Q2389">
        <v>23</v>
      </c>
      <c r="R2389">
        <v>29</v>
      </c>
      <c r="S2389">
        <v>27</v>
      </c>
      <c r="T2389" t="s">
        <v>2899</v>
      </c>
      <c r="U2389">
        <v>5</v>
      </c>
      <c r="V2389">
        <v>1147</v>
      </c>
      <c r="W2389">
        <v>5601</v>
      </c>
    </row>
    <row r="2390" spans="1:23" x14ac:dyDescent="0.35">
      <c r="A2390" t="s">
        <v>115</v>
      </c>
      <c r="B2390" t="s">
        <v>116</v>
      </c>
      <c r="C2390" s="2">
        <v>44652</v>
      </c>
      <c r="D2390">
        <v>676</v>
      </c>
      <c r="E2390">
        <v>389</v>
      </c>
      <c r="F2390">
        <v>13</v>
      </c>
      <c r="G2390">
        <v>3</v>
      </c>
      <c r="H2390">
        <v>0</v>
      </c>
      <c r="I2390">
        <v>1081</v>
      </c>
      <c r="J2390">
        <v>22</v>
      </c>
      <c r="K2390">
        <v>29</v>
      </c>
      <c r="L2390">
        <v>35</v>
      </c>
      <c r="M2390">
        <v>40</v>
      </c>
      <c r="N2390">
        <v>53</v>
      </c>
      <c r="O2390">
        <v>13</v>
      </c>
      <c r="P2390">
        <v>5</v>
      </c>
      <c r="Q2390">
        <v>6</v>
      </c>
      <c r="R2390">
        <v>29</v>
      </c>
      <c r="S2390">
        <v>7</v>
      </c>
      <c r="T2390" t="s">
        <v>2900</v>
      </c>
      <c r="U2390">
        <v>3</v>
      </c>
      <c r="V2390">
        <v>405</v>
      </c>
      <c r="W2390">
        <v>1078</v>
      </c>
    </row>
    <row r="2391" spans="1:23" x14ac:dyDescent="0.35">
      <c r="A2391" t="s">
        <v>115</v>
      </c>
      <c r="B2391" t="s">
        <v>116</v>
      </c>
      <c r="C2391" s="2">
        <v>44682</v>
      </c>
      <c r="D2391">
        <v>1236</v>
      </c>
      <c r="E2391">
        <v>1354</v>
      </c>
      <c r="F2391">
        <v>42</v>
      </c>
      <c r="G2391">
        <v>9</v>
      </c>
      <c r="H2391">
        <v>3</v>
      </c>
      <c r="I2391">
        <v>2644</v>
      </c>
      <c r="J2391">
        <v>48</v>
      </c>
      <c r="K2391">
        <v>109</v>
      </c>
      <c r="L2391">
        <v>131</v>
      </c>
      <c r="M2391">
        <v>142</v>
      </c>
      <c r="N2391">
        <v>221</v>
      </c>
      <c r="O2391">
        <v>79</v>
      </c>
      <c r="P2391">
        <v>11</v>
      </c>
      <c r="Q2391">
        <v>22</v>
      </c>
      <c r="R2391">
        <v>109</v>
      </c>
      <c r="S2391">
        <v>61</v>
      </c>
      <c r="T2391" t="s">
        <v>2901</v>
      </c>
      <c r="U2391">
        <v>12</v>
      </c>
      <c r="V2391">
        <v>1408</v>
      </c>
      <c r="W2391">
        <v>2632</v>
      </c>
    </row>
    <row r="2392" spans="1:23" x14ac:dyDescent="0.35">
      <c r="A2392" t="s">
        <v>115</v>
      </c>
      <c r="B2392" t="s">
        <v>116</v>
      </c>
      <c r="C2392" s="2">
        <v>44713</v>
      </c>
      <c r="D2392">
        <v>0</v>
      </c>
      <c r="E2392">
        <v>0</v>
      </c>
      <c r="F2392">
        <v>0</v>
      </c>
      <c r="G2392">
        <v>0</v>
      </c>
      <c r="H2392">
        <v>0</v>
      </c>
      <c r="I2392">
        <v>0</v>
      </c>
      <c r="T2392" t="s">
        <v>2902</v>
      </c>
      <c r="U2392">
        <v>0</v>
      </c>
      <c r="V2392">
        <v>0</v>
      </c>
      <c r="W2392">
        <v>0</v>
      </c>
    </row>
    <row r="2393" spans="1:23" x14ac:dyDescent="0.35">
      <c r="A2393" t="s">
        <v>115</v>
      </c>
      <c r="B2393" t="s">
        <v>116</v>
      </c>
      <c r="C2393" s="2">
        <v>44743</v>
      </c>
      <c r="D2393">
        <v>803</v>
      </c>
      <c r="E2393">
        <v>343</v>
      </c>
      <c r="F2393">
        <v>16</v>
      </c>
      <c r="G2393">
        <v>4</v>
      </c>
      <c r="H2393">
        <v>0</v>
      </c>
      <c r="I2393">
        <v>1166</v>
      </c>
      <c r="J2393">
        <v>36</v>
      </c>
      <c r="K2393">
        <v>41</v>
      </c>
      <c r="L2393">
        <v>47</v>
      </c>
      <c r="M2393">
        <v>52</v>
      </c>
      <c r="N2393">
        <v>55</v>
      </c>
      <c r="O2393">
        <v>3</v>
      </c>
      <c r="P2393">
        <v>5</v>
      </c>
      <c r="Q2393">
        <v>6</v>
      </c>
      <c r="R2393">
        <v>41</v>
      </c>
      <c r="S2393">
        <v>5</v>
      </c>
      <c r="T2393" t="s">
        <v>2903</v>
      </c>
      <c r="U2393">
        <v>4</v>
      </c>
      <c r="V2393">
        <v>363</v>
      </c>
      <c r="W2393">
        <v>1162</v>
      </c>
    </row>
    <row r="2394" spans="1:23" x14ac:dyDescent="0.35">
      <c r="A2394" t="s">
        <v>115</v>
      </c>
      <c r="B2394" t="s">
        <v>116</v>
      </c>
      <c r="C2394" s="2">
        <v>44774</v>
      </c>
      <c r="D2394">
        <v>678</v>
      </c>
      <c r="E2394">
        <v>328</v>
      </c>
      <c r="F2394">
        <v>15</v>
      </c>
      <c r="G2394">
        <v>3</v>
      </c>
      <c r="H2394">
        <v>0</v>
      </c>
      <c r="I2394">
        <v>1024</v>
      </c>
      <c r="J2394">
        <v>23</v>
      </c>
      <c r="K2394">
        <v>26.5</v>
      </c>
      <c r="L2394">
        <v>31</v>
      </c>
      <c r="M2394">
        <v>37</v>
      </c>
      <c r="N2394">
        <v>41</v>
      </c>
      <c r="O2394">
        <v>4</v>
      </c>
      <c r="P2394">
        <v>6</v>
      </c>
      <c r="Q2394">
        <v>4.5</v>
      </c>
      <c r="R2394">
        <v>26.5</v>
      </c>
      <c r="S2394">
        <v>3.5</v>
      </c>
      <c r="T2394" t="s">
        <v>2904</v>
      </c>
      <c r="U2394">
        <v>3</v>
      </c>
      <c r="V2394">
        <v>346</v>
      </c>
      <c r="W2394">
        <v>1021</v>
      </c>
    </row>
    <row r="2395" spans="1:23" x14ac:dyDescent="0.35">
      <c r="A2395" t="s">
        <v>115</v>
      </c>
      <c r="B2395" t="s">
        <v>116</v>
      </c>
      <c r="C2395" s="2">
        <v>44805</v>
      </c>
      <c r="D2395">
        <v>2142</v>
      </c>
      <c r="E2395">
        <v>1810</v>
      </c>
      <c r="F2395">
        <v>41</v>
      </c>
      <c r="G2395">
        <v>8</v>
      </c>
      <c r="H2395">
        <v>7</v>
      </c>
      <c r="I2395">
        <v>4008</v>
      </c>
      <c r="J2395">
        <v>25</v>
      </c>
      <c r="K2395">
        <v>35</v>
      </c>
      <c r="L2395">
        <v>45</v>
      </c>
      <c r="M2395">
        <v>115</v>
      </c>
      <c r="N2395">
        <v>127</v>
      </c>
      <c r="O2395">
        <v>12</v>
      </c>
      <c r="P2395">
        <v>70</v>
      </c>
      <c r="Q2395">
        <v>10</v>
      </c>
      <c r="R2395">
        <v>35</v>
      </c>
      <c r="S2395">
        <v>10</v>
      </c>
      <c r="T2395" t="s">
        <v>2905</v>
      </c>
      <c r="U2395">
        <v>15</v>
      </c>
      <c r="V2395">
        <v>1866</v>
      </c>
      <c r="W2395">
        <v>3993</v>
      </c>
    </row>
    <row r="2396" spans="1:23" x14ac:dyDescent="0.35">
      <c r="A2396" t="s">
        <v>115</v>
      </c>
      <c r="B2396" t="s">
        <v>116</v>
      </c>
      <c r="C2396" s="2">
        <v>44835</v>
      </c>
      <c r="D2396">
        <v>590</v>
      </c>
      <c r="E2396">
        <v>309</v>
      </c>
      <c r="F2396">
        <v>9</v>
      </c>
      <c r="G2396">
        <v>2</v>
      </c>
      <c r="H2396">
        <v>0</v>
      </c>
      <c r="I2396">
        <v>910</v>
      </c>
      <c r="J2396">
        <v>22</v>
      </c>
      <c r="K2396">
        <v>26</v>
      </c>
      <c r="L2396">
        <v>31.5</v>
      </c>
      <c r="M2396">
        <v>36</v>
      </c>
      <c r="N2396">
        <v>41</v>
      </c>
      <c r="O2396">
        <v>5</v>
      </c>
      <c r="P2396">
        <v>4.5</v>
      </c>
      <c r="Q2396">
        <v>5.5</v>
      </c>
      <c r="R2396">
        <v>26</v>
      </c>
      <c r="S2396">
        <v>4</v>
      </c>
      <c r="T2396" t="s">
        <v>2906</v>
      </c>
      <c r="U2396">
        <v>2</v>
      </c>
      <c r="V2396">
        <v>320</v>
      </c>
      <c r="W2396">
        <v>908</v>
      </c>
    </row>
    <row r="2397" spans="1:23" x14ac:dyDescent="0.35">
      <c r="A2397" t="s">
        <v>115</v>
      </c>
      <c r="B2397" t="s">
        <v>116</v>
      </c>
      <c r="C2397" s="2">
        <v>44866</v>
      </c>
      <c r="D2397">
        <v>0</v>
      </c>
      <c r="E2397">
        <v>0</v>
      </c>
      <c r="F2397">
        <v>0</v>
      </c>
      <c r="G2397">
        <v>0</v>
      </c>
      <c r="H2397">
        <v>0</v>
      </c>
      <c r="I2397">
        <v>0</v>
      </c>
      <c r="T2397" t="s">
        <v>2907</v>
      </c>
      <c r="U2397">
        <v>0</v>
      </c>
      <c r="V2397">
        <v>0</v>
      </c>
      <c r="W2397">
        <v>0</v>
      </c>
    </row>
    <row r="2398" spans="1:23" x14ac:dyDescent="0.35">
      <c r="A2398" t="s">
        <v>115</v>
      </c>
      <c r="B2398" t="s">
        <v>116</v>
      </c>
      <c r="C2398" s="2">
        <v>44896</v>
      </c>
      <c r="D2398">
        <v>1328</v>
      </c>
      <c r="E2398">
        <v>612</v>
      </c>
      <c r="F2398">
        <v>26</v>
      </c>
      <c r="G2398">
        <v>2</v>
      </c>
      <c r="H2398">
        <v>12</v>
      </c>
      <c r="I2398">
        <v>1980</v>
      </c>
      <c r="J2398">
        <v>24</v>
      </c>
      <c r="K2398">
        <v>31</v>
      </c>
      <c r="L2398">
        <v>35</v>
      </c>
      <c r="M2398">
        <v>41</v>
      </c>
      <c r="N2398">
        <v>46.5</v>
      </c>
      <c r="O2398">
        <v>5.5</v>
      </c>
      <c r="P2398">
        <v>6</v>
      </c>
      <c r="Q2398">
        <v>4</v>
      </c>
      <c r="R2398">
        <v>31</v>
      </c>
      <c r="S2398">
        <v>7</v>
      </c>
      <c r="T2398" t="s">
        <v>2908</v>
      </c>
      <c r="U2398">
        <v>14</v>
      </c>
      <c r="V2398">
        <v>652</v>
      </c>
      <c r="W2398">
        <v>1966</v>
      </c>
    </row>
    <row r="2399" spans="1:23" x14ac:dyDescent="0.35">
      <c r="A2399" t="s">
        <v>115</v>
      </c>
      <c r="B2399" t="s">
        <v>116</v>
      </c>
      <c r="C2399" s="2">
        <v>44927</v>
      </c>
      <c r="D2399">
        <v>160</v>
      </c>
      <c r="E2399">
        <v>1897</v>
      </c>
      <c r="F2399">
        <v>15</v>
      </c>
      <c r="G2399">
        <v>0</v>
      </c>
      <c r="H2399">
        <v>1</v>
      </c>
      <c r="I2399">
        <v>2073</v>
      </c>
      <c r="J2399">
        <v>50</v>
      </c>
      <c r="K2399">
        <v>69</v>
      </c>
      <c r="L2399">
        <v>93</v>
      </c>
      <c r="M2399">
        <v>120</v>
      </c>
      <c r="N2399">
        <v>169</v>
      </c>
      <c r="O2399">
        <v>49</v>
      </c>
      <c r="P2399">
        <v>27</v>
      </c>
      <c r="Q2399">
        <v>24</v>
      </c>
      <c r="R2399">
        <v>69</v>
      </c>
      <c r="S2399">
        <v>19</v>
      </c>
      <c r="T2399" t="s">
        <v>2909</v>
      </c>
      <c r="U2399">
        <v>1</v>
      </c>
      <c r="V2399">
        <v>1913</v>
      </c>
      <c r="W2399">
        <v>2072</v>
      </c>
    </row>
    <row r="2400" spans="1:23" x14ac:dyDescent="0.35">
      <c r="A2400" t="s">
        <v>115</v>
      </c>
      <c r="B2400" t="s">
        <v>116</v>
      </c>
      <c r="C2400" s="2">
        <v>44958</v>
      </c>
      <c r="D2400">
        <v>0</v>
      </c>
      <c r="E2400">
        <v>0</v>
      </c>
      <c r="F2400">
        <v>0</v>
      </c>
      <c r="G2400">
        <v>0</v>
      </c>
      <c r="H2400">
        <v>0</v>
      </c>
      <c r="I2400">
        <v>0</v>
      </c>
      <c r="T2400" t="s">
        <v>2910</v>
      </c>
      <c r="U2400">
        <v>0</v>
      </c>
      <c r="V2400">
        <v>0</v>
      </c>
      <c r="W2400">
        <v>0</v>
      </c>
    </row>
    <row r="2401" spans="1:23" x14ac:dyDescent="0.35">
      <c r="A2401" t="s">
        <v>115</v>
      </c>
      <c r="B2401" t="s">
        <v>116</v>
      </c>
      <c r="C2401" s="2">
        <v>44986</v>
      </c>
      <c r="D2401">
        <v>1847</v>
      </c>
      <c r="E2401">
        <v>1336</v>
      </c>
      <c r="F2401">
        <v>33</v>
      </c>
      <c r="G2401">
        <v>2</v>
      </c>
      <c r="H2401">
        <v>10</v>
      </c>
      <c r="I2401">
        <v>3228</v>
      </c>
      <c r="J2401">
        <v>44</v>
      </c>
      <c r="K2401">
        <v>50</v>
      </c>
      <c r="L2401">
        <v>56</v>
      </c>
      <c r="M2401">
        <v>63</v>
      </c>
      <c r="N2401">
        <v>131</v>
      </c>
      <c r="O2401">
        <v>68</v>
      </c>
      <c r="P2401">
        <v>7</v>
      </c>
      <c r="Q2401">
        <v>6</v>
      </c>
      <c r="R2401">
        <v>50</v>
      </c>
      <c r="S2401">
        <v>6</v>
      </c>
      <c r="T2401" t="s">
        <v>2911</v>
      </c>
      <c r="U2401">
        <v>12</v>
      </c>
      <c r="V2401">
        <v>1381</v>
      </c>
      <c r="W2401">
        <v>3216</v>
      </c>
    </row>
    <row r="2402" spans="1:23" x14ac:dyDescent="0.35">
      <c r="A2402" t="s">
        <v>354</v>
      </c>
      <c r="B2402" t="s">
        <v>506</v>
      </c>
      <c r="C2402" s="2">
        <v>44652</v>
      </c>
      <c r="D2402">
        <v>483</v>
      </c>
      <c r="E2402">
        <v>65</v>
      </c>
      <c r="F2402">
        <v>4</v>
      </c>
      <c r="G2402">
        <v>2</v>
      </c>
      <c r="H2402">
        <v>1</v>
      </c>
      <c r="I2402">
        <v>555</v>
      </c>
      <c r="J2402">
        <v>3</v>
      </c>
      <c r="K2402">
        <v>4</v>
      </c>
      <c r="L2402">
        <v>5</v>
      </c>
      <c r="M2402">
        <v>9</v>
      </c>
      <c r="N2402">
        <v>19</v>
      </c>
      <c r="O2402">
        <v>10</v>
      </c>
      <c r="P2402">
        <v>4</v>
      </c>
      <c r="Q2402">
        <v>1</v>
      </c>
      <c r="R2402">
        <v>4</v>
      </c>
      <c r="S2402">
        <v>1</v>
      </c>
      <c r="T2402" t="s">
        <v>2912</v>
      </c>
      <c r="U2402">
        <v>3</v>
      </c>
      <c r="V2402">
        <v>72</v>
      </c>
      <c r="W2402">
        <v>552</v>
      </c>
    </row>
    <row r="2403" spans="1:23" x14ac:dyDescent="0.35">
      <c r="A2403" t="s">
        <v>354</v>
      </c>
      <c r="B2403" t="s">
        <v>506</v>
      </c>
      <c r="C2403" s="2">
        <v>44682</v>
      </c>
      <c r="D2403">
        <v>537</v>
      </c>
      <c r="E2403">
        <v>64</v>
      </c>
      <c r="F2403">
        <v>5</v>
      </c>
      <c r="G2403">
        <v>1</v>
      </c>
      <c r="H2403">
        <v>0</v>
      </c>
      <c r="I2403">
        <v>607</v>
      </c>
      <c r="J2403">
        <v>1</v>
      </c>
      <c r="K2403">
        <v>2</v>
      </c>
      <c r="L2403">
        <v>4</v>
      </c>
      <c r="M2403">
        <v>7</v>
      </c>
      <c r="N2403">
        <v>22</v>
      </c>
      <c r="O2403">
        <v>15</v>
      </c>
      <c r="P2403">
        <v>3</v>
      </c>
      <c r="Q2403">
        <v>2</v>
      </c>
      <c r="R2403">
        <v>2</v>
      </c>
      <c r="S2403">
        <v>1</v>
      </c>
      <c r="T2403" t="s">
        <v>2913</v>
      </c>
      <c r="U2403">
        <v>1</v>
      </c>
      <c r="V2403">
        <v>70</v>
      </c>
      <c r="W2403">
        <v>606</v>
      </c>
    </row>
    <row r="2404" spans="1:23" x14ac:dyDescent="0.35">
      <c r="A2404" t="s">
        <v>354</v>
      </c>
      <c r="B2404" t="s">
        <v>506</v>
      </c>
      <c r="C2404" s="2">
        <v>44713</v>
      </c>
      <c r="D2404">
        <v>411</v>
      </c>
      <c r="E2404">
        <v>65</v>
      </c>
      <c r="F2404">
        <v>7</v>
      </c>
      <c r="G2404">
        <v>1</v>
      </c>
      <c r="H2404">
        <v>1</v>
      </c>
      <c r="I2404">
        <v>485</v>
      </c>
      <c r="J2404">
        <v>2</v>
      </c>
      <c r="K2404">
        <v>3</v>
      </c>
      <c r="L2404">
        <v>4</v>
      </c>
      <c r="M2404">
        <v>6</v>
      </c>
      <c r="N2404">
        <v>21</v>
      </c>
      <c r="O2404">
        <v>15</v>
      </c>
      <c r="P2404">
        <v>2</v>
      </c>
      <c r="Q2404">
        <v>1</v>
      </c>
      <c r="R2404">
        <v>3</v>
      </c>
      <c r="S2404">
        <v>1</v>
      </c>
      <c r="T2404" t="s">
        <v>2914</v>
      </c>
      <c r="U2404">
        <v>2</v>
      </c>
      <c r="V2404">
        <v>74</v>
      </c>
      <c r="W2404">
        <v>483</v>
      </c>
    </row>
    <row r="2405" spans="1:23" x14ac:dyDescent="0.35">
      <c r="A2405" t="s">
        <v>354</v>
      </c>
      <c r="B2405" t="s">
        <v>506</v>
      </c>
      <c r="C2405" s="2">
        <v>44743</v>
      </c>
      <c r="D2405">
        <v>510</v>
      </c>
      <c r="E2405">
        <v>62</v>
      </c>
      <c r="F2405">
        <v>7</v>
      </c>
      <c r="G2405">
        <v>1</v>
      </c>
      <c r="H2405">
        <v>0</v>
      </c>
      <c r="I2405">
        <v>580</v>
      </c>
      <c r="J2405">
        <v>1</v>
      </c>
      <c r="K2405">
        <v>3</v>
      </c>
      <c r="L2405">
        <v>5</v>
      </c>
      <c r="M2405">
        <v>8</v>
      </c>
      <c r="N2405">
        <v>20</v>
      </c>
      <c r="O2405">
        <v>12</v>
      </c>
      <c r="P2405">
        <v>3</v>
      </c>
      <c r="Q2405">
        <v>2</v>
      </c>
      <c r="R2405">
        <v>3</v>
      </c>
      <c r="S2405">
        <v>2</v>
      </c>
      <c r="T2405" t="s">
        <v>2915</v>
      </c>
      <c r="U2405">
        <v>1</v>
      </c>
      <c r="V2405">
        <v>70</v>
      </c>
      <c r="W2405">
        <v>579</v>
      </c>
    </row>
    <row r="2406" spans="1:23" x14ac:dyDescent="0.35">
      <c r="A2406" t="s">
        <v>354</v>
      </c>
      <c r="B2406" t="s">
        <v>506</v>
      </c>
      <c r="C2406" s="2">
        <v>44774</v>
      </c>
      <c r="D2406">
        <v>622</v>
      </c>
      <c r="E2406">
        <v>99</v>
      </c>
      <c r="F2406">
        <v>6</v>
      </c>
      <c r="G2406">
        <v>0</v>
      </c>
      <c r="H2406">
        <v>1</v>
      </c>
      <c r="I2406">
        <v>728</v>
      </c>
      <c r="J2406">
        <v>1</v>
      </c>
      <c r="K2406">
        <v>3</v>
      </c>
      <c r="L2406">
        <v>4</v>
      </c>
      <c r="M2406">
        <v>7</v>
      </c>
      <c r="N2406">
        <v>18</v>
      </c>
      <c r="O2406">
        <v>11</v>
      </c>
      <c r="P2406">
        <v>3</v>
      </c>
      <c r="Q2406">
        <v>1</v>
      </c>
      <c r="R2406">
        <v>3</v>
      </c>
      <c r="S2406">
        <v>2</v>
      </c>
      <c r="T2406" t="s">
        <v>2916</v>
      </c>
      <c r="U2406">
        <v>1</v>
      </c>
      <c r="V2406">
        <v>106</v>
      </c>
      <c r="W2406">
        <v>727</v>
      </c>
    </row>
    <row r="2407" spans="1:23" x14ac:dyDescent="0.35">
      <c r="A2407" t="s">
        <v>354</v>
      </c>
      <c r="B2407" t="s">
        <v>506</v>
      </c>
      <c r="C2407" s="2">
        <v>44805</v>
      </c>
      <c r="D2407">
        <v>445</v>
      </c>
      <c r="E2407">
        <v>62</v>
      </c>
      <c r="F2407">
        <v>6</v>
      </c>
      <c r="G2407">
        <v>2</v>
      </c>
      <c r="H2407">
        <v>0</v>
      </c>
      <c r="I2407">
        <v>515</v>
      </c>
      <c r="J2407">
        <v>3</v>
      </c>
      <c r="K2407">
        <v>6</v>
      </c>
      <c r="L2407">
        <v>10</v>
      </c>
      <c r="M2407">
        <v>15</v>
      </c>
      <c r="N2407">
        <v>23</v>
      </c>
      <c r="O2407">
        <v>8</v>
      </c>
      <c r="P2407">
        <v>5</v>
      </c>
      <c r="Q2407">
        <v>4</v>
      </c>
      <c r="R2407">
        <v>6</v>
      </c>
      <c r="S2407">
        <v>3</v>
      </c>
      <c r="T2407" t="s">
        <v>2917</v>
      </c>
      <c r="U2407">
        <v>2</v>
      </c>
      <c r="V2407">
        <v>70</v>
      </c>
      <c r="W2407">
        <v>513</v>
      </c>
    </row>
    <row r="2408" spans="1:23" x14ac:dyDescent="0.35">
      <c r="A2408" t="s">
        <v>354</v>
      </c>
      <c r="B2408" t="s">
        <v>506</v>
      </c>
      <c r="C2408" s="2">
        <v>44835</v>
      </c>
      <c r="D2408">
        <v>512</v>
      </c>
      <c r="E2408">
        <v>93</v>
      </c>
      <c r="F2408">
        <v>11</v>
      </c>
      <c r="G2408">
        <v>2</v>
      </c>
      <c r="H2408">
        <v>1</v>
      </c>
      <c r="I2408">
        <v>619</v>
      </c>
      <c r="J2408">
        <v>2</v>
      </c>
      <c r="K2408">
        <v>3</v>
      </c>
      <c r="L2408">
        <v>5</v>
      </c>
      <c r="M2408">
        <v>7</v>
      </c>
      <c r="N2408">
        <v>22</v>
      </c>
      <c r="O2408">
        <v>15</v>
      </c>
      <c r="P2408">
        <v>2</v>
      </c>
      <c r="Q2408">
        <v>2</v>
      </c>
      <c r="R2408">
        <v>3</v>
      </c>
      <c r="S2408">
        <v>1</v>
      </c>
      <c r="T2408" t="s">
        <v>2918</v>
      </c>
      <c r="U2408">
        <v>3</v>
      </c>
      <c r="V2408">
        <v>107</v>
      </c>
      <c r="W2408">
        <v>616</v>
      </c>
    </row>
    <row r="2409" spans="1:23" x14ac:dyDescent="0.35">
      <c r="A2409" t="s">
        <v>354</v>
      </c>
      <c r="B2409" t="s">
        <v>506</v>
      </c>
      <c r="C2409" s="2">
        <v>44866</v>
      </c>
      <c r="D2409">
        <v>481</v>
      </c>
      <c r="E2409">
        <v>80</v>
      </c>
      <c r="F2409">
        <v>2</v>
      </c>
      <c r="G2409">
        <v>3</v>
      </c>
      <c r="H2409">
        <v>0</v>
      </c>
      <c r="I2409">
        <v>566</v>
      </c>
      <c r="J2409">
        <v>1</v>
      </c>
      <c r="K2409">
        <v>2</v>
      </c>
      <c r="L2409">
        <v>3</v>
      </c>
      <c r="M2409">
        <v>5</v>
      </c>
      <c r="N2409">
        <v>22</v>
      </c>
      <c r="O2409">
        <v>17</v>
      </c>
      <c r="P2409">
        <v>2</v>
      </c>
      <c r="Q2409">
        <v>1</v>
      </c>
      <c r="R2409">
        <v>2</v>
      </c>
      <c r="S2409">
        <v>1</v>
      </c>
      <c r="T2409" t="s">
        <v>2919</v>
      </c>
      <c r="U2409">
        <v>3</v>
      </c>
      <c r="V2409">
        <v>85</v>
      </c>
      <c r="W2409">
        <v>563</v>
      </c>
    </row>
    <row r="2410" spans="1:23" x14ac:dyDescent="0.35">
      <c r="A2410" t="s">
        <v>354</v>
      </c>
      <c r="B2410" t="s">
        <v>506</v>
      </c>
      <c r="C2410" s="2">
        <v>44896</v>
      </c>
      <c r="D2410">
        <v>421</v>
      </c>
      <c r="E2410">
        <v>59</v>
      </c>
      <c r="F2410">
        <v>6</v>
      </c>
      <c r="G2410">
        <v>0</v>
      </c>
      <c r="H2410">
        <v>0</v>
      </c>
      <c r="I2410">
        <v>486</v>
      </c>
      <c r="J2410">
        <v>1</v>
      </c>
      <c r="K2410">
        <v>3</v>
      </c>
      <c r="L2410">
        <v>4</v>
      </c>
      <c r="M2410">
        <v>6</v>
      </c>
      <c r="N2410">
        <v>17</v>
      </c>
      <c r="O2410">
        <v>11</v>
      </c>
      <c r="P2410">
        <v>2</v>
      </c>
      <c r="Q2410">
        <v>1</v>
      </c>
      <c r="R2410">
        <v>3</v>
      </c>
      <c r="S2410">
        <v>2</v>
      </c>
      <c r="T2410" t="s">
        <v>2920</v>
      </c>
      <c r="U2410">
        <v>0</v>
      </c>
      <c r="V2410">
        <v>65</v>
      </c>
      <c r="W2410">
        <v>486</v>
      </c>
    </row>
    <row r="2411" spans="1:23" x14ac:dyDescent="0.35">
      <c r="A2411" t="s">
        <v>354</v>
      </c>
      <c r="B2411" t="s">
        <v>506</v>
      </c>
      <c r="C2411" s="2">
        <v>44927</v>
      </c>
      <c r="D2411">
        <v>434</v>
      </c>
      <c r="E2411">
        <v>66</v>
      </c>
      <c r="F2411">
        <v>14</v>
      </c>
      <c r="G2411">
        <v>2</v>
      </c>
      <c r="H2411">
        <v>0</v>
      </c>
      <c r="I2411">
        <v>516</v>
      </c>
      <c r="J2411">
        <v>2</v>
      </c>
      <c r="K2411">
        <v>4</v>
      </c>
      <c r="L2411">
        <v>6</v>
      </c>
      <c r="M2411">
        <v>10</v>
      </c>
      <c r="N2411">
        <v>26</v>
      </c>
      <c r="O2411">
        <v>16</v>
      </c>
      <c r="P2411">
        <v>4</v>
      </c>
      <c r="Q2411">
        <v>2</v>
      </c>
      <c r="R2411">
        <v>4</v>
      </c>
      <c r="S2411">
        <v>2</v>
      </c>
      <c r="T2411" t="s">
        <v>2921</v>
      </c>
      <c r="U2411">
        <v>2</v>
      </c>
      <c r="V2411">
        <v>82</v>
      </c>
      <c r="W2411">
        <v>514</v>
      </c>
    </row>
    <row r="2412" spans="1:23" x14ac:dyDescent="0.35">
      <c r="A2412" t="s">
        <v>354</v>
      </c>
      <c r="B2412" t="s">
        <v>506</v>
      </c>
      <c r="C2412" s="2">
        <v>44958</v>
      </c>
      <c r="D2412">
        <v>410</v>
      </c>
      <c r="E2412">
        <v>62</v>
      </c>
      <c r="F2412">
        <v>9</v>
      </c>
      <c r="G2412">
        <v>1</v>
      </c>
      <c r="H2412">
        <v>0</v>
      </c>
      <c r="I2412">
        <v>482</v>
      </c>
      <c r="J2412">
        <v>1</v>
      </c>
      <c r="K2412">
        <v>2</v>
      </c>
      <c r="L2412">
        <v>4</v>
      </c>
      <c r="M2412">
        <v>7</v>
      </c>
      <c r="N2412">
        <v>17</v>
      </c>
      <c r="O2412">
        <v>10</v>
      </c>
      <c r="P2412">
        <v>3</v>
      </c>
      <c r="Q2412">
        <v>2</v>
      </c>
      <c r="R2412">
        <v>2</v>
      </c>
      <c r="S2412">
        <v>1</v>
      </c>
      <c r="T2412" t="s">
        <v>2922</v>
      </c>
      <c r="U2412">
        <v>1</v>
      </c>
      <c r="V2412">
        <v>72</v>
      </c>
      <c r="W2412">
        <v>481</v>
      </c>
    </row>
    <row r="2413" spans="1:23" x14ac:dyDescent="0.35">
      <c r="A2413" t="s">
        <v>354</v>
      </c>
      <c r="B2413" t="s">
        <v>506</v>
      </c>
      <c r="C2413" s="2">
        <v>44986</v>
      </c>
      <c r="D2413">
        <v>387</v>
      </c>
      <c r="E2413">
        <v>78</v>
      </c>
      <c r="F2413">
        <v>5</v>
      </c>
      <c r="G2413">
        <v>3</v>
      </c>
      <c r="H2413">
        <v>1</v>
      </c>
      <c r="I2413">
        <v>474</v>
      </c>
      <c r="J2413">
        <v>1</v>
      </c>
      <c r="K2413">
        <v>3</v>
      </c>
      <c r="L2413">
        <v>5</v>
      </c>
      <c r="M2413">
        <v>7</v>
      </c>
      <c r="N2413">
        <v>18</v>
      </c>
      <c r="O2413">
        <v>11</v>
      </c>
      <c r="P2413">
        <v>2</v>
      </c>
      <c r="Q2413">
        <v>2</v>
      </c>
      <c r="R2413">
        <v>3</v>
      </c>
      <c r="S2413">
        <v>2</v>
      </c>
      <c r="T2413" t="s">
        <v>2923</v>
      </c>
      <c r="U2413">
        <v>4</v>
      </c>
      <c r="V2413">
        <v>87</v>
      </c>
      <c r="W2413">
        <v>470</v>
      </c>
    </row>
    <row r="2414" spans="1:23" x14ac:dyDescent="0.35">
      <c r="A2414" t="s">
        <v>341</v>
      </c>
      <c r="B2414" t="s">
        <v>507</v>
      </c>
      <c r="C2414" s="2">
        <v>44652</v>
      </c>
      <c r="D2414">
        <v>1378</v>
      </c>
      <c r="E2414">
        <v>215</v>
      </c>
      <c r="F2414">
        <v>13</v>
      </c>
      <c r="G2414">
        <v>2</v>
      </c>
      <c r="H2414">
        <v>6</v>
      </c>
      <c r="I2414">
        <v>1614</v>
      </c>
      <c r="J2414">
        <v>1</v>
      </c>
      <c r="K2414">
        <v>2</v>
      </c>
      <c r="L2414">
        <v>4</v>
      </c>
      <c r="M2414">
        <v>8</v>
      </c>
      <c r="N2414">
        <v>13</v>
      </c>
      <c r="O2414">
        <v>5</v>
      </c>
      <c r="P2414">
        <v>4</v>
      </c>
      <c r="Q2414">
        <v>2</v>
      </c>
      <c r="R2414">
        <v>2</v>
      </c>
      <c r="S2414">
        <v>1</v>
      </c>
      <c r="T2414" t="s">
        <v>2924</v>
      </c>
      <c r="U2414">
        <v>8</v>
      </c>
      <c r="V2414">
        <v>236</v>
      </c>
      <c r="W2414">
        <v>1606</v>
      </c>
    </row>
    <row r="2415" spans="1:23" x14ac:dyDescent="0.35">
      <c r="A2415" t="s">
        <v>341</v>
      </c>
      <c r="B2415" t="s">
        <v>507</v>
      </c>
      <c r="C2415" s="2">
        <v>44682</v>
      </c>
      <c r="D2415">
        <v>1417</v>
      </c>
      <c r="E2415">
        <v>286</v>
      </c>
      <c r="F2415">
        <v>22</v>
      </c>
      <c r="G2415">
        <v>6</v>
      </c>
      <c r="H2415">
        <v>0</v>
      </c>
      <c r="I2415">
        <v>1731</v>
      </c>
      <c r="J2415">
        <v>0</v>
      </c>
      <c r="K2415">
        <v>2</v>
      </c>
      <c r="L2415">
        <v>3</v>
      </c>
      <c r="M2415">
        <v>5</v>
      </c>
      <c r="N2415">
        <v>11</v>
      </c>
      <c r="O2415">
        <v>6</v>
      </c>
      <c r="P2415">
        <v>2</v>
      </c>
      <c r="Q2415">
        <v>1</v>
      </c>
      <c r="R2415">
        <v>2</v>
      </c>
      <c r="S2415">
        <v>2</v>
      </c>
      <c r="T2415" t="s">
        <v>2925</v>
      </c>
      <c r="U2415">
        <v>6</v>
      </c>
      <c r="V2415">
        <v>314</v>
      </c>
      <c r="W2415">
        <v>1725</v>
      </c>
    </row>
    <row r="2416" spans="1:23" x14ac:dyDescent="0.35">
      <c r="A2416" t="s">
        <v>341</v>
      </c>
      <c r="B2416" t="s">
        <v>507</v>
      </c>
      <c r="C2416" s="2">
        <v>44713</v>
      </c>
      <c r="D2416">
        <v>613</v>
      </c>
      <c r="E2416">
        <v>100</v>
      </c>
      <c r="F2416">
        <v>12</v>
      </c>
      <c r="G2416">
        <v>1</v>
      </c>
      <c r="H2416">
        <v>2</v>
      </c>
      <c r="I2416">
        <v>728</v>
      </c>
      <c r="J2416">
        <v>1</v>
      </c>
      <c r="K2416">
        <v>2</v>
      </c>
      <c r="L2416">
        <v>4</v>
      </c>
      <c r="M2416">
        <v>5</v>
      </c>
      <c r="N2416">
        <v>8</v>
      </c>
      <c r="O2416">
        <v>3</v>
      </c>
      <c r="P2416">
        <v>1</v>
      </c>
      <c r="Q2416">
        <v>2</v>
      </c>
      <c r="R2416">
        <v>2</v>
      </c>
      <c r="S2416">
        <v>1</v>
      </c>
      <c r="T2416" t="s">
        <v>2926</v>
      </c>
      <c r="U2416">
        <v>3</v>
      </c>
      <c r="V2416">
        <v>115</v>
      </c>
      <c r="W2416">
        <v>725</v>
      </c>
    </row>
    <row r="2417" spans="1:23" x14ac:dyDescent="0.35">
      <c r="A2417" t="s">
        <v>341</v>
      </c>
      <c r="B2417" t="s">
        <v>507</v>
      </c>
      <c r="C2417" s="2">
        <v>44743</v>
      </c>
      <c r="D2417">
        <v>753</v>
      </c>
      <c r="E2417">
        <v>155</v>
      </c>
      <c r="F2417">
        <v>14</v>
      </c>
      <c r="G2417">
        <v>1</v>
      </c>
      <c r="H2417">
        <v>0</v>
      </c>
      <c r="I2417">
        <v>923</v>
      </c>
      <c r="J2417">
        <v>1</v>
      </c>
      <c r="K2417">
        <v>5</v>
      </c>
      <c r="L2417">
        <v>7</v>
      </c>
      <c r="M2417">
        <v>10</v>
      </c>
      <c r="N2417">
        <v>15</v>
      </c>
      <c r="O2417">
        <v>5</v>
      </c>
      <c r="P2417">
        <v>3</v>
      </c>
      <c r="Q2417">
        <v>2</v>
      </c>
      <c r="R2417">
        <v>5</v>
      </c>
      <c r="S2417">
        <v>4</v>
      </c>
      <c r="T2417" t="s">
        <v>2927</v>
      </c>
      <c r="U2417">
        <v>1</v>
      </c>
      <c r="V2417">
        <v>170</v>
      </c>
      <c r="W2417">
        <v>922</v>
      </c>
    </row>
    <row r="2418" spans="1:23" x14ac:dyDescent="0.35">
      <c r="A2418" t="s">
        <v>341</v>
      </c>
      <c r="B2418" t="s">
        <v>507</v>
      </c>
      <c r="C2418" s="2">
        <v>44774</v>
      </c>
      <c r="D2418">
        <v>0</v>
      </c>
      <c r="E2418">
        <v>0</v>
      </c>
      <c r="F2418">
        <v>0</v>
      </c>
      <c r="G2418">
        <v>0</v>
      </c>
      <c r="H2418">
        <v>0</v>
      </c>
      <c r="I2418">
        <v>0</v>
      </c>
      <c r="T2418" t="s">
        <v>2928</v>
      </c>
      <c r="U2418">
        <v>0</v>
      </c>
      <c r="V2418">
        <v>0</v>
      </c>
      <c r="W2418">
        <v>0</v>
      </c>
    </row>
    <row r="2419" spans="1:23" x14ac:dyDescent="0.35">
      <c r="A2419" t="s">
        <v>341</v>
      </c>
      <c r="B2419" t="s">
        <v>507</v>
      </c>
      <c r="C2419" s="2">
        <v>44805</v>
      </c>
      <c r="D2419">
        <v>0</v>
      </c>
      <c r="E2419">
        <v>0</v>
      </c>
      <c r="F2419">
        <v>0</v>
      </c>
      <c r="G2419">
        <v>0</v>
      </c>
      <c r="H2419">
        <v>0</v>
      </c>
      <c r="I2419">
        <v>0</v>
      </c>
      <c r="T2419" t="s">
        <v>2929</v>
      </c>
      <c r="U2419">
        <v>0</v>
      </c>
      <c r="V2419">
        <v>0</v>
      </c>
      <c r="W2419">
        <v>0</v>
      </c>
    </row>
    <row r="2420" spans="1:23" x14ac:dyDescent="0.35">
      <c r="A2420" t="s">
        <v>341</v>
      </c>
      <c r="B2420" t="s">
        <v>507</v>
      </c>
      <c r="C2420" s="2">
        <v>44835</v>
      </c>
      <c r="D2420">
        <v>0</v>
      </c>
      <c r="E2420">
        <v>0</v>
      </c>
      <c r="F2420">
        <v>0</v>
      </c>
      <c r="G2420">
        <v>0</v>
      </c>
      <c r="H2420">
        <v>0</v>
      </c>
      <c r="I2420">
        <v>0</v>
      </c>
      <c r="T2420" t="s">
        <v>2930</v>
      </c>
      <c r="U2420">
        <v>0</v>
      </c>
      <c r="V2420">
        <v>0</v>
      </c>
      <c r="W2420">
        <v>0</v>
      </c>
    </row>
    <row r="2421" spans="1:23" x14ac:dyDescent="0.35">
      <c r="A2421" t="s">
        <v>341</v>
      </c>
      <c r="B2421" t="s">
        <v>507</v>
      </c>
      <c r="C2421" s="2">
        <v>44866</v>
      </c>
      <c r="D2421">
        <v>0</v>
      </c>
      <c r="E2421">
        <v>0</v>
      </c>
      <c r="F2421">
        <v>0</v>
      </c>
      <c r="G2421">
        <v>0</v>
      </c>
      <c r="H2421">
        <v>0</v>
      </c>
      <c r="I2421">
        <v>0</v>
      </c>
      <c r="T2421" t="s">
        <v>2931</v>
      </c>
      <c r="U2421">
        <v>0</v>
      </c>
      <c r="V2421">
        <v>0</v>
      </c>
      <c r="W2421">
        <v>0</v>
      </c>
    </row>
    <row r="2422" spans="1:23" x14ac:dyDescent="0.35">
      <c r="A2422" t="s">
        <v>341</v>
      </c>
      <c r="B2422" t="s">
        <v>507</v>
      </c>
      <c r="C2422" s="2">
        <v>44896</v>
      </c>
      <c r="D2422">
        <v>0</v>
      </c>
      <c r="E2422">
        <v>0</v>
      </c>
      <c r="F2422">
        <v>0</v>
      </c>
      <c r="G2422">
        <v>0</v>
      </c>
      <c r="H2422">
        <v>0</v>
      </c>
      <c r="I2422">
        <v>0</v>
      </c>
      <c r="T2422" t="s">
        <v>2932</v>
      </c>
      <c r="U2422">
        <v>0</v>
      </c>
      <c r="V2422">
        <v>0</v>
      </c>
      <c r="W2422">
        <v>0</v>
      </c>
    </row>
    <row r="2423" spans="1:23" x14ac:dyDescent="0.35">
      <c r="A2423" t="s">
        <v>341</v>
      </c>
      <c r="B2423" t="s">
        <v>507</v>
      </c>
      <c r="C2423" s="2">
        <v>44927</v>
      </c>
      <c r="D2423">
        <v>0</v>
      </c>
      <c r="E2423">
        <v>0</v>
      </c>
      <c r="F2423">
        <v>0</v>
      </c>
      <c r="G2423">
        <v>0</v>
      </c>
      <c r="H2423">
        <v>0</v>
      </c>
      <c r="I2423">
        <v>0</v>
      </c>
      <c r="T2423" t="s">
        <v>2933</v>
      </c>
      <c r="U2423">
        <v>0</v>
      </c>
      <c r="V2423">
        <v>0</v>
      </c>
      <c r="W2423">
        <v>0</v>
      </c>
    </row>
    <row r="2424" spans="1:23" x14ac:dyDescent="0.35">
      <c r="A2424" t="s">
        <v>341</v>
      </c>
      <c r="B2424" t="s">
        <v>507</v>
      </c>
      <c r="C2424" s="2">
        <v>44958</v>
      </c>
      <c r="D2424">
        <v>0</v>
      </c>
      <c r="E2424">
        <v>0</v>
      </c>
      <c r="F2424">
        <v>0</v>
      </c>
      <c r="G2424">
        <v>0</v>
      </c>
      <c r="H2424">
        <v>0</v>
      </c>
      <c r="I2424">
        <v>0</v>
      </c>
      <c r="T2424" t="s">
        <v>2934</v>
      </c>
      <c r="U2424">
        <v>0</v>
      </c>
      <c r="V2424">
        <v>0</v>
      </c>
      <c r="W2424">
        <v>0</v>
      </c>
    </row>
    <row r="2425" spans="1:23" x14ac:dyDescent="0.35">
      <c r="A2425" t="s">
        <v>341</v>
      </c>
      <c r="B2425" t="s">
        <v>507</v>
      </c>
      <c r="C2425" s="2">
        <v>44986</v>
      </c>
      <c r="D2425">
        <v>0</v>
      </c>
      <c r="E2425">
        <v>0</v>
      </c>
      <c r="F2425">
        <v>0</v>
      </c>
      <c r="G2425">
        <v>0</v>
      </c>
      <c r="H2425">
        <v>0</v>
      </c>
      <c r="I2425">
        <v>0</v>
      </c>
      <c r="T2425" t="s">
        <v>2935</v>
      </c>
      <c r="U2425">
        <v>0</v>
      </c>
      <c r="V2425">
        <v>0</v>
      </c>
      <c r="W2425">
        <v>0</v>
      </c>
    </row>
    <row r="2426" spans="1:23" x14ac:dyDescent="0.35">
      <c r="A2426" t="s">
        <v>209</v>
      </c>
      <c r="B2426" t="s">
        <v>508</v>
      </c>
      <c r="C2426" s="2">
        <v>44652</v>
      </c>
      <c r="D2426">
        <v>0</v>
      </c>
      <c r="E2426">
        <v>0</v>
      </c>
      <c r="F2426">
        <v>0</v>
      </c>
      <c r="G2426">
        <v>0</v>
      </c>
      <c r="H2426">
        <v>0</v>
      </c>
      <c r="I2426">
        <v>0</v>
      </c>
      <c r="T2426" t="s">
        <v>2936</v>
      </c>
      <c r="U2426">
        <v>0</v>
      </c>
      <c r="V2426">
        <v>0</v>
      </c>
      <c r="W2426">
        <v>0</v>
      </c>
    </row>
    <row r="2427" spans="1:23" x14ac:dyDescent="0.35">
      <c r="A2427" t="s">
        <v>209</v>
      </c>
      <c r="B2427" t="s">
        <v>508</v>
      </c>
      <c r="C2427" s="2">
        <v>44682</v>
      </c>
      <c r="D2427">
        <v>0</v>
      </c>
      <c r="E2427">
        <v>0</v>
      </c>
      <c r="F2427">
        <v>0</v>
      </c>
      <c r="G2427">
        <v>0</v>
      </c>
      <c r="H2427">
        <v>0</v>
      </c>
      <c r="I2427">
        <v>0</v>
      </c>
      <c r="T2427" t="s">
        <v>2937</v>
      </c>
      <c r="U2427">
        <v>0</v>
      </c>
      <c r="V2427">
        <v>0</v>
      </c>
      <c r="W2427">
        <v>0</v>
      </c>
    </row>
    <row r="2428" spans="1:23" x14ac:dyDescent="0.35">
      <c r="A2428" t="s">
        <v>209</v>
      </c>
      <c r="B2428" t="s">
        <v>508</v>
      </c>
      <c r="C2428" s="2">
        <v>44713</v>
      </c>
      <c r="D2428">
        <v>0</v>
      </c>
      <c r="E2428">
        <v>0</v>
      </c>
      <c r="F2428">
        <v>0</v>
      </c>
      <c r="G2428">
        <v>0</v>
      </c>
      <c r="H2428">
        <v>0</v>
      </c>
      <c r="I2428">
        <v>0</v>
      </c>
      <c r="T2428" t="s">
        <v>2938</v>
      </c>
      <c r="U2428">
        <v>0</v>
      </c>
      <c r="V2428">
        <v>0</v>
      </c>
      <c r="W2428">
        <v>0</v>
      </c>
    </row>
    <row r="2429" spans="1:23" x14ac:dyDescent="0.35">
      <c r="A2429" t="s">
        <v>209</v>
      </c>
      <c r="B2429" t="s">
        <v>508</v>
      </c>
      <c r="C2429" s="2">
        <v>44743</v>
      </c>
      <c r="D2429">
        <v>219</v>
      </c>
      <c r="E2429">
        <v>72</v>
      </c>
      <c r="F2429">
        <v>10</v>
      </c>
      <c r="G2429">
        <v>0</v>
      </c>
      <c r="H2429">
        <v>1</v>
      </c>
      <c r="I2429">
        <v>302</v>
      </c>
      <c r="J2429">
        <v>35</v>
      </c>
      <c r="K2429">
        <v>45</v>
      </c>
      <c r="L2429">
        <v>60</v>
      </c>
      <c r="M2429">
        <v>74</v>
      </c>
      <c r="N2429">
        <v>86</v>
      </c>
      <c r="O2429">
        <v>12</v>
      </c>
      <c r="P2429">
        <v>14</v>
      </c>
      <c r="Q2429">
        <v>15</v>
      </c>
      <c r="R2429">
        <v>45</v>
      </c>
      <c r="S2429">
        <v>10</v>
      </c>
      <c r="T2429" t="s">
        <v>2939</v>
      </c>
      <c r="U2429">
        <v>1</v>
      </c>
      <c r="V2429">
        <v>83</v>
      </c>
      <c r="W2429">
        <v>301</v>
      </c>
    </row>
    <row r="2430" spans="1:23" x14ac:dyDescent="0.35">
      <c r="A2430" t="s">
        <v>209</v>
      </c>
      <c r="B2430" t="s">
        <v>508</v>
      </c>
      <c r="C2430" s="2">
        <v>44774</v>
      </c>
      <c r="D2430">
        <v>112</v>
      </c>
      <c r="E2430">
        <v>25</v>
      </c>
      <c r="F2430">
        <v>3</v>
      </c>
      <c r="G2430">
        <v>0</v>
      </c>
      <c r="H2430">
        <v>0</v>
      </c>
      <c r="I2430">
        <v>140</v>
      </c>
      <c r="J2430">
        <v>30</v>
      </c>
      <c r="K2430">
        <v>35</v>
      </c>
      <c r="L2430">
        <v>47</v>
      </c>
      <c r="M2430">
        <v>53</v>
      </c>
      <c r="N2430">
        <v>62.5</v>
      </c>
      <c r="O2430">
        <v>9.5</v>
      </c>
      <c r="P2430">
        <v>6</v>
      </c>
      <c r="Q2430">
        <v>12</v>
      </c>
      <c r="R2430">
        <v>35</v>
      </c>
      <c r="S2430">
        <v>5</v>
      </c>
      <c r="T2430" t="s">
        <v>2940</v>
      </c>
      <c r="U2430">
        <v>0</v>
      </c>
      <c r="V2430">
        <v>28</v>
      </c>
      <c r="W2430">
        <v>140</v>
      </c>
    </row>
    <row r="2431" spans="1:23" x14ac:dyDescent="0.35">
      <c r="A2431" t="s">
        <v>209</v>
      </c>
      <c r="B2431" t="s">
        <v>508</v>
      </c>
      <c r="C2431" s="2">
        <v>44805</v>
      </c>
      <c r="D2431">
        <v>167</v>
      </c>
      <c r="E2431">
        <v>34</v>
      </c>
      <c r="F2431">
        <v>6</v>
      </c>
      <c r="G2431">
        <v>0</v>
      </c>
      <c r="H2431">
        <v>0</v>
      </c>
      <c r="I2431">
        <v>207</v>
      </c>
      <c r="J2431">
        <v>12</v>
      </c>
      <c r="K2431">
        <v>20</v>
      </c>
      <c r="L2431">
        <v>33</v>
      </c>
      <c r="M2431">
        <v>43</v>
      </c>
      <c r="N2431">
        <v>50</v>
      </c>
      <c r="O2431">
        <v>7</v>
      </c>
      <c r="P2431">
        <v>10</v>
      </c>
      <c r="Q2431">
        <v>13</v>
      </c>
      <c r="R2431">
        <v>20</v>
      </c>
      <c r="S2431">
        <v>8</v>
      </c>
      <c r="T2431" t="s">
        <v>2941</v>
      </c>
      <c r="U2431">
        <v>0</v>
      </c>
      <c r="V2431">
        <v>40</v>
      </c>
      <c r="W2431">
        <v>207</v>
      </c>
    </row>
    <row r="2432" spans="1:23" x14ac:dyDescent="0.35">
      <c r="A2432" t="s">
        <v>209</v>
      </c>
      <c r="B2432" t="s">
        <v>508</v>
      </c>
      <c r="C2432" s="2">
        <v>44835</v>
      </c>
      <c r="D2432">
        <v>0</v>
      </c>
      <c r="E2432">
        <v>0</v>
      </c>
      <c r="F2432">
        <v>0</v>
      </c>
      <c r="G2432">
        <v>0</v>
      </c>
      <c r="H2432">
        <v>0</v>
      </c>
      <c r="I2432">
        <v>0</v>
      </c>
      <c r="T2432" t="s">
        <v>2942</v>
      </c>
      <c r="U2432">
        <v>0</v>
      </c>
      <c r="V2432">
        <v>0</v>
      </c>
      <c r="W2432">
        <v>0</v>
      </c>
    </row>
    <row r="2433" spans="1:23" x14ac:dyDescent="0.35">
      <c r="A2433" t="s">
        <v>209</v>
      </c>
      <c r="B2433" t="s">
        <v>508</v>
      </c>
      <c r="C2433" s="2">
        <v>44866</v>
      </c>
      <c r="D2433">
        <v>87</v>
      </c>
      <c r="E2433">
        <v>22</v>
      </c>
      <c r="F2433">
        <v>1</v>
      </c>
      <c r="G2433">
        <v>0</v>
      </c>
      <c r="H2433">
        <v>0</v>
      </c>
      <c r="I2433">
        <v>110</v>
      </c>
      <c r="J2433">
        <v>43</v>
      </c>
      <c r="K2433">
        <v>48</v>
      </c>
      <c r="L2433">
        <v>57.5</v>
      </c>
      <c r="M2433">
        <v>63</v>
      </c>
      <c r="N2433">
        <v>73</v>
      </c>
      <c r="O2433">
        <v>10</v>
      </c>
      <c r="P2433">
        <v>5.5</v>
      </c>
      <c r="Q2433">
        <v>9.5</v>
      </c>
      <c r="R2433">
        <v>48</v>
      </c>
      <c r="S2433">
        <v>5</v>
      </c>
      <c r="T2433" t="s">
        <v>2943</v>
      </c>
      <c r="U2433">
        <v>0</v>
      </c>
      <c r="V2433">
        <v>23</v>
      </c>
      <c r="W2433">
        <v>110</v>
      </c>
    </row>
    <row r="2434" spans="1:23" x14ac:dyDescent="0.35">
      <c r="A2434" t="s">
        <v>209</v>
      </c>
      <c r="B2434" t="s">
        <v>508</v>
      </c>
      <c r="C2434" s="2">
        <v>44896</v>
      </c>
      <c r="D2434">
        <v>1253</v>
      </c>
      <c r="E2434">
        <v>196</v>
      </c>
      <c r="F2434">
        <v>96</v>
      </c>
      <c r="G2434">
        <v>21</v>
      </c>
      <c r="H2434">
        <v>4</v>
      </c>
      <c r="I2434">
        <v>1570</v>
      </c>
      <c r="J2434">
        <v>44</v>
      </c>
      <c r="K2434">
        <v>76</v>
      </c>
      <c r="L2434">
        <v>116.5</v>
      </c>
      <c r="M2434">
        <v>156</v>
      </c>
      <c r="N2434">
        <v>186</v>
      </c>
      <c r="O2434">
        <v>30</v>
      </c>
      <c r="P2434">
        <v>39.5</v>
      </c>
      <c r="Q2434">
        <v>40.5</v>
      </c>
      <c r="R2434">
        <v>76</v>
      </c>
      <c r="S2434">
        <v>32</v>
      </c>
      <c r="T2434" t="s">
        <v>2944</v>
      </c>
      <c r="U2434">
        <v>25</v>
      </c>
      <c r="V2434">
        <v>317</v>
      </c>
      <c r="W2434">
        <v>1545</v>
      </c>
    </row>
    <row r="2435" spans="1:23" x14ac:dyDescent="0.35">
      <c r="A2435" t="s">
        <v>209</v>
      </c>
      <c r="B2435" t="s">
        <v>508</v>
      </c>
      <c r="C2435" s="2">
        <v>44927</v>
      </c>
      <c r="D2435">
        <v>45</v>
      </c>
      <c r="E2435">
        <v>15</v>
      </c>
      <c r="F2435">
        <v>11</v>
      </c>
      <c r="G2435">
        <v>3</v>
      </c>
      <c r="H2435">
        <v>2</v>
      </c>
      <c r="I2435">
        <v>76</v>
      </c>
      <c r="J2435">
        <v>81</v>
      </c>
      <c r="K2435">
        <v>116.5</v>
      </c>
      <c r="L2435">
        <v>142.5</v>
      </c>
      <c r="M2435">
        <v>179</v>
      </c>
      <c r="N2435">
        <v>206</v>
      </c>
      <c r="O2435">
        <v>27</v>
      </c>
      <c r="P2435">
        <v>36.5</v>
      </c>
      <c r="Q2435">
        <v>26</v>
      </c>
      <c r="R2435">
        <v>116.5</v>
      </c>
      <c r="S2435">
        <v>35.5</v>
      </c>
      <c r="T2435" t="s">
        <v>2945</v>
      </c>
      <c r="U2435">
        <v>5</v>
      </c>
      <c r="V2435">
        <v>31</v>
      </c>
      <c r="W2435">
        <v>71</v>
      </c>
    </row>
    <row r="2436" spans="1:23" x14ac:dyDescent="0.35">
      <c r="A2436" t="s">
        <v>209</v>
      </c>
      <c r="B2436" t="s">
        <v>508</v>
      </c>
      <c r="C2436" s="2">
        <v>44958</v>
      </c>
      <c r="D2436">
        <v>1294</v>
      </c>
      <c r="E2436">
        <v>161</v>
      </c>
      <c r="F2436">
        <v>47</v>
      </c>
      <c r="G2436">
        <v>0</v>
      </c>
      <c r="H2436">
        <v>0</v>
      </c>
      <c r="I2436">
        <v>1502</v>
      </c>
      <c r="J2436">
        <v>27</v>
      </c>
      <c r="K2436">
        <v>115</v>
      </c>
      <c r="L2436">
        <v>159</v>
      </c>
      <c r="M2436">
        <v>202</v>
      </c>
      <c r="N2436">
        <v>231</v>
      </c>
      <c r="O2436">
        <v>29</v>
      </c>
      <c r="P2436">
        <v>43</v>
      </c>
      <c r="Q2436">
        <v>44</v>
      </c>
      <c r="R2436">
        <v>115</v>
      </c>
      <c r="S2436">
        <v>88</v>
      </c>
      <c r="T2436" t="s">
        <v>2946</v>
      </c>
      <c r="U2436">
        <v>0</v>
      </c>
      <c r="V2436">
        <v>208</v>
      </c>
      <c r="W2436">
        <v>1502</v>
      </c>
    </row>
    <row r="2437" spans="1:23" x14ac:dyDescent="0.35">
      <c r="A2437" t="s">
        <v>209</v>
      </c>
      <c r="B2437" t="s">
        <v>508</v>
      </c>
      <c r="C2437" s="2">
        <v>44986</v>
      </c>
      <c r="D2437">
        <v>61</v>
      </c>
      <c r="E2437">
        <v>25</v>
      </c>
      <c r="F2437">
        <v>2</v>
      </c>
      <c r="G2437">
        <v>1</v>
      </c>
      <c r="H2437">
        <v>0</v>
      </c>
      <c r="I2437">
        <v>89</v>
      </c>
      <c r="J2437">
        <v>35</v>
      </c>
      <c r="K2437">
        <v>42</v>
      </c>
      <c r="L2437">
        <v>47</v>
      </c>
      <c r="M2437">
        <v>52</v>
      </c>
      <c r="N2437">
        <v>69</v>
      </c>
      <c r="O2437">
        <v>17</v>
      </c>
      <c r="P2437">
        <v>5</v>
      </c>
      <c r="Q2437">
        <v>5</v>
      </c>
      <c r="R2437">
        <v>42</v>
      </c>
      <c r="S2437">
        <v>7</v>
      </c>
      <c r="T2437" t="s">
        <v>2947</v>
      </c>
      <c r="U2437">
        <v>1</v>
      </c>
      <c r="V2437">
        <v>28</v>
      </c>
      <c r="W2437">
        <v>88</v>
      </c>
    </row>
    <row r="2438" spans="1:23" x14ac:dyDescent="0.35">
      <c r="A2438" t="s">
        <v>169</v>
      </c>
      <c r="B2438" t="s">
        <v>170</v>
      </c>
      <c r="C2438" s="2">
        <v>44652</v>
      </c>
      <c r="D2438">
        <v>822</v>
      </c>
      <c r="E2438">
        <v>236</v>
      </c>
      <c r="F2438">
        <v>21</v>
      </c>
      <c r="G2438">
        <v>2</v>
      </c>
      <c r="H2438">
        <v>1</v>
      </c>
      <c r="I2438">
        <v>1082</v>
      </c>
      <c r="J2438">
        <v>4</v>
      </c>
      <c r="K2438">
        <v>32</v>
      </c>
      <c r="L2438">
        <v>64</v>
      </c>
      <c r="M2438">
        <v>93</v>
      </c>
      <c r="N2438">
        <v>120</v>
      </c>
      <c r="O2438">
        <v>27</v>
      </c>
      <c r="P2438">
        <v>29</v>
      </c>
      <c r="Q2438">
        <v>32</v>
      </c>
      <c r="R2438">
        <v>32</v>
      </c>
      <c r="S2438">
        <v>28</v>
      </c>
      <c r="T2438" t="s">
        <v>2948</v>
      </c>
      <c r="U2438">
        <v>3</v>
      </c>
      <c r="V2438">
        <v>260</v>
      </c>
      <c r="W2438">
        <v>1079</v>
      </c>
    </row>
    <row r="2439" spans="1:23" x14ac:dyDescent="0.35">
      <c r="A2439" t="s">
        <v>169</v>
      </c>
      <c r="B2439" t="s">
        <v>170</v>
      </c>
      <c r="C2439" s="2">
        <v>44682</v>
      </c>
      <c r="D2439">
        <v>1620</v>
      </c>
      <c r="E2439">
        <v>310</v>
      </c>
      <c r="F2439">
        <v>30</v>
      </c>
      <c r="G2439">
        <v>6</v>
      </c>
      <c r="H2439">
        <v>2</v>
      </c>
      <c r="I2439">
        <v>1968</v>
      </c>
      <c r="J2439">
        <v>23</v>
      </c>
      <c r="K2439">
        <v>53</v>
      </c>
      <c r="L2439">
        <v>82</v>
      </c>
      <c r="M2439">
        <v>116</v>
      </c>
      <c r="N2439">
        <v>137</v>
      </c>
      <c r="O2439">
        <v>21</v>
      </c>
      <c r="P2439">
        <v>34</v>
      </c>
      <c r="Q2439">
        <v>29</v>
      </c>
      <c r="R2439">
        <v>53</v>
      </c>
      <c r="S2439">
        <v>30</v>
      </c>
      <c r="T2439" t="s">
        <v>2949</v>
      </c>
      <c r="U2439">
        <v>8</v>
      </c>
      <c r="V2439">
        <v>348</v>
      </c>
      <c r="W2439">
        <v>1960</v>
      </c>
    </row>
    <row r="2440" spans="1:23" x14ac:dyDescent="0.35">
      <c r="A2440" t="s">
        <v>169</v>
      </c>
      <c r="B2440" t="s">
        <v>170</v>
      </c>
      <c r="C2440" s="2">
        <v>44713</v>
      </c>
      <c r="D2440">
        <v>92</v>
      </c>
      <c r="E2440">
        <v>8</v>
      </c>
      <c r="F2440">
        <v>9</v>
      </c>
      <c r="G2440">
        <v>0</v>
      </c>
      <c r="H2440">
        <v>0</v>
      </c>
      <c r="I2440">
        <v>109</v>
      </c>
      <c r="J2440">
        <v>2</v>
      </c>
      <c r="K2440">
        <v>6</v>
      </c>
      <c r="L2440">
        <v>16</v>
      </c>
      <c r="M2440">
        <v>28</v>
      </c>
      <c r="N2440">
        <v>33</v>
      </c>
      <c r="O2440">
        <v>5</v>
      </c>
      <c r="P2440">
        <v>12</v>
      </c>
      <c r="Q2440">
        <v>10</v>
      </c>
      <c r="R2440">
        <v>6</v>
      </c>
      <c r="S2440">
        <v>4</v>
      </c>
      <c r="T2440" t="s">
        <v>2950</v>
      </c>
      <c r="U2440">
        <v>0</v>
      </c>
      <c r="V2440">
        <v>17</v>
      </c>
      <c r="W2440">
        <v>109</v>
      </c>
    </row>
    <row r="2441" spans="1:23" x14ac:dyDescent="0.35">
      <c r="A2441" t="s">
        <v>169</v>
      </c>
      <c r="B2441" t="s">
        <v>170</v>
      </c>
      <c r="C2441" s="2">
        <v>44743</v>
      </c>
      <c r="D2441">
        <v>329</v>
      </c>
      <c r="E2441">
        <v>64</v>
      </c>
      <c r="F2441">
        <v>18</v>
      </c>
      <c r="G2441">
        <v>5</v>
      </c>
      <c r="H2441">
        <v>1</v>
      </c>
      <c r="I2441">
        <v>417</v>
      </c>
      <c r="J2441">
        <v>2</v>
      </c>
      <c r="K2441">
        <v>12</v>
      </c>
      <c r="L2441">
        <v>54</v>
      </c>
      <c r="M2441">
        <v>70</v>
      </c>
      <c r="N2441">
        <v>80</v>
      </c>
      <c r="O2441">
        <v>10</v>
      </c>
      <c r="P2441">
        <v>16</v>
      </c>
      <c r="Q2441">
        <v>42</v>
      </c>
      <c r="R2441">
        <v>12</v>
      </c>
      <c r="S2441">
        <v>10</v>
      </c>
      <c r="T2441" t="s">
        <v>2951</v>
      </c>
      <c r="U2441">
        <v>6</v>
      </c>
      <c r="V2441">
        <v>88</v>
      </c>
      <c r="W2441">
        <v>411</v>
      </c>
    </row>
    <row r="2442" spans="1:23" x14ac:dyDescent="0.35">
      <c r="A2442" t="s">
        <v>169</v>
      </c>
      <c r="B2442" t="s">
        <v>170</v>
      </c>
      <c r="C2442" s="2">
        <v>44774</v>
      </c>
      <c r="D2442">
        <v>245</v>
      </c>
      <c r="E2442">
        <v>72</v>
      </c>
      <c r="F2442">
        <v>40</v>
      </c>
      <c r="G2442">
        <v>5</v>
      </c>
      <c r="H2442">
        <v>0</v>
      </c>
      <c r="I2442">
        <v>362</v>
      </c>
      <c r="J2442">
        <v>2</v>
      </c>
      <c r="K2442">
        <v>14</v>
      </c>
      <c r="L2442">
        <v>71</v>
      </c>
      <c r="M2442">
        <v>82</v>
      </c>
      <c r="N2442">
        <v>89</v>
      </c>
      <c r="O2442">
        <v>7</v>
      </c>
      <c r="P2442">
        <v>11</v>
      </c>
      <c r="Q2442">
        <v>57</v>
      </c>
      <c r="R2442">
        <v>14</v>
      </c>
      <c r="S2442">
        <v>12</v>
      </c>
      <c r="T2442" t="s">
        <v>2952</v>
      </c>
      <c r="U2442">
        <v>5</v>
      </c>
      <c r="V2442">
        <v>117</v>
      </c>
      <c r="W2442">
        <v>357</v>
      </c>
    </row>
    <row r="2443" spans="1:23" x14ac:dyDescent="0.35">
      <c r="A2443" t="s">
        <v>169</v>
      </c>
      <c r="B2443" t="s">
        <v>170</v>
      </c>
      <c r="C2443" s="2">
        <v>44805</v>
      </c>
      <c r="D2443">
        <v>243</v>
      </c>
      <c r="E2443">
        <v>16</v>
      </c>
      <c r="F2443">
        <v>23</v>
      </c>
      <c r="G2443">
        <v>5</v>
      </c>
      <c r="H2443">
        <v>2</v>
      </c>
      <c r="I2443">
        <v>289</v>
      </c>
      <c r="J2443">
        <v>2</v>
      </c>
      <c r="K2443">
        <v>8</v>
      </c>
      <c r="L2443">
        <v>76</v>
      </c>
      <c r="M2443">
        <v>94</v>
      </c>
      <c r="N2443">
        <v>107</v>
      </c>
      <c r="O2443">
        <v>13</v>
      </c>
      <c r="P2443">
        <v>18</v>
      </c>
      <c r="Q2443">
        <v>68</v>
      </c>
      <c r="R2443">
        <v>8</v>
      </c>
      <c r="S2443">
        <v>6</v>
      </c>
      <c r="T2443" t="s">
        <v>2953</v>
      </c>
      <c r="U2443">
        <v>7</v>
      </c>
      <c r="V2443">
        <v>46</v>
      </c>
      <c r="W2443">
        <v>282</v>
      </c>
    </row>
    <row r="2444" spans="1:23" x14ac:dyDescent="0.35">
      <c r="A2444" t="s">
        <v>169</v>
      </c>
      <c r="B2444" t="s">
        <v>170</v>
      </c>
      <c r="C2444" s="2">
        <v>44835</v>
      </c>
      <c r="D2444">
        <v>413</v>
      </c>
      <c r="E2444">
        <v>49</v>
      </c>
      <c r="F2444">
        <v>16</v>
      </c>
      <c r="G2444">
        <v>2</v>
      </c>
      <c r="H2444">
        <v>0</v>
      </c>
      <c r="I2444">
        <v>480</v>
      </c>
      <c r="J2444">
        <v>3</v>
      </c>
      <c r="K2444">
        <v>35</v>
      </c>
      <c r="L2444">
        <v>79</v>
      </c>
      <c r="M2444">
        <v>102</v>
      </c>
      <c r="N2444">
        <v>117.5</v>
      </c>
      <c r="O2444">
        <v>15.5</v>
      </c>
      <c r="P2444">
        <v>23</v>
      </c>
      <c r="Q2444">
        <v>44</v>
      </c>
      <c r="R2444">
        <v>35</v>
      </c>
      <c r="S2444">
        <v>32</v>
      </c>
      <c r="T2444" t="s">
        <v>2954</v>
      </c>
      <c r="U2444">
        <v>2</v>
      </c>
      <c r="V2444">
        <v>67</v>
      </c>
      <c r="W2444">
        <v>478</v>
      </c>
    </row>
    <row r="2445" spans="1:23" x14ac:dyDescent="0.35">
      <c r="A2445" t="s">
        <v>169</v>
      </c>
      <c r="B2445" t="s">
        <v>170</v>
      </c>
      <c r="C2445" s="2">
        <v>44866</v>
      </c>
      <c r="D2445">
        <v>284</v>
      </c>
      <c r="E2445">
        <v>54</v>
      </c>
      <c r="F2445">
        <v>36</v>
      </c>
      <c r="G2445">
        <v>6</v>
      </c>
      <c r="H2445">
        <v>2</v>
      </c>
      <c r="I2445">
        <v>382</v>
      </c>
      <c r="J2445">
        <v>2</v>
      </c>
      <c r="K2445">
        <v>12</v>
      </c>
      <c r="L2445">
        <v>119</v>
      </c>
      <c r="M2445">
        <v>131</v>
      </c>
      <c r="N2445">
        <v>149</v>
      </c>
      <c r="O2445">
        <v>18</v>
      </c>
      <c r="P2445">
        <v>12</v>
      </c>
      <c r="Q2445">
        <v>107</v>
      </c>
      <c r="R2445">
        <v>12</v>
      </c>
      <c r="S2445">
        <v>10</v>
      </c>
      <c r="T2445" t="s">
        <v>2955</v>
      </c>
      <c r="U2445">
        <v>8</v>
      </c>
      <c r="V2445">
        <v>98</v>
      </c>
      <c r="W2445">
        <v>374</v>
      </c>
    </row>
    <row r="2446" spans="1:23" x14ac:dyDescent="0.35">
      <c r="A2446" t="s">
        <v>169</v>
      </c>
      <c r="B2446" t="s">
        <v>170</v>
      </c>
      <c r="C2446" s="2">
        <v>44896</v>
      </c>
      <c r="D2446">
        <v>405</v>
      </c>
      <c r="E2446">
        <v>60</v>
      </c>
      <c r="F2446">
        <v>26</v>
      </c>
      <c r="G2446">
        <v>2</v>
      </c>
      <c r="H2446">
        <v>0</v>
      </c>
      <c r="I2446">
        <v>493</v>
      </c>
      <c r="J2446">
        <v>3</v>
      </c>
      <c r="K2446">
        <v>29</v>
      </c>
      <c r="L2446">
        <v>105</v>
      </c>
      <c r="M2446">
        <v>120</v>
      </c>
      <c r="N2446">
        <v>177</v>
      </c>
      <c r="O2446">
        <v>57</v>
      </c>
      <c r="P2446">
        <v>15</v>
      </c>
      <c r="Q2446">
        <v>76</v>
      </c>
      <c r="R2446">
        <v>29</v>
      </c>
      <c r="S2446">
        <v>26</v>
      </c>
      <c r="T2446" t="s">
        <v>2956</v>
      </c>
      <c r="U2446">
        <v>2</v>
      </c>
      <c r="V2446">
        <v>88</v>
      </c>
      <c r="W2446">
        <v>491</v>
      </c>
    </row>
    <row r="2447" spans="1:23" x14ac:dyDescent="0.35">
      <c r="A2447" t="s">
        <v>169</v>
      </c>
      <c r="B2447" t="s">
        <v>170</v>
      </c>
      <c r="C2447" s="2">
        <v>44927</v>
      </c>
      <c r="D2447">
        <v>357</v>
      </c>
      <c r="E2447">
        <v>62</v>
      </c>
      <c r="F2447">
        <v>8</v>
      </c>
      <c r="G2447">
        <v>1</v>
      </c>
      <c r="H2447">
        <v>0</v>
      </c>
      <c r="I2447">
        <v>428</v>
      </c>
      <c r="J2447">
        <v>2</v>
      </c>
      <c r="K2447">
        <v>14</v>
      </c>
      <c r="L2447">
        <v>114</v>
      </c>
      <c r="M2447">
        <v>140</v>
      </c>
      <c r="N2447">
        <v>183</v>
      </c>
      <c r="O2447">
        <v>43</v>
      </c>
      <c r="P2447">
        <v>26</v>
      </c>
      <c r="Q2447">
        <v>100</v>
      </c>
      <c r="R2447">
        <v>14</v>
      </c>
      <c r="S2447">
        <v>12</v>
      </c>
      <c r="T2447" t="s">
        <v>2957</v>
      </c>
      <c r="U2447">
        <v>1</v>
      </c>
      <c r="V2447">
        <v>71</v>
      </c>
      <c r="W2447">
        <v>427</v>
      </c>
    </row>
    <row r="2448" spans="1:23" x14ac:dyDescent="0.35">
      <c r="A2448" t="s">
        <v>169</v>
      </c>
      <c r="B2448" t="s">
        <v>170</v>
      </c>
      <c r="C2448" s="2">
        <v>44958</v>
      </c>
      <c r="D2448">
        <v>166</v>
      </c>
      <c r="E2448">
        <v>19</v>
      </c>
      <c r="F2448">
        <v>8</v>
      </c>
      <c r="G2448">
        <v>2</v>
      </c>
      <c r="H2448">
        <v>2</v>
      </c>
      <c r="I2448">
        <v>197</v>
      </c>
      <c r="J2448">
        <v>3</v>
      </c>
      <c r="K2448">
        <v>101</v>
      </c>
      <c r="L2448">
        <v>123</v>
      </c>
      <c r="M2448">
        <v>182</v>
      </c>
      <c r="N2448">
        <v>188</v>
      </c>
      <c r="O2448">
        <v>6</v>
      </c>
      <c r="P2448">
        <v>59</v>
      </c>
      <c r="Q2448">
        <v>22</v>
      </c>
      <c r="R2448">
        <v>101</v>
      </c>
      <c r="S2448">
        <v>98</v>
      </c>
      <c r="T2448" t="s">
        <v>2958</v>
      </c>
      <c r="U2448">
        <v>4</v>
      </c>
      <c r="V2448">
        <v>31</v>
      </c>
      <c r="W2448">
        <v>193</v>
      </c>
    </row>
    <row r="2449" spans="1:23" x14ac:dyDescent="0.35">
      <c r="A2449" t="s">
        <v>169</v>
      </c>
      <c r="B2449" t="s">
        <v>170</v>
      </c>
      <c r="C2449" s="2">
        <v>44986</v>
      </c>
      <c r="D2449">
        <v>144</v>
      </c>
      <c r="E2449">
        <v>22</v>
      </c>
      <c r="F2449">
        <v>42</v>
      </c>
      <c r="G2449">
        <v>4</v>
      </c>
      <c r="H2449">
        <v>3</v>
      </c>
      <c r="I2449">
        <v>215</v>
      </c>
      <c r="J2449">
        <v>2</v>
      </c>
      <c r="K2449">
        <v>13</v>
      </c>
      <c r="L2449">
        <v>23</v>
      </c>
      <c r="M2449">
        <v>107</v>
      </c>
      <c r="N2449">
        <v>135</v>
      </c>
      <c r="O2449">
        <v>28</v>
      </c>
      <c r="P2449">
        <v>84</v>
      </c>
      <c r="Q2449">
        <v>10</v>
      </c>
      <c r="R2449">
        <v>13</v>
      </c>
      <c r="S2449">
        <v>11</v>
      </c>
      <c r="T2449" t="s">
        <v>2959</v>
      </c>
      <c r="U2449">
        <v>7</v>
      </c>
      <c r="V2449">
        <v>71</v>
      </c>
      <c r="W2449">
        <v>208</v>
      </c>
    </row>
    <row r="2450" spans="1:23" x14ac:dyDescent="0.35">
      <c r="A2450" t="s">
        <v>208</v>
      </c>
      <c r="B2450" t="s">
        <v>509</v>
      </c>
      <c r="C2450" s="2">
        <v>44652</v>
      </c>
      <c r="D2450">
        <v>177</v>
      </c>
      <c r="E2450">
        <v>101</v>
      </c>
      <c r="F2450">
        <v>23</v>
      </c>
      <c r="G2450">
        <v>1</v>
      </c>
      <c r="H2450">
        <v>0</v>
      </c>
      <c r="I2450">
        <v>302</v>
      </c>
      <c r="J2450">
        <v>8</v>
      </c>
      <c r="K2450">
        <v>17</v>
      </c>
      <c r="L2450">
        <v>32</v>
      </c>
      <c r="M2450">
        <v>71</v>
      </c>
      <c r="N2450">
        <v>161</v>
      </c>
      <c r="O2450">
        <v>90</v>
      </c>
      <c r="P2450">
        <v>39</v>
      </c>
      <c r="Q2450">
        <v>15</v>
      </c>
      <c r="R2450">
        <v>17</v>
      </c>
      <c r="S2450">
        <v>9</v>
      </c>
      <c r="T2450" t="s">
        <v>2960</v>
      </c>
      <c r="U2450">
        <v>1</v>
      </c>
      <c r="V2450">
        <v>125</v>
      </c>
      <c r="W2450">
        <v>301</v>
      </c>
    </row>
    <row r="2451" spans="1:23" x14ac:dyDescent="0.35">
      <c r="A2451" t="s">
        <v>208</v>
      </c>
      <c r="B2451" t="s">
        <v>509</v>
      </c>
      <c r="C2451" s="2">
        <v>44682</v>
      </c>
      <c r="D2451">
        <v>957</v>
      </c>
      <c r="E2451">
        <v>363</v>
      </c>
      <c r="F2451">
        <v>211</v>
      </c>
      <c r="G2451">
        <v>2</v>
      </c>
      <c r="H2451">
        <v>1</v>
      </c>
      <c r="I2451">
        <v>1534</v>
      </c>
      <c r="J2451">
        <v>14</v>
      </c>
      <c r="K2451">
        <v>54</v>
      </c>
      <c r="L2451">
        <v>117</v>
      </c>
      <c r="M2451">
        <v>194</v>
      </c>
      <c r="N2451">
        <v>257</v>
      </c>
      <c r="O2451">
        <v>63</v>
      </c>
      <c r="P2451">
        <v>77</v>
      </c>
      <c r="Q2451">
        <v>63</v>
      </c>
      <c r="R2451">
        <v>54</v>
      </c>
      <c r="S2451">
        <v>40</v>
      </c>
      <c r="T2451" t="s">
        <v>2961</v>
      </c>
      <c r="U2451">
        <v>3</v>
      </c>
      <c r="V2451">
        <v>577</v>
      </c>
      <c r="W2451">
        <v>1531</v>
      </c>
    </row>
    <row r="2452" spans="1:23" x14ac:dyDescent="0.35">
      <c r="A2452" t="s">
        <v>208</v>
      </c>
      <c r="B2452" t="s">
        <v>509</v>
      </c>
      <c r="C2452" s="2">
        <v>44713</v>
      </c>
      <c r="D2452">
        <v>252</v>
      </c>
      <c r="E2452">
        <v>97</v>
      </c>
      <c r="F2452">
        <v>21</v>
      </c>
      <c r="G2452">
        <v>4</v>
      </c>
      <c r="H2452">
        <v>0</v>
      </c>
      <c r="I2452">
        <v>374</v>
      </c>
      <c r="J2452">
        <v>4</v>
      </c>
      <c r="K2452">
        <v>8</v>
      </c>
      <c r="L2452">
        <v>17</v>
      </c>
      <c r="M2452">
        <v>31</v>
      </c>
      <c r="N2452">
        <v>57</v>
      </c>
      <c r="O2452">
        <v>26</v>
      </c>
      <c r="P2452">
        <v>14</v>
      </c>
      <c r="Q2452">
        <v>9</v>
      </c>
      <c r="R2452">
        <v>8</v>
      </c>
      <c r="S2452">
        <v>4</v>
      </c>
      <c r="T2452" t="s">
        <v>2962</v>
      </c>
      <c r="U2452">
        <v>4</v>
      </c>
      <c r="V2452">
        <v>122</v>
      </c>
      <c r="W2452">
        <v>370</v>
      </c>
    </row>
    <row r="2453" spans="1:23" x14ac:dyDescent="0.35">
      <c r="A2453" t="s">
        <v>208</v>
      </c>
      <c r="B2453" t="s">
        <v>509</v>
      </c>
      <c r="C2453" s="2">
        <v>44743</v>
      </c>
      <c r="D2453">
        <v>298</v>
      </c>
      <c r="E2453">
        <v>121</v>
      </c>
      <c r="F2453">
        <v>20</v>
      </c>
      <c r="G2453">
        <v>0</v>
      </c>
      <c r="H2453">
        <v>0</v>
      </c>
      <c r="I2453">
        <v>439</v>
      </c>
      <c r="J2453">
        <v>3</v>
      </c>
      <c r="K2453">
        <v>6</v>
      </c>
      <c r="L2453">
        <v>13</v>
      </c>
      <c r="M2453">
        <v>33</v>
      </c>
      <c r="N2453">
        <v>59</v>
      </c>
      <c r="O2453">
        <v>26</v>
      </c>
      <c r="P2453">
        <v>20</v>
      </c>
      <c r="Q2453">
        <v>7</v>
      </c>
      <c r="R2453">
        <v>6</v>
      </c>
      <c r="S2453">
        <v>3</v>
      </c>
      <c r="T2453" t="s">
        <v>2963</v>
      </c>
      <c r="U2453">
        <v>0</v>
      </c>
      <c r="V2453">
        <v>141</v>
      </c>
      <c r="W2453">
        <v>439</v>
      </c>
    </row>
    <row r="2454" spans="1:23" x14ac:dyDescent="0.35">
      <c r="A2454" t="s">
        <v>208</v>
      </c>
      <c r="B2454" t="s">
        <v>509</v>
      </c>
      <c r="C2454" s="2">
        <v>44774</v>
      </c>
      <c r="D2454">
        <v>229</v>
      </c>
      <c r="E2454">
        <v>72</v>
      </c>
      <c r="F2454">
        <v>15</v>
      </c>
      <c r="G2454">
        <v>2</v>
      </c>
      <c r="H2454">
        <v>0</v>
      </c>
      <c r="I2454">
        <v>318</v>
      </c>
      <c r="J2454">
        <v>4</v>
      </c>
      <c r="K2454">
        <v>10</v>
      </c>
      <c r="L2454">
        <v>20</v>
      </c>
      <c r="M2454">
        <v>44</v>
      </c>
      <c r="N2454">
        <v>96</v>
      </c>
      <c r="O2454">
        <v>52</v>
      </c>
      <c r="P2454">
        <v>24</v>
      </c>
      <c r="Q2454">
        <v>10</v>
      </c>
      <c r="R2454">
        <v>10</v>
      </c>
      <c r="S2454">
        <v>6</v>
      </c>
      <c r="T2454" t="s">
        <v>2964</v>
      </c>
      <c r="U2454">
        <v>2</v>
      </c>
      <c r="V2454">
        <v>89</v>
      </c>
      <c r="W2454">
        <v>316</v>
      </c>
    </row>
    <row r="2455" spans="1:23" x14ac:dyDescent="0.35">
      <c r="A2455" t="s">
        <v>208</v>
      </c>
      <c r="B2455" t="s">
        <v>509</v>
      </c>
      <c r="C2455" s="2">
        <v>44805</v>
      </c>
      <c r="D2455">
        <v>264</v>
      </c>
      <c r="E2455">
        <v>105</v>
      </c>
      <c r="F2455">
        <v>19</v>
      </c>
      <c r="G2455">
        <v>0</v>
      </c>
      <c r="H2455">
        <v>2</v>
      </c>
      <c r="I2455">
        <v>390</v>
      </c>
      <c r="J2455">
        <v>4</v>
      </c>
      <c r="K2455">
        <v>10</v>
      </c>
      <c r="L2455">
        <v>19</v>
      </c>
      <c r="M2455">
        <v>46</v>
      </c>
      <c r="N2455">
        <v>109</v>
      </c>
      <c r="O2455">
        <v>63</v>
      </c>
      <c r="P2455">
        <v>27</v>
      </c>
      <c r="Q2455">
        <v>9</v>
      </c>
      <c r="R2455">
        <v>10</v>
      </c>
      <c r="S2455">
        <v>6</v>
      </c>
      <c r="T2455" t="s">
        <v>2965</v>
      </c>
      <c r="U2455">
        <v>2</v>
      </c>
      <c r="V2455">
        <v>126</v>
      </c>
      <c r="W2455">
        <v>388</v>
      </c>
    </row>
    <row r="2456" spans="1:23" x14ac:dyDescent="0.35">
      <c r="A2456" t="s">
        <v>208</v>
      </c>
      <c r="B2456" t="s">
        <v>509</v>
      </c>
      <c r="C2456" s="2">
        <v>44835</v>
      </c>
      <c r="D2456">
        <v>205</v>
      </c>
      <c r="E2456">
        <v>81</v>
      </c>
      <c r="F2456">
        <v>13</v>
      </c>
      <c r="G2456">
        <v>2</v>
      </c>
      <c r="H2456">
        <v>0</v>
      </c>
      <c r="I2456">
        <v>301</v>
      </c>
      <c r="J2456">
        <v>5</v>
      </c>
      <c r="K2456">
        <v>11</v>
      </c>
      <c r="L2456">
        <v>29</v>
      </c>
      <c r="M2456">
        <v>69</v>
      </c>
      <c r="N2456">
        <v>129</v>
      </c>
      <c r="O2456">
        <v>60</v>
      </c>
      <c r="P2456">
        <v>40</v>
      </c>
      <c r="Q2456">
        <v>18</v>
      </c>
      <c r="R2456">
        <v>11</v>
      </c>
      <c r="S2456">
        <v>6</v>
      </c>
      <c r="T2456" t="s">
        <v>2966</v>
      </c>
      <c r="U2456">
        <v>2</v>
      </c>
      <c r="V2456">
        <v>96</v>
      </c>
      <c r="W2456">
        <v>299</v>
      </c>
    </row>
    <row r="2457" spans="1:23" x14ac:dyDescent="0.35">
      <c r="A2457" t="s">
        <v>208</v>
      </c>
      <c r="B2457" t="s">
        <v>509</v>
      </c>
      <c r="C2457" s="2">
        <v>44866</v>
      </c>
      <c r="D2457">
        <v>309</v>
      </c>
      <c r="E2457">
        <v>100</v>
      </c>
      <c r="F2457">
        <v>19</v>
      </c>
      <c r="G2457">
        <v>3</v>
      </c>
      <c r="H2457">
        <v>1</v>
      </c>
      <c r="I2457">
        <v>432</v>
      </c>
      <c r="J2457">
        <v>7</v>
      </c>
      <c r="K2457">
        <v>13</v>
      </c>
      <c r="L2457">
        <v>23.5</v>
      </c>
      <c r="M2457">
        <v>48</v>
      </c>
      <c r="N2457">
        <v>129</v>
      </c>
      <c r="O2457">
        <v>81</v>
      </c>
      <c r="P2457">
        <v>24.5</v>
      </c>
      <c r="Q2457">
        <v>10.5</v>
      </c>
      <c r="R2457">
        <v>13</v>
      </c>
      <c r="S2457">
        <v>6</v>
      </c>
      <c r="T2457" t="s">
        <v>2967</v>
      </c>
      <c r="U2457">
        <v>4</v>
      </c>
      <c r="V2457">
        <v>123</v>
      </c>
      <c r="W2457">
        <v>428</v>
      </c>
    </row>
    <row r="2458" spans="1:23" x14ac:dyDescent="0.35">
      <c r="A2458" t="s">
        <v>208</v>
      </c>
      <c r="B2458" t="s">
        <v>509</v>
      </c>
      <c r="C2458" s="2">
        <v>44896</v>
      </c>
      <c r="D2458">
        <v>106</v>
      </c>
      <c r="E2458">
        <v>64</v>
      </c>
      <c r="F2458">
        <v>6</v>
      </c>
      <c r="G2458">
        <v>0</v>
      </c>
      <c r="H2458">
        <v>0</v>
      </c>
      <c r="I2458">
        <v>176</v>
      </c>
      <c r="J2458">
        <v>5</v>
      </c>
      <c r="K2458">
        <v>13</v>
      </c>
      <c r="L2458">
        <v>20</v>
      </c>
      <c r="M2458">
        <v>34.5</v>
      </c>
      <c r="N2458">
        <v>107</v>
      </c>
      <c r="O2458">
        <v>72.5</v>
      </c>
      <c r="P2458">
        <v>14.5</v>
      </c>
      <c r="Q2458">
        <v>7</v>
      </c>
      <c r="R2458">
        <v>13</v>
      </c>
      <c r="S2458">
        <v>8</v>
      </c>
      <c r="T2458" t="s">
        <v>2968</v>
      </c>
      <c r="U2458">
        <v>0</v>
      </c>
      <c r="V2458">
        <v>70</v>
      </c>
      <c r="W2458">
        <v>176</v>
      </c>
    </row>
    <row r="2459" spans="1:23" x14ac:dyDescent="0.35">
      <c r="A2459" t="s">
        <v>208</v>
      </c>
      <c r="B2459" t="s">
        <v>509</v>
      </c>
      <c r="C2459" s="2">
        <v>44927</v>
      </c>
      <c r="D2459">
        <v>202</v>
      </c>
      <c r="E2459">
        <v>111</v>
      </c>
      <c r="F2459">
        <v>20</v>
      </c>
      <c r="G2459">
        <v>1</v>
      </c>
      <c r="H2459">
        <v>0</v>
      </c>
      <c r="I2459">
        <v>334</v>
      </c>
      <c r="J2459">
        <v>8</v>
      </c>
      <c r="K2459">
        <v>15</v>
      </c>
      <c r="L2459">
        <v>26</v>
      </c>
      <c r="M2459">
        <v>45</v>
      </c>
      <c r="N2459">
        <v>112</v>
      </c>
      <c r="O2459">
        <v>67</v>
      </c>
      <c r="P2459">
        <v>19</v>
      </c>
      <c r="Q2459">
        <v>11</v>
      </c>
      <c r="R2459">
        <v>15</v>
      </c>
      <c r="S2459">
        <v>7</v>
      </c>
      <c r="T2459" t="s">
        <v>2969</v>
      </c>
      <c r="U2459">
        <v>1</v>
      </c>
      <c r="V2459">
        <v>132</v>
      </c>
      <c r="W2459">
        <v>333</v>
      </c>
    </row>
    <row r="2460" spans="1:23" x14ac:dyDescent="0.35">
      <c r="A2460" t="s">
        <v>208</v>
      </c>
      <c r="B2460" t="s">
        <v>509</v>
      </c>
      <c r="C2460" s="2">
        <v>44958</v>
      </c>
      <c r="D2460">
        <v>214</v>
      </c>
      <c r="E2460">
        <v>86</v>
      </c>
      <c r="F2460">
        <v>27</v>
      </c>
      <c r="G2460">
        <v>3</v>
      </c>
      <c r="H2460">
        <v>0</v>
      </c>
      <c r="I2460">
        <v>330</v>
      </c>
      <c r="J2460">
        <v>9</v>
      </c>
      <c r="K2460">
        <v>17</v>
      </c>
      <c r="L2460">
        <v>35.5</v>
      </c>
      <c r="M2460">
        <v>63</v>
      </c>
      <c r="N2460">
        <v>150</v>
      </c>
      <c r="O2460">
        <v>87</v>
      </c>
      <c r="P2460">
        <v>27.5</v>
      </c>
      <c r="Q2460">
        <v>18.5</v>
      </c>
      <c r="R2460">
        <v>17</v>
      </c>
      <c r="S2460">
        <v>8</v>
      </c>
      <c r="T2460" t="s">
        <v>2970</v>
      </c>
      <c r="U2460">
        <v>3</v>
      </c>
      <c r="V2460">
        <v>116</v>
      </c>
      <c r="W2460">
        <v>327</v>
      </c>
    </row>
    <row r="2461" spans="1:23" x14ac:dyDescent="0.35">
      <c r="A2461" t="s">
        <v>208</v>
      </c>
      <c r="B2461" t="s">
        <v>509</v>
      </c>
      <c r="C2461" s="2">
        <v>44986</v>
      </c>
      <c r="D2461">
        <v>151</v>
      </c>
      <c r="E2461">
        <v>13</v>
      </c>
      <c r="F2461">
        <v>12</v>
      </c>
      <c r="G2461">
        <v>0</v>
      </c>
      <c r="H2461">
        <v>0</v>
      </c>
      <c r="I2461">
        <v>176</v>
      </c>
      <c r="J2461">
        <v>4</v>
      </c>
      <c r="K2461">
        <v>14</v>
      </c>
      <c r="L2461">
        <v>38.5</v>
      </c>
      <c r="M2461">
        <v>88.5</v>
      </c>
      <c r="N2461">
        <v>182</v>
      </c>
      <c r="O2461">
        <v>93.5</v>
      </c>
      <c r="P2461">
        <v>50</v>
      </c>
      <c r="Q2461">
        <v>24.5</v>
      </c>
      <c r="R2461">
        <v>14</v>
      </c>
      <c r="S2461">
        <v>10</v>
      </c>
      <c r="T2461" t="s">
        <v>2971</v>
      </c>
      <c r="U2461">
        <v>0</v>
      </c>
      <c r="V2461">
        <v>25</v>
      </c>
      <c r="W2461">
        <v>176</v>
      </c>
    </row>
    <row r="2462" spans="1:23" x14ac:dyDescent="0.35">
      <c r="A2462" t="s">
        <v>415</v>
      </c>
      <c r="B2462" t="s">
        <v>510</v>
      </c>
      <c r="C2462" s="2">
        <v>44652</v>
      </c>
      <c r="D2462">
        <v>178</v>
      </c>
      <c r="E2462">
        <v>159</v>
      </c>
      <c r="F2462">
        <v>38</v>
      </c>
      <c r="G2462">
        <v>0</v>
      </c>
      <c r="H2462">
        <v>1</v>
      </c>
      <c r="I2462">
        <v>376</v>
      </c>
      <c r="J2462">
        <v>4</v>
      </c>
      <c r="K2462">
        <v>10</v>
      </c>
      <c r="L2462">
        <v>19</v>
      </c>
      <c r="M2462">
        <v>28</v>
      </c>
      <c r="N2462">
        <v>58</v>
      </c>
      <c r="O2462">
        <v>30</v>
      </c>
      <c r="P2462">
        <v>9</v>
      </c>
      <c r="Q2462">
        <v>9</v>
      </c>
      <c r="R2462">
        <v>10</v>
      </c>
      <c r="S2462">
        <v>6</v>
      </c>
      <c r="T2462" t="s">
        <v>2972</v>
      </c>
      <c r="U2462">
        <v>1</v>
      </c>
      <c r="V2462">
        <v>198</v>
      </c>
      <c r="W2462">
        <v>375</v>
      </c>
    </row>
    <row r="2463" spans="1:23" x14ac:dyDescent="0.35">
      <c r="A2463" t="s">
        <v>415</v>
      </c>
      <c r="B2463" t="s">
        <v>510</v>
      </c>
      <c r="C2463" s="2">
        <v>44682</v>
      </c>
      <c r="D2463">
        <v>204</v>
      </c>
      <c r="E2463">
        <v>135</v>
      </c>
      <c r="F2463">
        <v>44</v>
      </c>
      <c r="G2463">
        <v>0</v>
      </c>
      <c r="H2463">
        <v>2</v>
      </c>
      <c r="I2463">
        <v>385</v>
      </c>
      <c r="J2463">
        <v>3</v>
      </c>
      <c r="K2463">
        <v>8</v>
      </c>
      <c r="L2463">
        <v>14</v>
      </c>
      <c r="M2463">
        <v>20</v>
      </c>
      <c r="N2463">
        <v>37</v>
      </c>
      <c r="O2463">
        <v>17</v>
      </c>
      <c r="P2463">
        <v>6</v>
      </c>
      <c r="Q2463">
        <v>6</v>
      </c>
      <c r="R2463">
        <v>8</v>
      </c>
      <c r="S2463">
        <v>5</v>
      </c>
      <c r="T2463" t="s">
        <v>2973</v>
      </c>
      <c r="U2463">
        <v>2</v>
      </c>
      <c r="V2463">
        <v>181</v>
      </c>
      <c r="W2463">
        <v>383</v>
      </c>
    </row>
    <row r="2464" spans="1:23" x14ac:dyDescent="0.35">
      <c r="A2464" t="s">
        <v>415</v>
      </c>
      <c r="B2464" t="s">
        <v>510</v>
      </c>
      <c r="C2464" s="2">
        <v>44713</v>
      </c>
      <c r="D2464">
        <v>175</v>
      </c>
      <c r="E2464">
        <v>135</v>
      </c>
      <c r="F2464">
        <v>35</v>
      </c>
      <c r="G2464">
        <v>0</v>
      </c>
      <c r="H2464">
        <v>2</v>
      </c>
      <c r="I2464">
        <v>347</v>
      </c>
      <c r="J2464">
        <v>3</v>
      </c>
      <c r="K2464">
        <v>9</v>
      </c>
      <c r="L2464">
        <v>16</v>
      </c>
      <c r="M2464">
        <v>22</v>
      </c>
      <c r="N2464">
        <v>34</v>
      </c>
      <c r="O2464">
        <v>12</v>
      </c>
      <c r="P2464">
        <v>6</v>
      </c>
      <c r="Q2464">
        <v>7</v>
      </c>
      <c r="R2464">
        <v>9</v>
      </c>
      <c r="S2464">
        <v>6</v>
      </c>
      <c r="T2464" t="s">
        <v>2974</v>
      </c>
      <c r="U2464">
        <v>2</v>
      </c>
      <c r="V2464">
        <v>172</v>
      </c>
      <c r="W2464">
        <v>345</v>
      </c>
    </row>
    <row r="2465" spans="1:23" x14ac:dyDescent="0.35">
      <c r="A2465" t="s">
        <v>415</v>
      </c>
      <c r="B2465" t="s">
        <v>510</v>
      </c>
      <c r="C2465" s="2">
        <v>44743</v>
      </c>
      <c r="D2465">
        <v>219</v>
      </c>
      <c r="E2465">
        <v>158</v>
      </c>
      <c r="F2465">
        <v>37</v>
      </c>
      <c r="G2465">
        <v>0</v>
      </c>
      <c r="H2465">
        <v>0</v>
      </c>
      <c r="I2465">
        <v>414</v>
      </c>
      <c r="J2465">
        <v>3</v>
      </c>
      <c r="K2465">
        <v>10</v>
      </c>
      <c r="L2465">
        <v>19</v>
      </c>
      <c r="M2465">
        <v>24</v>
      </c>
      <c r="N2465">
        <v>51</v>
      </c>
      <c r="O2465">
        <v>27</v>
      </c>
      <c r="P2465">
        <v>5</v>
      </c>
      <c r="Q2465">
        <v>9</v>
      </c>
      <c r="R2465">
        <v>10</v>
      </c>
      <c r="S2465">
        <v>7</v>
      </c>
      <c r="T2465" t="s">
        <v>2975</v>
      </c>
      <c r="U2465">
        <v>0</v>
      </c>
      <c r="V2465">
        <v>195</v>
      </c>
      <c r="W2465">
        <v>414</v>
      </c>
    </row>
    <row r="2466" spans="1:23" x14ac:dyDescent="0.35">
      <c r="A2466" t="s">
        <v>415</v>
      </c>
      <c r="B2466" t="s">
        <v>510</v>
      </c>
      <c r="C2466" s="2">
        <v>44774</v>
      </c>
      <c r="D2466">
        <v>226</v>
      </c>
      <c r="E2466">
        <v>173</v>
      </c>
      <c r="F2466">
        <v>51</v>
      </c>
      <c r="G2466">
        <v>0</v>
      </c>
      <c r="H2466">
        <v>0</v>
      </c>
      <c r="I2466">
        <v>450</v>
      </c>
      <c r="J2466">
        <v>4</v>
      </c>
      <c r="K2466">
        <v>11</v>
      </c>
      <c r="L2466">
        <v>18</v>
      </c>
      <c r="M2466">
        <v>24</v>
      </c>
      <c r="N2466">
        <v>41</v>
      </c>
      <c r="O2466">
        <v>17</v>
      </c>
      <c r="P2466">
        <v>6</v>
      </c>
      <c r="Q2466">
        <v>7</v>
      </c>
      <c r="R2466">
        <v>11</v>
      </c>
      <c r="S2466">
        <v>7</v>
      </c>
      <c r="T2466" t="s">
        <v>2976</v>
      </c>
      <c r="U2466">
        <v>0</v>
      </c>
      <c r="V2466">
        <v>224</v>
      </c>
      <c r="W2466">
        <v>450</v>
      </c>
    </row>
    <row r="2467" spans="1:23" x14ac:dyDescent="0.35">
      <c r="A2467" t="s">
        <v>415</v>
      </c>
      <c r="B2467" t="s">
        <v>510</v>
      </c>
      <c r="C2467" s="2">
        <v>44805</v>
      </c>
      <c r="D2467">
        <v>215</v>
      </c>
      <c r="E2467">
        <v>175</v>
      </c>
      <c r="F2467">
        <v>41</v>
      </c>
      <c r="G2467">
        <v>0</v>
      </c>
      <c r="H2467">
        <v>0</v>
      </c>
      <c r="I2467">
        <v>431</v>
      </c>
      <c r="J2467">
        <v>2</v>
      </c>
      <c r="K2467">
        <v>10</v>
      </c>
      <c r="L2467">
        <v>17</v>
      </c>
      <c r="M2467">
        <v>25</v>
      </c>
      <c r="N2467">
        <v>47</v>
      </c>
      <c r="O2467">
        <v>22</v>
      </c>
      <c r="P2467">
        <v>8</v>
      </c>
      <c r="Q2467">
        <v>7</v>
      </c>
      <c r="R2467">
        <v>10</v>
      </c>
      <c r="S2467">
        <v>8</v>
      </c>
      <c r="T2467" t="s">
        <v>2977</v>
      </c>
      <c r="U2467">
        <v>0</v>
      </c>
      <c r="V2467">
        <v>216</v>
      </c>
      <c r="W2467">
        <v>431</v>
      </c>
    </row>
    <row r="2468" spans="1:23" x14ac:dyDescent="0.35">
      <c r="A2468" t="s">
        <v>415</v>
      </c>
      <c r="B2468" t="s">
        <v>510</v>
      </c>
      <c r="C2468" s="2">
        <v>44835</v>
      </c>
      <c r="D2468">
        <v>240</v>
      </c>
      <c r="E2468">
        <v>138</v>
      </c>
      <c r="F2468">
        <v>35</v>
      </c>
      <c r="G2468">
        <v>0</v>
      </c>
      <c r="H2468">
        <v>0</v>
      </c>
      <c r="I2468">
        <v>413</v>
      </c>
      <c r="J2468">
        <v>4</v>
      </c>
      <c r="K2468">
        <v>9</v>
      </c>
      <c r="L2468">
        <v>19</v>
      </c>
      <c r="M2468">
        <v>26</v>
      </c>
      <c r="N2468">
        <v>61</v>
      </c>
      <c r="O2468">
        <v>35</v>
      </c>
      <c r="P2468">
        <v>7</v>
      </c>
      <c r="Q2468">
        <v>10</v>
      </c>
      <c r="R2468">
        <v>9</v>
      </c>
      <c r="S2468">
        <v>5</v>
      </c>
      <c r="T2468" t="s">
        <v>2978</v>
      </c>
      <c r="U2468">
        <v>0</v>
      </c>
      <c r="V2468">
        <v>173</v>
      </c>
      <c r="W2468">
        <v>413</v>
      </c>
    </row>
    <row r="2469" spans="1:23" x14ac:dyDescent="0.35">
      <c r="A2469" t="s">
        <v>415</v>
      </c>
      <c r="B2469" t="s">
        <v>510</v>
      </c>
      <c r="C2469" s="2">
        <v>44866</v>
      </c>
      <c r="D2469">
        <v>250</v>
      </c>
      <c r="E2469">
        <v>180</v>
      </c>
      <c r="F2469">
        <v>40</v>
      </c>
      <c r="G2469">
        <v>0</v>
      </c>
      <c r="H2469">
        <v>0</v>
      </c>
      <c r="I2469">
        <v>470</v>
      </c>
      <c r="J2469">
        <v>3</v>
      </c>
      <c r="K2469">
        <v>11</v>
      </c>
      <c r="L2469">
        <v>18</v>
      </c>
      <c r="M2469">
        <v>25</v>
      </c>
      <c r="N2469">
        <v>53</v>
      </c>
      <c r="O2469">
        <v>28</v>
      </c>
      <c r="P2469">
        <v>7</v>
      </c>
      <c r="Q2469">
        <v>7</v>
      </c>
      <c r="R2469">
        <v>11</v>
      </c>
      <c r="S2469">
        <v>8</v>
      </c>
      <c r="T2469" t="s">
        <v>2979</v>
      </c>
      <c r="U2469">
        <v>0</v>
      </c>
      <c r="V2469">
        <v>220</v>
      </c>
      <c r="W2469">
        <v>470</v>
      </c>
    </row>
    <row r="2470" spans="1:23" x14ac:dyDescent="0.35">
      <c r="A2470" t="s">
        <v>415</v>
      </c>
      <c r="B2470" t="s">
        <v>510</v>
      </c>
      <c r="C2470" s="2">
        <v>44896</v>
      </c>
      <c r="D2470">
        <v>198</v>
      </c>
      <c r="E2470">
        <v>122</v>
      </c>
      <c r="F2470">
        <v>30</v>
      </c>
      <c r="G2470">
        <v>0</v>
      </c>
      <c r="H2470">
        <v>0</v>
      </c>
      <c r="I2470">
        <v>350</v>
      </c>
      <c r="J2470">
        <v>4</v>
      </c>
      <c r="K2470">
        <v>11</v>
      </c>
      <c r="L2470">
        <v>17</v>
      </c>
      <c r="M2470">
        <v>23</v>
      </c>
      <c r="N2470">
        <v>42</v>
      </c>
      <c r="O2470">
        <v>19</v>
      </c>
      <c r="P2470">
        <v>6</v>
      </c>
      <c r="Q2470">
        <v>6</v>
      </c>
      <c r="R2470">
        <v>11</v>
      </c>
      <c r="S2470">
        <v>7</v>
      </c>
      <c r="T2470" t="s">
        <v>2980</v>
      </c>
      <c r="U2470">
        <v>0</v>
      </c>
      <c r="V2470">
        <v>152</v>
      </c>
      <c r="W2470">
        <v>350</v>
      </c>
    </row>
    <row r="2471" spans="1:23" x14ac:dyDescent="0.35">
      <c r="A2471" t="s">
        <v>415</v>
      </c>
      <c r="B2471" t="s">
        <v>510</v>
      </c>
      <c r="C2471" s="2">
        <v>44927</v>
      </c>
      <c r="D2471">
        <v>237</v>
      </c>
      <c r="E2471">
        <v>188</v>
      </c>
      <c r="F2471">
        <v>44</v>
      </c>
      <c r="G2471">
        <v>0</v>
      </c>
      <c r="H2471">
        <v>0</v>
      </c>
      <c r="I2471">
        <v>469</v>
      </c>
      <c r="J2471">
        <v>5</v>
      </c>
      <c r="K2471">
        <v>11</v>
      </c>
      <c r="L2471">
        <v>20</v>
      </c>
      <c r="M2471">
        <v>26</v>
      </c>
      <c r="N2471">
        <v>41</v>
      </c>
      <c r="O2471">
        <v>15</v>
      </c>
      <c r="P2471">
        <v>6</v>
      </c>
      <c r="Q2471">
        <v>9</v>
      </c>
      <c r="R2471">
        <v>11</v>
      </c>
      <c r="S2471">
        <v>6</v>
      </c>
      <c r="T2471" t="s">
        <v>2981</v>
      </c>
      <c r="U2471">
        <v>0</v>
      </c>
      <c r="V2471">
        <v>232</v>
      </c>
      <c r="W2471">
        <v>469</v>
      </c>
    </row>
    <row r="2472" spans="1:23" x14ac:dyDescent="0.35">
      <c r="A2472" t="s">
        <v>415</v>
      </c>
      <c r="B2472" t="s">
        <v>510</v>
      </c>
      <c r="C2472" s="2">
        <v>44958</v>
      </c>
      <c r="D2472">
        <v>251</v>
      </c>
      <c r="E2472">
        <v>207</v>
      </c>
      <c r="F2472">
        <v>49</v>
      </c>
      <c r="G2472">
        <v>0</v>
      </c>
      <c r="H2472">
        <v>0</v>
      </c>
      <c r="I2472">
        <v>507</v>
      </c>
      <c r="J2472">
        <v>4</v>
      </c>
      <c r="K2472">
        <v>9</v>
      </c>
      <c r="L2472">
        <v>16</v>
      </c>
      <c r="M2472">
        <v>23</v>
      </c>
      <c r="N2472">
        <v>36</v>
      </c>
      <c r="O2472">
        <v>13</v>
      </c>
      <c r="P2472">
        <v>7</v>
      </c>
      <c r="Q2472">
        <v>7</v>
      </c>
      <c r="R2472">
        <v>9</v>
      </c>
      <c r="S2472">
        <v>5</v>
      </c>
      <c r="T2472" t="s">
        <v>2982</v>
      </c>
      <c r="U2472">
        <v>0</v>
      </c>
      <c r="V2472">
        <v>256</v>
      </c>
      <c r="W2472">
        <v>507</v>
      </c>
    </row>
    <row r="2473" spans="1:23" x14ac:dyDescent="0.35">
      <c r="A2473" t="s">
        <v>415</v>
      </c>
      <c r="B2473" t="s">
        <v>510</v>
      </c>
      <c r="C2473" s="2">
        <v>44986</v>
      </c>
      <c r="D2473">
        <v>164</v>
      </c>
      <c r="E2473">
        <v>112</v>
      </c>
      <c r="F2473">
        <v>23</v>
      </c>
      <c r="G2473">
        <v>0</v>
      </c>
      <c r="H2473">
        <v>0</v>
      </c>
      <c r="I2473">
        <v>299</v>
      </c>
      <c r="J2473">
        <v>3</v>
      </c>
      <c r="K2473">
        <v>8</v>
      </c>
      <c r="L2473">
        <v>13</v>
      </c>
      <c r="M2473">
        <v>17</v>
      </c>
      <c r="N2473">
        <v>31</v>
      </c>
      <c r="O2473">
        <v>14</v>
      </c>
      <c r="P2473">
        <v>4</v>
      </c>
      <c r="Q2473">
        <v>5</v>
      </c>
      <c r="R2473">
        <v>8</v>
      </c>
      <c r="S2473">
        <v>5</v>
      </c>
      <c r="T2473" t="s">
        <v>2983</v>
      </c>
      <c r="U2473">
        <v>0</v>
      </c>
      <c r="V2473">
        <v>135</v>
      </c>
      <c r="W2473">
        <v>299</v>
      </c>
    </row>
    <row r="2474" spans="1:23" x14ac:dyDescent="0.35">
      <c r="A2474" t="s">
        <v>117</v>
      </c>
      <c r="B2474" t="s">
        <v>118</v>
      </c>
      <c r="C2474" s="2">
        <v>44652</v>
      </c>
      <c r="D2474">
        <v>1321</v>
      </c>
      <c r="E2474">
        <v>429</v>
      </c>
      <c r="F2474">
        <v>19</v>
      </c>
      <c r="G2474">
        <v>2</v>
      </c>
      <c r="H2474">
        <v>0</v>
      </c>
      <c r="I2474">
        <v>1771</v>
      </c>
      <c r="J2474">
        <v>5</v>
      </c>
      <c r="K2474">
        <v>10</v>
      </c>
      <c r="L2474">
        <v>20</v>
      </c>
      <c r="M2474">
        <v>31</v>
      </c>
      <c r="N2474">
        <v>101</v>
      </c>
      <c r="O2474">
        <v>70</v>
      </c>
      <c r="P2474">
        <v>11</v>
      </c>
      <c r="Q2474">
        <v>10</v>
      </c>
      <c r="R2474">
        <v>10</v>
      </c>
      <c r="S2474">
        <v>5</v>
      </c>
      <c r="T2474" t="s">
        <v>2984</v>
      </c>
      <c r="U2474">
        <v>2</v>
      </c>
      <c r="V2474">
        <v>450</v>
      </c>
      <c r="W2474">
        <v>1769</v>
      </c>
    </row>
    <row r="2475" spans="1:23" x14ac:dyDescent="0.35">
      <c r="A2475" t="s">
        <v>117</v>
      </c>
      <c r="B2475" t="s">
        <v>118</v>
      </c>
      <c r="C2475" s="2">
        <v>44682</v>
      </c>
      <c r="D2475">
        <v>1472</v>
      </c>
      <c r="E2475">
        <v>556</v>
      </c>
      <c r="F2475">
        <v>20</v>
      </c>
      <c r="G2475">
        <v>3</v>
      </c>
      <c r="H2475">
        <v>2</v>
      </c>
      <c r="I2475">
        <v>2053</v>
      </c>
      <c r="J2475">
        <v>2</v>
      </c>
      <c r="K2475">
        <v>6</v>
      </c>
      <c r="L2475">
        <v>14</v>
      </c>
      <c r="M2475">
        <v>21</v>
      </c>
      <c r="N2475">
        <v>70</v>
      </c>
      <c r="O2475">
        <v>49</v>
      </c>
      <c r="P2475">
        <v>7</v>
      </c>
      <c r="Q2475">
        <v>8</v>
      </c>
      <c r="R2475">
        <v>6</v>
      </c>
      <c r="S2475">
        <v>4</v>
      </c>
      <c r="T2475" t="s">
        <v>2985</v>
      </c>
      <c r="U2475">
        <v>5</v>
      </c>
      <c r="V2475">
        <v>581</v>
      </c>
      <c r="W2475">
        <v>2048</v>
      </c>
    </row>
    <row r="2476" spans="1:23" x14ac:dyDescent="0.35">
      <c r="A2476" t="s">
        <v>117</v>
      </c>
      <c r="B2476" t="s">
        <v>118</v>
      </c>
      <c r="C2476" s="2">
        <v>44713</v>
      </c>
      <c r="D2476">
        <v>847</v>
      </c>
      <c r="E2476">
        <v>230</v>
      </c>
      <c r="F2476">
        <v>5</v>
      </c>
      <c r="G2476">
        <v>1</v>
      </c>
      <c r="H2476">
        <v>0</v>
      </c>
      <c r="I2476">
        <v>1083</v>
      </c>
      <c r="J2476">
        <v>4</v>
      </c>
      <c r="K2476">
        <v>7</v>
      </c>
      <c r="L2476">
        <v>12</v>
      </c>
      <c r="M2476">
        <v>21</v>
      </c>
      <c r="N2476">
        <v>44</v>
      </c>
      <c r="O2476">
        <v>23</v>
      </c>
      <c r="P2476">
        <v>9</v>
      </c>
      <c r="Q2476">
        <v>5</v>
      </c>
      <c r="R2476">
        <v>7</v>
      </c>
      <c r="S2476">
        <v>3</v>
      </c>
      <c r="T2476" t="s">
        <v>2986</v>
      </c>
      <c r="U2476">
        <v>1</v>
      </c>
      <c r="V2476">
        <v>236</v>
      </c>
      <c r="W2476">
        <v>1082</v>
      </c>
    </row>
    <row r="2477" spans="1:23" x14ac:dyDescent="0.35">
      <c r="A2477" t="s">
        <v>117</v>
      </c>
      <c r="B2477" t="s">
        <v>118</v>
      </c>
      <c r="C2477" s="2">
        <v>44743</v>
      </c>
      <c r="D2477">
        <v>927</v>
      </c>
      <c r="E2477">
        <v>255</v>
      </c>
      <c r="F2477">
        <v>10</v>
      </c>
      <c r="G2477">
        <v>1</v>
      </c>
      <c r="H2477">
        <v>0</v>
      </c>
      <c r="I2477">
        <v>1193</v>
      </c>
      <c r="J2477">
        <v>2</v>
      </c>
      <c r="K2477">
        <v>5</v>
      </c>
      <c r="L2477">
        <v>10</v>
      </c>
      <c r="M2477">
        <v>17</v>
      </c>
      <c r="N2477">
        <v>43</v>
      </c>
      <c r="O2477">
        <v>26</v>
      </c>
      <c r="P2477">
        <v>7</v>
      </c>
      <c r="Q2477">
        <v>5</v>
      </c>
      <c r="R2477">
        <v>5</v>
      </c>
      <c r="S2477">
        <v>3</v>
      </c>
      <c r="T2477" t="s">
        <v>2987</v>
      </c>
      <c r="U2477">
        <v>1</v>
      </c>
      <c r="V2477">
        <v>266</v>
      </c>
      <c r="W2477">
        <v>1192</v>
      </c>
    </row>
    <row r="2478" spans="1:23" x14ac:dyDescent="0.35">
      <c r="A2478" t="s">
        <v>117</v>
      </c>
      <c r="B2478" t="s">
        <v>118</v>
      </c>
      <c r="C2478" s="2">
        <v>44774</v>
      </c>
      <c r="D2478">
        <v>552</v>
      </c>
      <c r="E2478">
        <v>127</v>
      </c>
      <c r="F2478">
        <v>7</v>
      </c>
      <c r="G2478">
        <v>3</v>
      </c>
      <c r="H2478">
        <v>0</v>
      </c>
      <c r="I2478">
        <v>689</v>
      </c>
      <c r="J2478">
        <v>3</v>
      </c>
      <c r="K2478">
        <v>6</v>
      </c>
      <c r="L2478">
        <v>11</v>
      </c>
      <c r="M2478">
        <v>30</v>
      </c>
      <c r="N2478">
        <v>54</v>
      </c>
      <c r="O2478">
        <v>24</v>
      </c>
      <c r="P2478">
        <v>19</v>
      </c>
      <c r="Q2478">
        <v>5</v>
      </c>
      <c r="R2478">
        <v>6</v>
      </c>
      <c r="S2478">
        <v>3</v>
      </c>
      <c r="T2478" t="s">
        <v>2988</v>
      </c>
      <c r="U2478">
        <v>3</v>
      </c>
      <c r="V2478">
        <v>137</v>
      </c>
      <c r="W2478">
        <v>686</v>
      </c>
    </row>
    <row r="2479" spans="1:23" x14ac:dyDescent="0.35">
      <c r="A2479" t="s">
        <v>117</v>
      </c>
      <c r="B2479" t="s">
        <v>118</v>
      </c>
      <c r="C2479" s="2">
        <v>44805</v>
      </c>
      <c r="D2479">
        <v>974</v>
      </c>
      <c r="E2479">
        <v>214</v>
      </c>
      <c r="F2479">
        <v>5</v>
      </c>
      <c r="G2479">
        <v>3</v>
      </c>
      <c r="H2479">
        <v>0</v>
      </c>
      <c r="I2479">
        <v>1196</v>
      </c>
      <c r="J2479">
        <v>5</v>
      </c>
      <c r="K2479">
        <v>14</v>
      </c>
      <c r="L2479">
        <v>25</v>
      </c>
      <c r="M2479">
        <v>38</v>
      </c>
      <c r="N2479">
        <v>66</v>
      </c>
      <c r="O2479">
        <v>28</v>
      </c>
      <c r="P2479">
        <v>13</v>
      </c>
      <c r="Q2479">
        <v>11</v>
      </c>
      <c r="R2479">
        <v>14</v>
      </c>
      <c r="S2479">
        <v>9</v>
      </c>
      <c r="T2479" t="s">
        <v>2989</v>
      </c>
      <c r="U2479">
        <v>3</v>
      </c>
      <c r="V2479">
        <v>222</v>
      </c>
      <c r="W2479">
        <v>1193</v>
      </c>
    </row>
    <row r="2480" spans="1:23" x14ac:dyDescent="0.35">
      <c r="A2480" t="s">
        <v>117</v>
      </c>
      <c r="B2480" t="s">
        <v>118</v>
      </c>
      <c r="C2480" s="2">
        <v>44835</v>
      </c>
      <c r="D2480">
        <v>270</v>
      </c>
      <c r="E2480">
        <v>64</v>
      </c>
      <c r="F2480">
        <v>8</v>
      </c>
      <c r="G2480">
        <v>2</v>
      </c>
      <c r="H2480">
        <v>0</v>
      </c>
      <c r="I2480">
        <v>344</v>
      </c>
      <c r="J2480">
        <v>3</v>
      </c>
      <c r="K2480">
        <v>6</v>
      </c>
      <c r="L2480">
        <v>10</v>
      </c>
      <c r="M2480">
        <v>55</v>
      </c>
      <c r="N2480">
        <v>90</v>
      </c>
      <c r="O2480">
        <v>35</v>
      </c>
      <c r="P2480">
        <v>45</v>
      </c>
      <c r="Q2480">
        <v>4</v>
      </c>
      <c r="R2480">
        <v>6</v>
      </c>
      <c r="S2480">
        <v>3</v>
      </c>
      <c r="T2480" t="s">
        <v>2990</v>
      </c>
      <c r="U2480">
        <v>2</v>
      </c>
      <c r="V2480">
        <v>74</v>
      </c>
      <c r="W2480">
        <v>342</v>
      </c>
    </row>
    <row r="2481" spans="1:23" x14ac:dyDescent="0.35">
      <c r="A2481" t="s">
        <v>117</v>
      </c>
      <c r="B2481" t="s">
        <v>118</v>
      </c>
      <c r="C2481" s="2">
        <v>44866</v>
      </c>
      <c r="D2481">
        <v>0</v>
      </c>
      <c r="E2481">
        <v>0</v>
      </c>
      <c r="F2481">
        <v>0</v>
      </c>
      <c r="G2481">
        <v>0</v>
      </c>
      <c r="H2481">
        <v>0</v>
      </c>
      <c r="I2481">
        <v>0</v>
      </c>
      <c r="T2481" t="s">
        <v>2991</v>
      </c>
      <c r="U2481">
        <v>0</v>
      </c>
      <c r="V2481">
        <v>0</v>
      </c>
      <c r="W2481">
        <v>0</v>
      </c>
    </row>
    <row r="2482" spans="1:23" x14ac:dyDescent="0.35">
      <c r="A2482" t="s">
        <v>117</v>
      </c>
      <c r="B2482" t="s">
        <v>118</v>
      </c>
      <c r="C2482" s="2">
        <v>44896</v>
      </c>
      <c r="D2482">
        <v>1540</v>
      </c>
      <c r="E2482">
        <v>266</v>
      </c>
      <c r="F2482">
        <v>8</v>
      </c>
      <c r="G2482">
        <v>1</v>
      </c>
      <c r="H2482">
        <v>0</v>
      </c>
      <c r="I2482">
        <v>1815</v>
      </c>
      <c r="J2482">
        <v>10</v>
      </c>
      <c r="K2482">
        <v>30</v>
      </c>
      <c r="L2482">
        <v>55</v>
      </c>
      <c r="M2482">
        <v>80</v>
      </c>
      <c r="N2482">
        <v>91</v>
      </c>
      <c r="O2482">
        <v>11</v>
      </c>
      <c r="P2482">
        <v>25</v>
      </c>
      <c r="Q2482">
        <v>25</v>
      </c>
      <c r="R2482">
        <v>30</v>
      </c>
      <c r="S2482">
        <v>20</v>
      </c>
      <c r="T2482" t="s">
        <v>2992</v>
      </c>
      <c r="U2482">
        <v>1</v>
      </c>
      <c r="V2482">
        <v>275</v>
      </c>
      <c r="W2482">
        <v>1814</v>
      </c>
    </row>
    <row r="2483" spans="1:23" x14ac:dyDescent="0.35">
      <c r="A2483" t="s">
        <v>117</v>
      </c>
      <c r="B2483" t="s">
        <v>118</v>
      </c>
      <c r="C2483" s="2">
        <v>44927</v>
      </c>
      <c r="D2483">
        <v>773</v>
      </c>
      <c r="E2483">
        <v>143</v>
      </c>
      <c r="F2483">
        <v>10</v>
      </c>
      <c r="G2483">
        <v>0</v>
      </c>
      <c r="H2483">
        <v>0</v>
      </c>
      <c r="I2483">
        <v>926</v>
      </c>
      <c r="J2483">
        <v>3</v>
      </c>
      <c r="K2483">
        <v>12</v>
      </c>
      <c r="L2483">
        <v>61</v>
      </c>
      <c r="M2483">
        <v>84</v>
      </c>
      <c r="N2483">
        <v>88</v>
      </c>
      <c r="O2483">
        <v>4</v>
      </c>
      <c r="P2483">
        <v>23</v>
      </c>
      <c r="Q2483">
        <v>49</v>
      </c>
      <c r="R2483">
        <v>12</v>
      </c>
      <c r="S2483">
        <v>9</v>
      </c>
      <c r="T2483" t="s">
        <v>2993</v>
      </c>
      <c r="U2483">
        <v>0</v>
      </c>
      <c r="V2483">
        <v>153</v>
      </c>
      <c r="W2483">
        <v>926</v>
      </c>
    </row>
    <row r="2484" spans="1:23" x14ac:dyDescent="0.35">
      <c r="A2484" t="s">
        <v>117</v>
      </c>
      <c r="B2484" t="s">
        <v>118</v>
      </c>
      <c r="C2484" s="2">
        <v>44958</v>
      </c>
      <c r="D2484">
        <v>256</v>
      </c>
      <c r="E2484">
        <v>151</v>
      </c>
      <c r="F2484">
        <v>2</v>
      </c>
      <c r="G2484">
        <v>0</v>
      </c>
      <c r="H2484">
        <v>1</v>
      </c>
      <c r="I2484">
        <v>410</v>
      </c>
      <c r="J2484">
        <v>5</v>
      </c>
      <c r="K2484">
        <v>15</v>
      </c>
      <c r="L2484">
        <v>39</v>
      </c>
      <c r="M2484">
        <v>100</v>
      </c>
      <c r="N2484">
        <v>135</v>
      </c>
      <c r="O2484">
        <v>35</v>
      </c>
      <c r="P2484">
        <v>61</v>
      </c>
      <c r="Q2484">
        <v>24</v>
      </c>
      <c r="R2484">
        <v>15</v>
      </c>
      <c r="S2484">
        <v>10</v>
      </c>
      <c r="T2484" t="s">
        <v>2994</v>
      </c>
      <c r="U2484">
        <v>1</v>
      </c>
      <c r="V2484">
        <v>154</v>
      </c>
      <c r="W2484">
        <v>409</v>
      </c>
    </row>
    <row r="2485" spans="1:23" x14ac:dyDescent="0.35">
      <c r="A2485" t="s">
        <v>117</v>
      </c>
      <c r="B2485" t="s">
        <v>118</v>
      </c>
      <c r="C2485" s="2">
        <v>44986</v>
      </c>
      <c r="D2485">
        <v>4695</v>
      </c>
      <c r="E2485">
        <v>1379</v>
      </c>
      <c r="F2485">
        <v>29</v>
      </c>
      <c r="G2485">
        <v>5</v>
      </c>
      <c r="H2485">
        <v>1</v>
      </c>
      <c r="I2485">
        <v>6109</v>
      </c>
      <c r="J2485">
        <v>7</v>
      </c>
      <c r="K2485">
        <v>30</v>
      </c>
      <c r="L2485">
        <v>61</v>
      </c>
      <c r="M2485">
        <v>99</v>
      </c>
      <c r="N2485">
        <v>132</v>
      </c>
      <c r="O2485">
        <v>33</v>
      </c>
      <c r="P2485">
        <v>38</v>
      </c>
      <c r="Q2485">
        <v>31</v>
      </c>
      <c r="R2485">
        <v>30</v>
      </c>
      <c r="S2485">
        <v>23</v>
      </c>
      <c r="T2485" t="s">
        <v>2995</v>
      </c>
      <c r="U2485">
        <v>6</v>
      </c>
      <c r="V2485">
        <v>1414</v>
      </c>
      <c r="W2485">
        <v>6103</v>
      </c>
    </row>
    <row r="2486" spans="1:23" x14ac:dyDescent="0.35">
      <c r="A2486" t="s">
        <v>348</v>
      </c>
      <c r="B2486" t="s">
        <v>349</v>
      </c>
      <c r="C2486" s="2">
        <v>44652</v>
      </c>
      <c r="D2486">
        <v>873</v>
      </c>
      <c r="E2486">
        <v>86</v>
      </c>
      <c r="F2486">
        <v>7</v>
      </c>
      <c r="G2486">
        <v>2</v>
      </c>
      <c r="H2486">
        <v>0</v>
      </c>
      <c r="I2486">
        <v>968</v>
      </c>
      <c r="J2486">
        <v>69</v>
      </c>
      <c r="K2486">
        <v>77</v>
      </c>
      <c r="L2486">
        <v>84</v>
      </c>
      <c r="M2486">
        <v>100</v>
      </c>
      <c r="N2486">
        <v>145</v>
      </c>
      <c r="O2486">
        <v>45</v>
      </c>
      <c r="P2486">
        <v>16</v>
      </c>
      <c r="Q2486">
        <v>7</v>
      </c>
      <c r="R2486">
        <v>77</v>
      </c>
      <c r="S2486">
        <v>8</v>
      </c>
      <c r="T2486" t="s">
        <v>2996</v>
      </c>
      <c r="U2486">
        <v>2</v>
      </c>
      <c r="V2486">
        <v>95</v>
      </c>
      <c r="W2486">
        <v>966</v>
      </c>
    </row>
    <row r="2487" spans="1:23" x14ac:dyDescent="0.35">
      <c r="A2487" t="s">
        <v>348</v>
      </c>
      <c r="B2487" t="s">
        <v>349</v>
      </c>
      <c r="C2487" s="2">
        <v>44682</v>
      </c>
      <c r="D2487">
        <v>1308</v>
      </c>
      <c r="E2487">
        <v>119</v>
      </c>
      <c r="F2487">
        <v>12</v>
      </c>
      <c r="G2487">
        <v>5</v>
      </c>
      <c r="H2487">
        <v>1</v>
      </c>
      <c r="I2487">
        <v>1445</v>
      </c>
      <c r="J2487">
        <v>55</v>
      </c>
      <c r="K2487">
        <v>64</v>
      </c>
      <c r="L2487">
        <v>73</v>
      </c>
      <c r="M2487">
        <v>89</v>
      </c>
      <c r="N2487">
        <v>163</v>
      </c>
      <c r="O2487">
        <v>74</v>
      </c>
      <c r="P2487">
        <v>16</v>
      </c>
      <c r="Q2487">
        <v>9</v>
      </c>
      <c r="R2487">
        <v>64</v>
      </c>
      <c r="S2487">
        <v>9</v>
      </c>
      <c r="T2487" t="s">
        <v>2997</v>
      </c>
      <c r="U2487">
        <v>6</v>
      </c>
      <c r="V2487">
        <v>137</v>
      </c>
      <c r="W2487">
        <v>1439</v>
      </c>
    </row>
    <row r="2488" spans="1:23" x14ac:dyDescent="0.35">
      <c r="A2488" t="s">
        <v>348</v>
      </c>
      <c r="B2488" t="s">
        <v>349</v>
      </c>
      <c r="C2488" s="2">
        <v>44713</v>
      </c>
      <c r="D2488">
        <v>3336</v>
      </c>
      <c r="E2488">
        <v>306</v>
      </c>
      <c r="F2488">
        <v>25</v>
      </c>
      <c r="G2488">
        <v>10</v>
      </c>
      <c r="H2488">
        <v>6</v>
      </c>
      <c r="I2488">
        <v>3683</v>
      </c>
      <c r="J2488">
        <v>44</v>
      </c>
      <c r="K2488">
        <v>62</v>
      </c>
      <c r="L2488">
        <v>74</v>
      </c>
      <c r="M2488">
        <v>94</v>
      </c>
      <c r="N2488">
        <v>144</v>
      </c>
      <c r="O2488">
        <v>50</v>
      </c>
      <c r="P2488">
        <v>20</v>
      </c>
      <c r="Q2488">
        <v>12</v>
      </c>
      <c r="R2488">
        <v>62</v>
      </c>
      <c r="S2488">
        <v>18</v>
      </c>
      <c r="T2488" t="s">
        <v>2998</v>
      </c>
      <c r="U2488">
        <v>16</v>
      </c>
      <c r="V2488">
        <v>347</v>
      </c>
      <c r="W2488">
        <v>3667</v>
      </c>
    </row>
    <row r="2489" spans="1:23" x14ac:dyDescent="0.35">
      <c r="A2489" t="s">
        <v>348</v>
      </c>
      <c r="B2489" t="s">
        <v>349</v>
      </c>
      <c r="C2489" s="2">
        <v>44743</v>
      </c>
      <c r="D2489">
        <v>1000</v>
      </c>
      <c r="E2489">
        <v>136</v>
      </c>
      <c r="F2489">
        <v>11</v>
      </c>
      <c r="G2489">
        <v>1</v>
      </c>
      <c r="H2489">
        <v>0</v>
      </c>
      <c r="I2489">
        <v>1148</v>
      </c>
      <c r="J2489">
        <v>28</v>
      </c>
      <c r="K2489">
        <v>37</v>
      </c>
      <c r="L2489">
        <v>44</v>
      </c>
      <c r="M2489">
        <v>66</v>
      </c>
      <c r="N2489">
        <v>117</v>
      </c>
      <c r="O2489">
        <v>51</v>
      </c>
      <c r="P2489">
        <v>22</v>
      </c>
      <c r="Q2489">
        <v>7</v>
      </c>
      <c r="R2489">
        <v>37</v>
      </c>
      <c r="S2489">
        <v>9</v>
      </c>
      <c r="T2489" t="s">
        <v>2999</v>
      </c>
      <c r="U2489">
        <v>1</v>
      </c>
      <c r="V2489">
        <v>148</v>
      </c>
      <c r="W2489">
        <v>1147</v>
      </c>
    </row>
    <row r="2490" spans="1:23" x14ac:dyDescent="0.35">
      <c r="A2490" t="s">
        <v>348</v>
      </c>
      <c r="B2490" t="s">
        <v>349</v>
      </c>
      <c r="C2490" s="2">
        <v>44774</v>
      </c>
      <c r="D2490">
        <v>561</v>
      </c>
      <c r="E2490">
        <v>67</v>
      </c>
      <c r="F2490">
        <v>2</v>
      </c>
      <c r="G2490">
        <v>1</v>
      </c>
      <c r="H2490">
        <v>0</v>
      </c>
      <c r="I2490">
        <v>631</v>
      </c>
      <c r="J2490">
        <v>49</v>
      </c>
      <c r="K2490">
        <v>54</v>
      </c>
      <c r="L2490">
        <v>62</v>
      </c>
      <c r="M2490">
        <v>104</v>
      </c>
      <c r="N2490">
        <v>155</v>
      </c>
      <c r="O2490">
        <v>51</v>
      </c>
      <c r="P2490">
        <v>42</v>
      </c>
      <c r="Q2490">
        <v>8</v>
      </c>
      <c r="R2490">
        <v>54</v>
      </c>
      <c r="S2490">
        <v>5</v>
      </c>
      <c r="T2490" t="s">
        <v>3000</v>
      </c>
      <c r="U2490">
        <v>1</v>
      </c>
      <c r="V2490">
        <v>70</v>
      </c>
      <c r="W2490">
        <v>630</v>
      </c>
    </row>
    <row r="2491" spans="1:23" x14ac:dyDescent="0.35">
      <c r="A2491" t="s">
        <v>348</v>
      </c>
      <c r="B2491" t="s">
        <v>349</v>
      </c>
      <c r="C2491" s="2">
        <v>44805</v>
      </c>
      <c r="D2491">
        <v>528</v>
      </c>
      <c r="E2491">
        <v>62</v>
      </c>
      <c r="F2491">
        <v>9</v>
      </c>
      <c r="G2491">
        <v>1</v>
      </c>
      <c r="H2491">
        <v>0</v>
      </c>
      <c r="I2491">
        <v>600</v>
      </c>
      <c r="J2491">
        <v>65</v>
      </c>
      <c r="K2491">
        <v>74</v>
      </c>
      <c r="L2491">
        <v>94</v>
      </c>
      <c r="M2491">
        <v>111</v>
      </c>
      <c r="N2491">
        <v>157.5</v>
      </c>
      <c r="O2491">
        <v>46.5</v>
      </c>
      <c r="P2491">
        <v>17</v>
      </c>
      <c r="Q2491">
        <v>20</v>
      </c>
      <c r="R2491">
        <v>74</v>
      </c>
      <c r="S2491">
        <v>9</v>
      </c>
      <c r="T2491" t="s">
        <v>3001</v>
      </c>
      <c r="U2491">
        <v>1</v>
      </c>
      <c r="V2491">
        <v>72</v>
      </c>
      <c r="W2491">
        <v>599</v>
      </c>
    </row>
    <row r="2492" spans="1:23" x14ac:dyDescent="0.35">
      <c r="A2492" t="s">
        <v>348</v>
      </c>
      <c r="B2492" t="s">
        <v>349</v>
      </c>
      <c r="C2492" s="2">
        <v>44835</v>
      </c>
      <c r="D2492">
        <v>1764</v>
      </c>
      <c r="E2492">
        <v>77</v>
      </c>
      <c r="F2492">
        <v>10</v>
      </c>
      <c r="G2492">
        <v>5</v>
      </c>
      <c r="H2492">
        <v>0</v>
      </c>
      <c r="I2492">
        <v>1856</v>
      </c>
      <c r="J2492">
        <v>73</v>
      </c>
      <c r="K2492">
        <v>85</v>
      </c>
      <c r="L2492">
        <v>99</v>
      </c>
      <c r="M2492">
        <v>128</v>
      </c>
      <c r="N2492">
        <v>161</v>
      </c>
      <c r="O2492">
        <v>33</v>
      </c>
      <c r="P2492">
        <v>29</v>
      </c>
      <c r="Q2492">
        <v>14</v>
      </c>
      <c r="R2492">
        <v>85</v>
      </c>
      <c r="S2492">
        <v>12</v>
      </c>
      <c r="T2492" t="s">
        <v>3002</v>
      </c>
      <c r="U2492">
        <v>5</v>
      </c>
      <c r="V2492">
        <v>92</v>
      </c>
      <c r="W2492">
        <v>1851</v>
      </c>
    </row>
    <row r="2493" spans="1:23" x14ac:dyDescent="0.35">
      <c r="A2493" t="s">
        <v>348</v>
      </c>
      <c r="B2493" t="s">
        <v>349</v>
      </c>
      <c r="C2493" s="2">
        <v>44866</v>
      </c>
      <c r="D2493">
        <v>846</v>
      </c>
      <c r="E2493">
        <v>86</v>
      </c>
      <c r="F2493">
        <v>6</v>
      </c>
      <c r="G2493">
        <v>6</v>
      </c>
      <c r="H2493">
        <v>7</v>
      </c>
      <c r="I2493">
        <v>951</v>
      </c>
      <c r="J2493">
        <v>76</v>
      </c>
      <c r="K2493">
        <v>84</v>
      </c>
      <c r="L2493">
        <v>91</v>
      </c>
      <c r="M2493">
        <v>106</v>
      </c>
      <c r="N2493">
        <v>167</v>
      </c>
      <c r="O2493">
        <v>61</v>
      </c>
      <c r="P2493">
        <v>15</v>
      </c>
      <c r="Q2493">
        <v>7</v>
      </c>
      <c r="R2493">
        <v>84</v>
      </c>
      <c r="S2493">
        <v>8</v>
      </c>
      <c r="T2493" t="s">
        <v>3003</v>
      </c>
      <c r="U2493">
        <v>13</v>
      </c>
      <c r="V2493">
        <v>105</v>
      </c>
      <c r="W2493">
        <v>938</v>
      </c>
    </row>
    <row r="2494" spans="1:23" x14ac:dyDescent="0.35">
      <c r="A2494" t="s">
        <v>348</v>
      </c>
      <c r="B2494" t="s">
        <v>349</v>
      </c>
      <c r="C2494" s="2">
        <v>44896</v>
      </c>
      <c r="D2494">
        <v>1948</v>
      </c>
      <c r="E2494">
        <v>187</v>
      </c>
      <c r="F2494">
        <v>15</v>
      </c>
      <c r="G2494">
        <v>3</v>
      </c>
      <c r="H2494">
        <v>8</v>
      </c>
      <c r="I2494">
        <v>2161</v>
      </c>
      <c r="J2494">
        <v>64</v>
      </c>
      <c r="K2494">
        <v>76</v>
      </c>
      <c r="L2494">
        <v>87</v>
      </c>
      <c r="M2494">
        <v>107</v>
      </c>
      <c r="N2494">
        <v>184</v>
      </c>
      <c r="O2494">
        <v>77</v>
      </c>
      <c r="P2494">
        <v>20</v>
      </c>
      <c r="Q2494">
        <v>11</v>
      </c>
      <c r="R2494">
        <v>76</v>
      </c>
      <c r="S2494">
        <v>12</v>
      </c>
      <c r="T2494" t="s">
        <v>3004</v>
      </c>
      <c r="U2494">
        <v>11</v>
      </c>
      <c r="V2494">
        <v>213</v>
      </c>
      <c r="W2494">
        <v>2150</v>
      </c>
    </row>
    <row r="2495" spans="1:23" x14ac:dyDescent="0.35">
      <c r="A2495" t="s">
        <v>348</v>
      </c>
      <c r="B2495" t="s">
        <v>349</v>
      </c>
      <c r="C2495" s="2">
        <v>44927</v>
      </c>
      <c r="D2495">
        <v>268</v>
      </c>
      <c r="E2495">
        <v>31</v>
      </c>
      <c r="F2495">
        <v>4</v>
      </c>
      <c r="G2495">
        <v>0</v>
      </c>
      <c r="H2495">
        <v>0</v>
      </c>
      <c r="I2495">
        <v>303</v>
      </c>
      <c r="J2495">
        <v>78</v>
      </c>
      <c r="K2495">
        <v>82</v>
      </c>
      <c r="L2495">
        <v>89</v>
      </c>
      <c r="M2495">
        <v>111</v>
      </c>
      <c r="N2495">
        <v>146</v>
      </c>
      <c r="O2495">
        <v>35</v>
      </c>
      <c r="P2495">
        <v>22</v>
      </c>
      <c r="Q2495">
        <v>7</v>
      </c>
      <c r="R2495">
        <v>82</v>
      </c>
      <c r="S2495">
        <v>4</v>
      </c>
      <c r="T2495" t="s">
        <v>3005</v>
      </c>
      <c r="U2495">
        <v>0</v>
      </c>
      <c r="V2495">
        <v>35</v>
      </c>
      <c r="W2495">
        <v>303</v>
      </c>
    </row>
    <row r="2496" spans="1:23" x14ac:dyDescent="0.35">
      <c r="A2496" t="s">
        <v>348</v>
      </c>
      <c r="B2496" t="s">
        <v>349</v>
      </c>
      <c r="C2496" s="2">
        <v>44958</v>
      </c>
      <c r="D2496">
        <v>1651</v>
      </c>
      <c r="E2496">
        <v>126</v>
      </c>
      <c r="F2496">
        <v>60</v>
      </c>
      <c r="G2496">
        <v>4</v>
      </c>
      <c r="H2496">
        <v>1</v>
      </c>
      <c r="I2496">
        <v>1842</v>
      </c>
      <c r="J2496">
        <v>78</v>
      </c>
      <c r="K2496">
        <v>86</v>
      </c>
      <c r="L2496">
        <v>94</v>
      </c>
      <c r="M2496">
        <v>111</v>
      </c>
      <c r="N2496">
        <v>809</v>
      </c>
      <c r="O2496">
        <v>698</v>
      </c>
      <c r="P2496">
        <v>17</v>
      </c>
      <c r="Q2496">
        <v>8</v>
      </c>
      <c r="R2496">
        <v>86</v>
      </c>
      <c r="S2496">
        <v>8</v>
      </c>
      <c r="T2496" t="s">
        <v>3006</v>
      </c>
      <c r="U2496">
        <v>5</v>
      </c>
      <c r="V2496">
        <v>191</v>
      </c>
      <c r="W2496">
        <v>1837</v>
      </c>
    </row>
    <row r="2497" spans="1:23" x14ac:dyDescent="0.35">
      <c r="A2497" t="s">
        <v>348</v>
      </c>
      <c r="B2497" t="s">
        <v>349</v>
      </c>
      <c r="C2497" s="2">
        <v>44986</v>
      </c>
      <c r="D2497">
        <v>1755</v>
      </c>
      <c r="E2497">
        <v>57</v>
      </c>
      <c r="F2497">
        <v>8</v>
      </c>
      <c r="G2497">
        <v>0</v>
      </c>
      <c r="H2497">
        <v>0</v>
      </c>
      <c r="I2497">
        <v>1820</v>
      </c>
      <c r="J2497">
        <v>78</v>
      </c>
      <c r="K2497">
        <v>87</v>
      </c>
      <c r="L2497">
        <v>113</v>
      </c>
      <c r="M2497">
        <v>160</v>
      </c>
      <c r="N2497">
        <v>187</v>
      </c>
      <c r="O2497">
        <v>27</v>
      </c>
      <c r="P2497">
        <v>47</v>
      </c>
      <c r="Q2497">
        <v>26</v>
      </c>
      <c r="R2497">
        <v>87</v>
      </c>
      <c r="S2497">
        <v>9</v>
      </c>
      <c r="T2497" t="s">
        <v>3007</v>
      </c>
      <c r="U2497">
        <v>0</v>
      </c>
      <c r="V2497">
        <v>65</v>
      </c>
      <c r="W2497">
        <v>1820</v>
      </c>
    </row>
    <row r="2498" spans="1:23" x14ac:dyDescent="0.35">
      <c r="A2498" t="s">
        <v>277</v>
      </c>
      <c r="B2498" t="s">
        <v>278</v>
      </c>
      <c r="C2498" s="2">
        <v>44652</v>
      </c>
      <c r="D2498">
        <v>126</v>
      </c>
      <c r="E2498">
        <v>12</v>
      </c>
      <c r="F2498">
        <v>0</v>
      </c>
      <c r="G2498">
        <v>0</v>
      </c>
      <c r="H2498">
        <v>0</v>
      </c>
      <c r="I2498">
        <v>138</v>
      </c>
      <c r="J2498">
        <v>1</v>
      </c>
      <c r="K2498">
        <v>3</v>
      </c>
      <c r="L2498">
        <v>5.5</v>
      </c>
      <c r="M2498">
        <v>14</v>
      </c>
      <c r="N2498">
        <v>26</v>
      </c>
      <c r="O2498">
        <v>12</v>
      </c>
      <c r="P2498">
        <v>8.5</v>
      </c>
      <c r="Q2498">
        <v>2.5</v>
      </c>
      <c r="R2498">
        <v>3</v>
      </c>
      <c r="S2498">
        <v>2</v>
      </c>
      <c r="T2498" t="s">
        <v>3008</v>
      </c>
      <c r="U2498">
        <v>0</v>
      </c>
      <c r="V2498">
        <v>12</v>
      </c>
      <c r="W2498">
        <v>138</v>
      </c>
    </row>
    <row r="2499" spans="1:23" x14ac:dyDescent="0.35">
      <c r="A2499" t="s">
        <v>277</v>
      </c>
      <c r="B2499" t="s">
        <v>278</v>
      </c>
      <c r="C2499" s="2">
        <v>44682</v>
      </c>
      <c r="D2499">
        <v>171</v>
      </c>
      <c r="E2499">
        <v>18</v>
      </c>
      <c r="F2499">
        <v>0</v>
      </c>
      <c r="G2499">
        <v>0</v>
      </c>
      <c r="H2499">
        <v>0</v>
      </c>
      <c r="I2499">
        <v>189</v>
      </c>
      <c r="J2499">
        <v>3</v>
      </c>
      <c r="K2499">
        <v>4</v>
      </c>
      <c r="L2499">
        <v>6</v>
      </c>
      <c r="M2499">
        <v>8</v>
      </c>
      <c r="N2499">
        <v>13</v>
      </c>
      <c r="O2499">
        <v>5</v>
      </c>
      <c r="P2499">
        <v>2</v>
      </c>
      <c r="Q2499">
        <v>2</v>
      </c>
      <c r="R2499">
        <v>4</v>
      </c>
      <c r="S2499">
        <v>1</v>
      </c>
      <c r="T2499" t="s">
        <v>3009</v>
      </c>
      <c r="U2499">
        <v>0</v>
      </c>
      <c r="V2499">
        <v>18</v>
      </c>
      <c r="W2499">
        <v>189</v>
      </c>
    </row>
    <row r="2500" spans="1:23" x14ac:dyDescent="0.35">
      <c r="A2500" t="s">
        <v>277</v>
      </c>
      <c r="B2500" t="s">
        <v>278</v>
      </c>
      <c r="C2500" s="2">
        <v>44713</v>
      </c>
      <c r="D2500">
        <v>115</v>
      </c>
      <c r="E2500">
        <v>35</v>
      </c>
      <c r="F2500">
        <v>0</v>
      </c>
      <c r="G2500">
        <v>0</v>
      </c>
      <c r="H2500">
        <v>0</v>
      </c>
      <c r="I2500">
        <v>150</v>
      </c>
      <c r="J2500">
        <v>2</v>
      </c>
      <c r="K2500">
        <v>3</v>
      </c>
      <c r="L2500">
        <v>6</v>
      </c>
      <c r="M2500">
        <v>17</v>
      </c>
      <c r="N2500">
        <v>27</v>
      </c>
      <c r="O2500">
        <v>10</v>
      </c>
      <c r="P2500">
        <v>11</v>
      </c>
      <c r="Q2500">
        <v>3</v>
      </c>
      <c r="R2500">
        <v>3</v>
      </c>
      <c r="S2500">
        <v>1</v>
      </c>
      <c r="T2500" t="s">
        <v>3010</v>
      </c>
      <c r="U2500">
        <v>0</v>
      </c>
      <c r="V2500">
        <v>35</v>
      </c>
      <c r="W2500">
        <v>150</v>
      </c>
    </row>
    <row r="2501" spans="1:23" x14ac:dyDescent="0.35">
      <c r="A2501" t="s">
        <v>277</v>
      </c>
      <c r="B2501" t="s">
        <v>278</v>
      </c>
      <c r="C2501" s="2">
        <v>44743</v>
      </c>
      <c r="D2501">
        <v>295</v>
      </c>
      <c r="E2501">
        <v>84</v>
      </c>
      <c r="F2501">
        <v>7</v>
      </c>
      <c r="G2501">
        <v>0</v>
      </c>
      <c r="H2501">
        <v>0</v>
      </c>
      <c r="I2501">
        <v>386</v>
      </c>
      <c r="J2501">
        <v>2</v>
      </c>
      <c r="K2501">
        <v>6</v>
      </c>
      <c r="L2501">
        <v>11</v>
      </c>
      <c r="M2501">
        <v>21</v>
      </c>
      <c r="N2501">
        <v>36</v>
      </c>
      <c r="O2501">
        <v>15</v>
      </c>
      <c r="P2501">
        <v>10</v>
      </c>
      <c r="Q2501">
        <v>5</v>
      </c>
      <c r="R2501">
        <v>6</v>
      </c>
      <c r="S2501">
        <v>4</v>
      </c>
      <c r="T2501" t="s">
        <v>3011</v>
      </c>
      <c r="U2501">
        <v>0</v>
      </c>
      <c r="V2501">
        <v>91</v>
      </c>
      <c r="W2501">
        <v>386</v>
      </c>
    </row>
    <row r="2502" spans="1:23" x14ac:dyDescent="0.35">
      <c r="A2502" t="s">
        <v>277</v>
      </c>
      <c r="B2502" t="s">
        <v>278</v>
      </c>
      <c r="C2502" s="2">
        <v>44774</v>
      </c>
      <c r="D2502">
        <v>296</v>
      </c>
      <c r="E2502">
        <v>42</v>
      </c>
      <c r="F2502">
        <v>2</v>
      </c>
      <c r="G2502">
        <v>0</v>
      </c>
      <c r="H2502">
        <v>0</v>
      </c>
      <c r="I2502">
        <v>340</v>
      </c>
      <c r="J2502">
        <v>4</v>
      </c>
      <c r="K2502">
        <v>11</v>
      </c>
      <c r="L2502">
        <v>15</v>
      </c>
      <c r="M2502">
        <v>21</v>
      </c>
      <c r="N2502">
        <v>33</v>
      </c>
      <c r="O2502">
        <v>12</v>
      </c>
      <c r="P2502">
        <v>6</v>
      </c>
      <c r="Q2502">
        <v>4</v>
      </c>
      <c r="R2502">
        <v>11</v>
      </c>
      <c r="S2502">
        <v>7</v>
      </c>
      <c r="T2502" t="s">
        <v>3012</v>
      </c>
      <c r="U2502">
        <v>0</v>
      </c>
      <c r="V2502">
        <v>44</v>
      </c>
      <c r="W2502">
        <v>340</v>
      </c>
    </row>
    <row r="2503" spans="1:23" x14ac:dyDescent="0.35">
      <c r="A2503" t="s">
        <v>277</v>
      </c>
      <c r="B2503" t="s">
        <v>278</v>
      </c>
      <c r="C2503" s="2">
        <v>44805</v>
      </c>
      <c r="D2503">
        <v>233</v>
      </c>
      <c r="E2503">
        <v>35</v>
      </c>
      <c r="F2503">
        <v>1</v>
      </c>
      <c r="G2503">
        <v>0</v>
      </c>
      <c r="H2503">
        <v>0</v>
      </c>
      <c r="I2503">
        <v>269</v>
      </c>
      <c r="J2503">
        <v>7</v>
      </c>
      <c r="K2503">
        <v>16</v>
      </c>
      <c r="L2503">
        <v>27</v>
      </c>
      <c r="M2503">
        <v>40</v>
      </c>
      <c r="N2503">
        <v>129</v>
      </c>
      <c r="O2503">
        <v>89</v>
      </c>
      <c r="P2503">
        <v>13</v>
      </c>
      <c r="Q2503">
        <v>11</v>
      </c>
      <c r="R2503">
        <v>16</v>
      </c>
      <c r="S2503">
        <v>9</v>
      </c>
      <c r="T2503" t="s">
        <v>3013</v>
      </c>
      <c r="U2503">
        <v>0</v>
      </c>
      <c r="V2503">
        <v>36</v>
      </c>
      <c r="W2503">
        <v>269</v>
      </c>
    </row>
    <row r="2504" spans="1:23" x14ac:dyDescent="0.35">
      <c r="A2504" t="s">
        <v>277</v>
      </c>
      <c r="B2504" t="s">
        <v>278</v>
      </c>
      <c r="C2504" s="2">
        <v>44835</v>
      </c>
      <c r="D2504">
        <v>783</v>
      </c>
      <c r="E2504">
        <v>334</v>
      </c>
      <c r="F2504">
        <v>58</v>
      </c>
      <c r="G2504">
        <v>4</v>
      </c>
      <c r="H2504">
        <v>6</v>
      </c>
      <c r="I2504">
        <v>1185</v>
      </c>
      <c r="J2504">
        <v>3</v>
      </c>
      <c r="K2504">
        <v>10</v>
      </c>
      <c r="L2504">
        <v>130</v>
      </c>
      <c r="M2504">
        <v>201</v>
      </c>
      <c r="N2504">
        <v>240</v>
      </c>
      <c r="O2504">
        <v>39</v>
      </c>
      <c r="P2504">
        <v>71</v>
      </c>
      <c r="Q2504">
        <v>120</v>
      </c>
      <c r="R2504">
        <v>10</v>
      </c>
      <c r="S2504">
        <v>7</v>
      </c>
      <c r="T2504" t="s">
        <v>3014</v>
      </c>
      <c r="U2504">
        <v>10</v>
      </c>
      <c r="V2504">
        <v>402</v>
      </c>
      <c r="W2504">
        <v>1175</v>
      </c>
    </row>
    <row r="2505" spans="1:23" x14ac:dyDescent="0.35">
      <c r="A2505" t="s">
        <v>277</v>
      </c>
      <c r="B2505" t="s">
        <v>278</v>
      </c>
      <c r="C2505" s="2">
        <v>44866</v>
      </c>
      <c r="D2505">
        <v>1124</v>
      </c>
      <c r="E2505">
        <v>262</v>
      </c>
      <c r="F2505">
        <v>7</v>
      </c>
      <c r="G2505">
        <v>0</v>
      </c>
      <c r="H2505">
        <v>0</v>
      </c>
      <c r="I2505">
        <v>1393</v>
      </c>
      <c r="J2505">
        <v>7</v>
      </c>
      <c r="K2505">
        <v>39</v>
      </c>
      <c r="L2505">
        <v>121</v>
      </c>
      <c r="M2505">
        <v>133</v>
      </c>
      <c r="N2505">
        <v>151</v>
      </c>
      <c r="O2505">
        <v>18</v>
      </c>
      <c r="P2505">
        <v>12</v>
      </c>
      <c r="Q2505">
        <v>82</v>
      </c>
      <c r="R2505">
        <v>39</v>
      </c>
      <c r="S2505">
        <v>32</v>
      </c>
      <c r="T2505" t="s">
        <v>3015</v>
      </c>
      <c r="U2505">
        <v>0</v>
      </c>
      <c r="V2505">
        <v>269</v>
      </c>
      <c r="W2505">
        <v>1393</v>
      </c>
    </row>
    <row r="2506" spans="1:23" x14ac:dyDescent="0.35">
      <c r="A2506" t="s">
        <v>277</v>
      </c>
      <c r="B2506" t="s">
        <v>278</v>
      </c>
      <c r="C2506" s="2">
        <v>44896</v>
      </c>
      <c r="D2506">
        <v>1493</v>
      </c>
      <c r="E2506">
        <v>290</v>
      </c>
      <c r="F2506">
        <v>31</v>
      </c>
      <c r="G2506">
        <v>5</v>
      </c>
      <c r="H2506">
        <v>3</v>
      </c>
      <c r="I2506">
        <v>1822</v>
      </c>
      <c r="J2506">
        <v>1</v>
      </c>
      <c r="K2506">
        <v>10</v>
      </c>
      <c r="L2506">
        <v>32</v>
      </c>
      <c r="M2506">
        <v>134</v>
      </c>
      <c r="N2506">
        <v>168</v>
      </c>
      <c r="O2506">
        <v>34</v>
      </c>
      <c r="P2506">
        <v>102</v>
      </c>
      <c r="Q2506">
        <v>22</v>
      </c>
      <c r="R2506">
        <v>10</v>
      </c>
      <c r="S2506">
        <v>9</v>
      </c>
      <c r="T2506" t="s">
        <v>3016</v>
      </c>
      <c r="U2506">
        <v>8</v>
      </c>
      <c r="V2506">
        <v>329</v>
      </c>
      <c r="W2506">
        <v>1814</v>
      </c>
    </row>
    <row r="2507" spans="1:23" x14ac:dyDescent="0.35">
      <c r="A2507" t="s">
        <v>277</v>
      </c>
      <c r="B2507" t="s">
        <v>278</v>
      </c>
      <c r="C2507" s="2">
        <v>44927</v>
      </c>
      <c r="D2507">
        <v>3378</v>
      </c>
      <c r="E2507">
        <v>423</v>
      </c>
      <c r="F2507">
        <v>42</v>
      </c>
      <c r="G2507">
        <v>10</v>
      </c>
      <c r="H2507">
        <v>7</v>
      </c>
      <c r="I2507">
        <v>3860</v>
      </c>
      <c r="J2507">
        <v>4</v>
      </c>
      <c r="K2507">
        <v>75</v>
      </c>
      <c r="L2507">
        <v>145</v>
      </c>
      <c r="M2507">
        <v>228.5</v>
      </c>
      <c r="N2507">
        <v>269</v>
      </c>
      <c r="O2507">
        <v>40.5</v>
      </c>
      <c r="P2507">
        <v>83.5</v>
      </c>
      <c r="Q2507">
        <v>70</v>
      </c>
      <c r="R2507">
        <v>75</v>
      </c>
      <c r="S2507">
        <v>71</v>
      </c>
      <c r="T2507" t="s">
        <v>3017</v>
      </c>
      <c r="U2507">
        <v>17</v>
      </c>
      <c r="V2507">
        <v>482</v>
      </c>
      <c r="W2507">
        <v>3843</v>
      </c>
    </row>
    <row r="2508" spans="1:23" x14ac:dyDescent="0.35">
      <c r="A2508" t="s">
        <v>277</v>
      </c>
      <c r="B2508" t="s">
        <v>278</v>
      </c>
      <c r="C2508" s="2">
        <v>44958</v>
      </c>
      <c r="D2508">
        <v>3203</v>
      </c>
      <c r="E2508">
        <v>269</v>
      </c>
      <c r="F2508">
        <v>58</v>
      </c>
      <c r="G2508">
        <v>13</v>
      </c>
      <c r="H2508">
        <v>3</v>
      </c>
      <c r="I2508">
        <v>3546</v>
      </c>
      <c r="J2508">
        <v>3</v>
      </c>
      <c r="K2508">
        <v>41</v>
      </c>
      <c r="L2508">
        <v>150</v>
      </c>
      <c r="M2508">
        <v>319</v>
      </c>
      <c r="N2508">
        <v>411</v>
      </c>
      <c r="O2508">
        <v>92</v>
      </c>
      <c r="P2508">
        <v>169</v>
      </c>
      <c r="Q2508">
        <v>109</v>
      </c>
      <c r="R2508">
        <v>41</v>
      </c>
      <c r="S2508">
        <v>38</v>
      </c>
      <c r="T2508" t="s">
        <v>3018</v>
      </c>
      <c r="U2508">
        <v>16</v>
      </c>
      <c r="V2508">
        <v>343</v>
      </c>
      <c r="W2508">
        <v>3530</v>
      </c>
    </row>
    <row r="2509" spans="1:23" x14ac:dyDescent="0.35">
      <c r="A2509" t="s">
        <v>277</v>
      </c>
      <c r="B2509" t="s">
        <v>278</v>
      </c>
      <c r="C2509" s="2">
        <v>44986</v>
      </c>
      <c r="D2509">
        <v>797</v>
      </c>
      <c r="E2509">
        <v>119</v>
      </c>
      <c r="F2509">
        <v>21</v>
      </c>
      <c r="G2509">
        <v>10</v>
      </c>
      <c r="H2509">
        <v>3</v>
      </c>
      <c r="I2509">
        <v>950</v>
      </c>
      <c r="J2509">
        <v>2</v>
      </c>
      <c r="K2509">
        <v>4</v>
      </c>
      <c r="L2509">
        <v>12</v>
      </c>
      <c r="M2509">
        <v>93</v>
      </c>
      <c r="N2509">
        <v>497</v>
      </c>
      <c r="O2509">
        <v>404</v>
      </c>
      <c r="P2509">
        <v>81</v>
      </c>
      <c r="Q2509">
        <v>8</v>
      </c>
      <c r="R2509">
        <v>4</v>
      </c>
      <c r="S2509">
        <v>2</v>
      </c>
      <c r="T2509" t="s">
        <v>3019</v>
      </c>
      <c r="U2509">
        <v>13</v>
      </c>
      <c r="V2509">
        <v>153</v>
      </c>
      <c r="W2509">
        <v>937</v>
      </c>
    </row>
    <row r="2510" spans="1:23" x14ac:dyDescent="0.35">
      <c r="A2510" t="s">
        <v>213</v>
      </c>
      <c r="B2510" t="s">
        <v>214</v>
      </c>
      <c r="C2510" s="2">
        <v>44652</v>
      </c>
      <c r="D2510">
        <v>946</v>
      </c>
      <c r="E2510">
        <v>141</v>
      </c>
      <c r="F2510">
        <v>11</v>
      </c>
      <c r="G2510">
        <v>1</v>
      </c>
      <c r="H2510">
        <v>2</v>
      </c>
      <c r="I2510">
        <v>1101</v>
      </c>
      <c r="J2510">
        <v>3</v>
      </c>
      <c r="K2510">
        <v>5</v>
      </c>
      <c r="L2510">
        <v>8</v>
      </c>
      <c r="M2510">
        <v>11</v>
      </c>
      <c r="N2510">
        <v>17</v>
      </c>
      <c r="O2510">
        <v>6</v>
      </c>
      <c r="P2510">
        <v>3</v>
      </c>
      <c r="Q2510">
        <v>3</v>
      </c>
      <c r="R2510">
        <v>5</v>
      </c>
      <c r="S2510">
        <v>2</v>
      </c>
      <c r="T2510" t="s">
        <v>3020</v>
      </c>
      <c r="U2510">
        <v>3</v>
      </c>
      <c r="V2510">
        <v>155</v>
      </c>
      <c r="W2510">
        <v>1098</v>
      </c>
    </row>
    <row r="2511" spans="1:23" x14ac:dyDescent="0.35">
      <c r="A2511" t="s">
        <v>213</v>
      </c>
      <c r="B2511" t="s">
        <v>214</v>
      </c>
      <c r="C2511" s="2">
        <v>44682</v>
      </c>
      <c r="D2511">
        <v>334</v>
      </c>
      <c r="E2511">
        <v>46</v>
      </c>
      <c r="F2511">
        <v>2</v>
      </c>
      <c r="G2511">
        <v>5</v>
      </c>
      <c r="H2511">
        <v>1</v>
      </c>
      <c r="I2511">
        <v>388</v>
      </c>
      <c r="J2511">
        <v>3</v>
      </c>
      <c r="K2511">
        <v>5</v>
      </c>
      <c r="L2511">
        <v>9</v>
      </c>
      <c r="M2511">
        <v>11</v>
      </c>
      <c r="N2511">
        <v>30</v>
      </c>
      <c r="O2511">
        <v>19</v>
      </c>
      <c r="P2511">
        <v>2</v>
      </c>
      <c r="Q2511">
        <v>4</v>
      </c>
      <c r="R2511">
        <v>5</v>
      </c>
      <c r="S2511">
        <v>2</v>
      </c>
      <c r="T2511" t="s">
        <v>3021</v>
      </c>
      <c r="U2511">
        <v>6</v>
      </c>
      <c r="V2511">
        <v>54</v>
      </c>
      <c r="W2511">
        <v>382</v>
      </c>
    </row>
    <row r="2512" spans="1:23" x14ac:dyDescent="0.35">
      <c r="A2512" t="s">
        <v>213</v>
      </c>
      <c r="B2512" t="s">
        <v>214</v>
      </c>
      <c r="C2512" s="2">
        <v>44713</v>
      </c>
      <c r="D2512">
        <v>568</v>
      </c>
      <c r="E2512">
        <v>71</v>
      </c>
      <c r="F2512">
        <v>3</v>
      </c>
      <c r="G2512">
        <v>2</v>
      </c>
      <c r="H2512">
        <v>0</v>
      </c>
      <c r="I2512">
        <v>644</v>
      </c>
      <c r="J2512">
        <v>7</v>
      </c>
      <c r="K2512">
        <v>12</v>
      </c>
      <c r="L2512">
        <v>17</v>
      </c>
      <c r="M2512">
        <v>21</v>
      </c>
      <c r="N2512">
        <v>26</v>
      </c>
      <c r="O2512">
        <v>5</v>
      </c>
      <c r="P2512">
        <v>4</v>
      </c>
      <c r="Q2512">
        <v>5</v>
      </c>
      <c r="R2512">
        <v>12</v>
      </c>
      <c r="S2512">
        <v>5</v>
      </c>
      <c r="T2512" t="s">
        <v>3022</v>
      </c>
      <c r="U2512">
        <v>2</v>
      </c>
      <c r="V2512">
        <v>76</v>
      </c>
      <c r="W2512">
        <v>642</v>
      </c>
    </row>
    <row r="2513" spans="1:23" x14ac:dyDescent="0.35">
      <c r="A2513" t="s">
        <v>213</v>
      </c>
      <c r="B2513" t="s">
        <v>214</v>
      </c>
      <c r="C2513" s="2">
        <v>44743</v>
      </c>
      <c r="D2513">
        <v>1049</v>
      </c>
      <c r="E2513">
        <v>128</v>
      </c>
      <c r="F2513">
        <v>14</v>
      </c>
      <c r="G2513">
        <v>3</v>
      </c>
      <c r="H2513">
        <v>0</v>
      </c>
      <c r="I2513">
        <v>1194</v>
      </c>
      <c r="J2513">
        <v>4</v>
      </c>
      <c r="K2513">
        <v>7</v>
      </c>
      <c r="L2513">
        <v>12</v>
      </c>
      <c r="M2513">
        <v>18</v>
      </c>
      <c r="N2513">
        <v>26</v>
      </c>
      <c r="O2513">
        <v>8</v>
      </c>
      <c r="P2513">
        <v>6</v>
      </c>
      <c r="Q2513">
        <v>5</v>
      </c>
      <c r="R2513">
        <v>7</v>
      </c>
      <c r="S2513">
        <v>3</v>
      </c>
      <c r="T2513" t="s">
        <v>3023</v>
      </c>
      <c r="U2513">
        <v>3</v>
      </c>
      <c r="V2513">
        <v>145</v>
      </c>
      <c r="W2513">
        <v>1191</v>
      </c>
    </row>
    <row r="2514" spans="1:23" x14ac:dyDescent="0.35">
      <c r="A2514" t="s">
        <v>213</v>
      </c>
      <c r="B2514" t="s">
        <v>214</v>
      </c>
      <c r="C2514" s="2">
        <v>44774</v>
      </c>
      <c r="D2514">
        <v>719</v>
      </c>
      <c r="E2514">
        <v>88</v>
      </c>
      <c r="F2514">
        <v>9</v>
      </c>
      <c r="G2514">
        <v>0</v>
      </c>
      <c r="H2514">
        <v>2</v>
      </c>
      <c r="I2514">
        <v>818</v>
      </c>
      <c r="J2514">
        <v>3</v>
      </c>
      <c r="K2514">
        <v>5</v>
      </c>
      <c r="L2514">
        <v>9</v>
      </c>
      <c r="M2514">
        <v>10</v>
      </c>
      <c r="N2514">
        <v>15</v>
      </c>
      <c r="O2514">
        <v>5</v>
      </c>
      <c r="P2514">
        <v>1</v>
      </c>
      <c r="Q2514">
        <v>4</v>
      </c>
      <c r="R2514">
        <v>5</v>
      </c>
      <c r="S2514">
        <v>2</v>
      </c>
      <c r="T2514" t="s">
        <v>3024</v>
      </c>
      <c r="U2514">
        <v>2</v>
      </c>
      <c r="V2514">
        <v>99</v>
      </c>
      <c r="W2514">
        <v>816</v>
      </c>
    </row>
    <row r="2515" spans="1:23" x14ac:dyDescent="0.35">
      <c r="A2515" t="s">
        <v>213</v>
      </c>
      <c r="B2515" t="s">
        <v>214</v>
      </c>
      <c r="C2515" s="2">
        <v>44805</v>
      </c>
      <c r="D2515">
        <v>657</v>
      </c>
      <c r="E2515">
        <v>82</v>
      </c>
      <c r="F2515">
        <v>7</v>
      </c>
      <c r="G2515">
        <v>3</v>
      </c>
      <c r="H2515">
        <v>2</v>
      </c>
      <c r="I2515">
        <v>751</v>
      </c>
      <c r="J2515">
        <v>4</v>
      </c>
      <c r="K2515">
        <v>6</v>
      </c>
      <c r="L2515">
        <v>9</v>
      </c>
      <c r="M2515">
        <v>12</v>
      </c>
      <c r="N2515">
        <v>48</v>
      </c>
      <c r="O2515">
        <v>36</v>
      </c>
      <c r="P2515">
        <v>3</v>
      </c>
      <c r="Q2515">
        <v>3</v>
      </c>
      <c r="R2515">
        <v>6</v>
      </c>
      <c r="S2515">
        <v>2</v>
      </c>
      <c r="T2515" t="s">
        <v>3025</v>
      </c>
      <c r="U2515">
        <v>5</v>
      </c>
      <c r="V2515">
        <v>94</v>
      </c>
      <c r="W2515">
        <v>746</v>
      </c>
    </row>
    <row r="2516" spans="1:23" x14ac:dyDescent="0.35">
      <c r="A2516" t="s">
        <v>213</v>
      </c>
      <c r="B2516" t="s">
        <v>214</v>
      </c>
      <c r="C2516" s="2">
        <v>44835</v>
      </c>
      <c r="D2516">
        <v>541</v>
      </c>
      <c r="E2516">
        <v>101</v>
      </c>
      <c r="F2516">
        <v>11</v>
      </c>
      <c r="G2516">
        <v>3</v>
      </c>
      <c r="H2516">
        <v>0</v>
      </c>
      <c r="I2516">
        <v>656</v>
      </c>
      <c r="J2516">
        <v>3</v>
      </c>
      <c r="K2516">
        <v>5</v>
      </c>
      <c r="L2516">
        <v>8</v>
      </c>
      <c r="M2516">
        <v>10</v>
      </c>
      <c r="N2516">
        <v>15</v>
      </c>
      <c r="O2516">
        <v>5</v>
      </c>
      <c r="P2516">
        <v>2</v>
      </c>
      <c r="Q2516">
        <v>3</v>
      </c>
      <c r="R2516">
        <v>5</v>
      </c>
      <c r="S2516">
        <v>2</v>
      </c>
      <c r="T2516" t="s">
        <v>3026</v>
      </c>
      <c r="U2516">
        <v>3</v>
      </c>
      <c r="V2516">
        <v>115</v>
      </c>
      <c r="W2516">
        <v>653</v>
      </c>
    </row>
    <row r="2517" spans="1:23" x14ac:dyDescent="0.35">
      <c r="A2517" t="s">
        <v>213</v>
      </c>
      <c r="B2517" t="s">
        <v>214</v>
      </c>
      <c r="C2517" s="2">
        <v>44866</v>
      </c>
      <c r="D2517">
        <v>698</v>
      </c>
      <c r="E2517">
        <v>90</v>
      </c>
      <c r="F2517">
        <v>12</v>
      </c>
      <c r="G2517">
        <v>0</v>
      </c>
      <c r="H2517">
        <v>1</v>
      </c>
      <c r="I2517">
        <v>801</v>
      </c>
      <c r="J2517">
        <v>4</v>
      </c>
      <c r="K2517">
        <v>5</v>
      </c>
      <c r="L2517">
        <v>9</v>
      </c>
      <c r="M2517">
        <v>11</v>
      </c>
      <c r="N2517">
        <v>21</v>
      </c>
      <c r="O2517">
        <v>10</v>
      </c>
      <c r="P2517">
        <v>2</v>
      </c>
      <c r="Q2517">
        <v>4</v>
      </c>
      <c r="R2517">
        <v>5</v>
      </c>
      <c r="S2517">
        <v>1</v>
      </c>
      <c r="T2517" t="s">
        <v>3027</v>
      </c>
      <c r="U2517">
        <v>1</v>
      </c>
      <c r="V2517">
        <v>103</v>
      </c>
      <c r="W2517">
        <v>800</v>
      </c>
    </row>
    <row r="2518" spans="1:23" x14ac:dyDescent="0.35">
      <c r="A2518" t="s">
        <v>213</v>
      </c>
      <c r="B2518" t="s">
        <v>214</v>
      </c>
      <c r="C2518" s="2">
        <v>44896</v>
      </c>
      <c r="D2518">
        <v>1071</v>
      </c>
      <c r="E2518">
        <v>152</v>
      </c>
      <c r="F2518">
        <v>20</v>
      </c>
      <c r="G2518">
        <v>2</v>
      </c>
      <c r="H2518">
        <v>0</v>
      </c>
      <c r="I2518">
        <v>1245</v>
      </c>
      <c r="J2518">
        <v>3</v>
      </c>
      <c r="K2518">
        <v>5</v>
      </c>
      <c r="L2518">
        <v>8</v>
      </c>
      <c r="M2518">
        <v>10</v>
      </c>
      <c r="N2518">
        <v>16</v>
      </c>
      <c r="O2518">
        <v>6</v>
      </c>
      <c r="P2518">
        <v>2</v>
      </c>
      <c r="Q2518">
        <v>3</v>
      </c>
      <c r="R2518">
        <v>5</v>
      </c>
      <c r="S2518">
        <v>2</v>
      </c>
      <c r="T2518" t="s">
        <v>3028</v>
      </c>
      <c r="U2518">
        <v>2</v>
      </c>
      <c r="V2518">
        <v>174</v>
      </c>
      <c r="W2518">
        <v>1243</v>
      </c>
    </row>
    <row r="2519" spans="1:23" x14ac:dyDescent="0.35">
      <c r="A2519" t="s">
        <v>213</v>
      </c>
      <c r="B2519" t="s">
        <v>214</v>
      </c>
      <c r="C2519" s="2">
        <v>44927</v>
      </c>
      <c r="D2519">
        <v>645</v>
      </c>
      <c r="E2519">
        <v>124</v>
      </c>
      <c r="F2519">
        <v>24</v>
      </c>
      <c r="G2519">
        <v>0</v>
      </c>
      <c r="H2519">
        <v>1</v>
      </c>
      <c r="I2519">
        <v>794</v>
      </c>
      <c r="J2519">
        <v>3</v>
      </c>
      <c r="K2519">
        <v>5</v>
      </c>
      <c r="L2519">
        <v>8</v>
      </c>
      <c r="M2519">
        <v>10</v>
      </c>
      <c r="N2519">
        <v>18</v>
      </c>
      <c r="O2519">
        <v>8</v>
      </c>
      <c r="P2519">
        <v>2</v>
      </c>
      <c r="Q2519">
        <v>3</v>
      </c>
      <c r="R2519">
        <v>5</v>
      </c>
      <c r="S2519">
        <v>2</v>
      </c>
      <c r="T2519" t="s">
        <v>3029</v>
      </c>
      <c r="U2519">
        <v>1</v>
      </c>
      <c r="V2519">
        <v>149</v>
      </c>
      <c r="W2519">
        <v>793</v>
      </c>
    </row>
    <row r="2520" spans="1:23" x14ac:dyDescent="0.35">
      <c r="A2520" t="s">
        <v>213</v>
      </c>
      <c r="B2520" t="s">
        <v>214</v>
      </c>
      <c r="C2520" s="2">
        <v>44958</v>
      </c>
      <c r="D2520">
        <v>411</v>
      </c>
      <c r="E2520">
        <v>71</v>
      </c>
      <c r="F2520">
        <v>9</v>
      </c>
      <c r="G2520">
        <v>2</v>
      </c>
      <c r="H2520">
        <v>0</v>
      </c>
      <c r="I2520">
        <v>493</v>
      </c>
      <c r="J2520">
        <v>3</v>
      </c>
      <c r="K2520">
        <v>5</v>
      </c>
      <c r="L2520">
        <v>8</v>
      </c>
      <c r="M2520">
        <v>12</v>
      </c>
      <c r="N2520">
        <v>20</v>
      </c>
      <c r="O2520">
        <v>8</v>
      </c>
      <c r="P2520">
        <v>4</v>
      </c>
      <c r="Q2520">
        <v>3</v>
      </c>
      <c r="R2520">
        <v>5</v>
      </c>
      <c r="S2520">
        <v>2</v>
      </c>
      <c r="T2520" t="s">
        <v>3030</v>
      </c>
      <c r="U2520">
        <v>2</v>
      </c>
      <c r="V2520">
        <v>82</v>
      </c>
      <c r="W2520">
        <v>491</v>
      </c>
    </row>
    <row r="2521" spans="1:23" x14ac:dyDescent="0.35">
      <c r="A2521" t="s">
        <v>213</v>
      </c>
      <c r="B2521" t="s">
        <v>214</v>
      </c>
      <c r="C2521" s="2">
        <v>44986</v>
      </c>
      <c r="D2521">
        <v>1162</v>
      </c>
      <c r="E2521">
        <v>200</v>
      </c>
      <c r="F2521">
        <v>52</v>
      </c>
      <c r="G2521">
        <v>8</v>
      </c>
      <c r="H2521">
        <v>2</v>
      </c>
      <c r="I2521">
        <v>1424</v>
      </c>
      <c r="J2521">
        <v>3</v>
      </c>
      <c r="K2521">
        <v>8</v>
      </c>
      <c r="L2521">
        <v>12</v>
      </c>
      <c r="M2521">
        <v>21</v>
      </c>
      <c r="N2521">
        <v>33</v>
      </c>
      <c r="O2521">
        <v>12</v>
      </c>
      <c r="P2521">
        <v>9</v>
      </c>
      <c r="Q2521">
        <v>4</v>
      </c>
      <c r="R2521">
        <v>8</v>
      </c>
      <c r="S2521">
        <v>5</v>
      </c>
      <c r="T2521" t="s">
        <v>3031</v>
      </c>
      <c r="U2521">
        <v>10</v>
      </c>
      <c r="V2521">
        <v>262</v>
      </c>
      <c r="W2521">
        <v>1414</v>
      </c>
    </row>
    <row r="2522" spans="1:23" x14ac:dyDescent="0.35">
      <c r="A2522" t="s">
        <v>94</v>
      </c>
      <c r="B2522" t="s">
        <v>95</v>
      </c>
      <c r="C2522" s="2">
        <v>44652</v>
      </c>
      <c r="D2522">
        <v>557</v>
      </c>
      <c r="E2522">
        <v>122</v>
      </c>
      <c r="F2522">
        <v>12</v>
      </c>
      <c r="G2522">
        <v>0</v>
      </c>
      <c r="H2522">
        <v>1</v>
      </c>
      <c r="I2522">
        <v>692</v>
      </c>
      <c r="J2522">
        <v>3</v>
      </c>
      <c r="K2522">
        <v>5</v>
      </c>
      <c r="L2522">
        <v>10</v>
      </c>
      <c r="M2522">
        <v>29</v>
      </c>
      <c r="N2522">
        <v>75</v>
      </c>
      <c r="O2522">
        <v>46</v>
      </c>
      <c r="P2522">
        <v>19</v>
      </c>
      <c r="Q2522">
        <v>5</v>
      </c>
      <c r="R2522">
        <v>5</v>
      </c>
      <c r="S2522">
        <v>2</v>
      </c>
      <c r="T2522" t="s">
        <v>3032</v>
      </c>
      <c r="U2522">
        <v>1</v>
      </c>
      <c r="V2522">
        <v>135</v>
      </c>
      <c r="W2522">
        <v>691</v>
      </c>
    </row>
    <row r="2523" spans="1:23" x14ac:dyDescent="0.35">
      <c r="A2523" t="s">
        <v>94</v>
      </c>
      <c r="B2523" t="s">
        <v>95</v>
      </c>
      <c r="C2523" s="2">
        <v>44682</v>
      </c>
      <c r="D2523">
        <v>749</v>
      </c>
      <c r="E2523">
        <v>165</v>
      </c>
      <c r="F2523">
        <v>49</v>
      </c>
      <c r="G2523">
        <v>6</v>
      </c>
      <c r="H2523">
        <v>0</v>
      </c>
      <c r="I2523">
        <v>969</v>
      </c>
      <c r="J2523">
        <v>3</v>
      </c>
      <c r="K2523">
        <v>9</v>
      </c>
      <c r="L2523">
        <v>31</v>
      </c>
      <c r="M2523">
        <v>63</v>
      </c>
      <c r="N2523">
        <v>126</v>
      </c>
      <c r="O2523">
        <v>63</v>
      </c>
      <c r="P2523">
        <v>32</v>
      </c>
      <c r="Q2523">
        <v>22</v>
      </c>
      <c r="R2523">
        <v>9</v>
      </c>
      <c r="S2523">
        <v>6</v>
      </c>
      <c r="T2523" t="s">
        <v>3033</v>
      </c>
      <c r="U2523">
        <v>6</v>
      </c>
      <c r="V2523">
        <v>220</v>
      </c>
      <c r="W2523">
        <v>963</v>
      </c>
    </row>
    <row r="2524" spans="1:23" x14ac:dyDescent="0.35">
      <c r="A2524" t="s">
        <v>94</v>
      </c>
      <c r="B2524" t="s">
        <v>95</v>
      </c>
      <c r="C2524" s="2">
        <v>44713</v>
      </c>
      <c r="D2524">
        <v>498</v>
      </c>
      <c r="E2524">
        <v>64</v>
      </c>
      <c r="F2524">
        <v>12</v>
      </c>
      <c r="G2524">
        <v>0</v>
      </c>
      <c r="H2524">
        <v>0</v>
      </c>
      <c r="I2524">
        <v>574</v>
      </c>
      <c r="J2524">
        <v>2</v>
      </c>
      <c r="K2524">
        <v>5</v>
      </c>
      <c r="L2524">
        <v>9</v>
      </c>
      <c r="M2524">
        <v>21</v>
      </c>
      <c r="N2524">
        <v>49</v>
      </c>
      <c r="O2524">
        <v>28</v>
      </c>
      <c r="P2524">
        <v>12</v>
      </c>
      <c r="Q2524">
        <v>4</v>
      </c>
      <c r="R2524">
        <v>5</v>
      </c>
      <c r="S2524">
        <v>3</v>
      </c>
      <c r="T2524" t="s">
        <v>3034</v>
      </c>
      <c r="U2524">
        <v>0</v>
      </c>
      <c r="V2524">
        <v>76</v>
      </c>
      <c r="W2524">
        <v>574</v>
      </c>
    </row>
    <row r="2525" spans="1:23" x14ac:dyDescent="0.35">
      <c r="A2525" t="s">
        <v>94</v>
      </c>
      <c r="B2525" t="s">
        <v>95</v>
      </c>
      <c r="C2525" s="2">
        <v>44743</v>
      </c>
      <c r="D2525">
        <v>528</v>
      </c>
      <c r="E2525">
        <v>155</v>
      </c>
      <c r="F2525">
        <v>8</v>
      </c>
      <c r="G2525">
        <v>1</v>
      </c>
      <c r="H2525">
        <v>0</v>
      </c>
      <c r="I2525">
        <v>692</v>
      </c>
      <c r="J2525">
        <v>3</v>
      </c>
      <c r="K2525">
        <v>6</v>
      </c>
      <c r="L2525">
        <v>14</v>
      </c>
      <c r="M2525">
        <v>27</v>
      </c>
      <c r="N2525">
        <v>52</v>
      </c>
      <c r="O2525">
        <v>25</v>
      </c>
      <c r="P2525">
        <v>13</v>
      </c>
      <c r="Q2525">
        <v>8</v>
      </c>
      <c r="R2525">
        <v>6</v>
      </c>
      <c r="S2525">
        <v>3</v>
      </c>
      <c r="T2525" t="s">
        <v>3035</v>
      </c>
      <c r="U2525">
        <v>1</v>
      </c>
      <c r="V2525">
        <v>164</v>
      </c>
      <c r="W2525">
        <v>691</v>
      </c>
    </row>
    <row r="2526" spans="1:23" x14ac:dyDescent="0.35">
      <c r="A2526" t="s">
        <v>94</v>
      </c>
      <c r="B2526" t="s">
        <v>95</v>
      </c>
      <c r="C2526" s="2">
        <v>44774</v>
      </c>
      <c r="D2526">
        <v>297</v>
      </c>
      <c r="E2526">
        <v>45</v>
      </c>
      <c r="F2526">
        <v>10</v>
      </c>
      <c r="G2526">
        <v>0</v>
      </c>
      <c r="H2526">
        <v>0</v>
      </c>
      <c r="I2526">
        <v>352</v>
      </c>
      <c r="J2526">
        <v>2</v>
      </c>
      <c r="K2526">
        <v>5</v>
      </c>
      <c r="L2526">
        <v>10.5</v>
      </c>
      <c r="M2526">
        <v>23</v>
      </c>
      <c r="N2526">
        <v>57</v>
      </c>
      <c r="O2526">
        <v>34</v>
      </c>
      <c r="P2526">
        <v>12.5</v>
      </c>
      <c r="Q2526">
        <v>5.5</v>
      </c>
      <c r="R2526">
        <v>5</v>
      </c>
      <c r="S2526">
        <v>3</v>
      </c>
      <c r="T2526" t="s">
        <v>3036</v>
      </c>
      <c r="U2526">
        <v>0</v>
      </c>
      <c r="V2526">
        <v>55</v>
      </c>
      <c r="W2526">
        <v>352</v>
      </c>
    </row>
    <row r="2527" spans="1:23" x14ac:dyDescent="0.35">
      <c r="A2527" t="s">
        <v>94</v>
      </c>
      <c r="B2527" t="s">
        <v>95</v>
      </c>
      <c r="C2527" s="2">
        <v>44805</v>
      </c>
      <c r="D2527">
        <v>513</v>
      </c>
      <c r="E2527">
        <v>89</v>
      </c>
      <c r="F2527">
        <v>17</v>
      </c>
      <c r="G2527">
        <v>0</v>
      </c>
      <c r="H2527">
        <v>0</v>
      </c>
      <c r="I2527">
        <v>619</v>
      </c>
      <c r="J2527">
        <v>4</v>
      </c>
      <c r="K2527">
        <v>9</v>
      </c>
      <c r="L2527">
        <v>15</v>
      </c>
      <c r="M2527">
        <v>30</v>
      </c>
      <c r="N2527">
        <v>61</v>
      </c>
      <c r="O2527">
        <v>31</v>
      </c>
      <c r="P2527">
        <v>15</v>
      </c>
      <c r="Q2527">
        <v>6</v>
      </c>
      <c r="R2527">
        <v>9</v>
      </c>
      <c r="S2527">
        <v>5</v>
      </c>
      <c r="T2527" t="s">
        <v>3037</v>
      </c>
      <c r="U2527">
        <v>0</v>
      </c>
      <c r="V2527">
        <v>106</v>
      </c>
      <c r="W2527">
        <v>619</v>
      </c>
    </row>
    <row r="2528" spans="1:23" x14ac:dyDescent="0.35">
      <c r="A2528" t="s">
        <v>94</v>
      </c>
      <c r="B2528" t="s">
        <v>95</v>
      </c>
      <c r="C2528" s="2">
        <v>44835</v>
      </c>
      <c r="D2528">
        <v>469</v>
      </c>
      <c r="E2528">
        <v>108</v>
      </c>
      <c r="F2528">
        <v>14</v>
      </c>
      <c r="G2528">
        <v>0</v>
      </c>
      <c r="H2528">
        <v>0</v>
      </c>
      <c r="I2528">
        <v>591</v>
      </c>
      <c r="J2528">
        <v>4</v>
      </c>
      <c r="K2528">
        <v>8</v>
      </c>
      <c r="L2528">
        <v>19</v>
      </c>
      <c r="M2528">
        <v>54</v>
      </c>
      <c r="N2528">
        <v>95</v>
      </c>
      <c r="O2528">
        <v>41</v>
      </c>
      <c r="P2528">
        <v>35</v>
      </c>
      <c r="Q2528">
        <v>11</v>
      </c>
      <c r="R2528">
        <v>8</v>
      </c>
      <c r="S2528">
        <v>4</v>
      </c>
      <c r="T2528" t="s">
        <v>3038</v>
      </c>
      <c r="U2528">
        <v>0</v>
      </c>
      <c r="V2528">
        <v>122</v>
      </c>
      <c r="W2528">
        <v>591</v>
      </c>
    </row>
    <row r="2529" spans="1:23" x14ac:dyDescent="0.35">
      <c r="A2529" t="s">
        <v>94</v>
      </c>
      <c r="B2529" t="s">
        <v>95</v>
      </c>
      <c r="C2529" s="2">
        <v>44866</v>
      </c>
      <c r="D2529">
        <v>504</v>
      </c>
      <c r="E2529">
        <v>107</v>
      </c>
      <c r="F2529">
        <v>10</v>
      </c>
      <c r="G2529">
        <v>2</v>
      </c>
      <c r="H2529">
        <v>0</v>
      </c>
      <c r="I2529">
        <v>623</v>
      </c>
      <c r="J2529">
        <v>3</v>
      </c>
      <c r="K2529">
        <v>5</v>
      </c>
      <c r="L2529">
        <v>12</v>
      </c>
      <c r="M2529">
        <v>32</v>
      </c>
      <c r="N2529">
        <v>91</v>
      </c>
      <c r="O2529">
        <v>59</v>
      </c>
      <c r="P2529">
        <v>20</v>
      </c>
      <c r="Q2529">
        <v>7</v>
      </c>
      <c r="R2529">
        <v>5</v>
      </c>
      <c r="S2529">
        <v>2</v>
      </c>
      <c r="T2529" t="s">
        <v>3039</v>
      </c>
      <c r="U2529">
        <v>2</v>
      </c>
      <c r="V2529">
        <v>119</v>
      </c>
      <c r="W2529">
        <v>621</v>
      </c>
    </row>
    <row r="2530" spans="1:23" x14ac:dyDescent="0.35">
      <c r="A2530" t="s">
        <v>94</v>
      </c>
      <c r="B2530" t="s">
        <v>95</v>
      </c>
      <c r="C2530" s="2">
        <v>44896</v>
      </c>
      <c r="D2530">
        <v>449</v>
      </c>
      <c r="E2530">
        <v>68</v>
      </c>
      <c r="F2530">
        <v>8</v>
      </c>
      <c r="G2530">
        <v>0</v>
      </c>
      <c r="H2530">
        <v>0</v>
      </c>
      <c r="I2530">
        <v>525</v>
      </c>
      <c r="J2530">
        <v>2</v>
      </c>
      <c r="K2530">
        <v>5</v>
      </c>
      <c r="L2530">
        <v>10</v>
      </c>
      <c r="M2530">
        <v>24</v>
      </c>
      <c r="N2530">
        <v>49</v>
      </c>
      <c r="O2530">
        <v>25</v>
      </c>
      <c r="P2530">
        <v>14</v>
      </c>
      <c r="Q2530">
        <v>5</v>
      </c>
      <c r="R2530">
        <v>5</v>
      </c>
      <c r="S2530">
        <v>3</v>
      </c>
      <c r="T2530" t="s">
        <v>3040</v>
      </c>
      <c r="U2530">
        <v>0</v>
      </c>
      <c r="V2530">
        <v>76</v>
      </c>
      <c r="W2530">
        <v>525</v>
      </c>
    </row>
    <row r="2531" spans="1:23" x14ac:dyDescent="0.35">
      <c r="A2531" t="s">
        <v>94</v>
      </c>
      <c r="B2531" t="s">
        <v>95</v>
      </c>
      <c r="C2531" s="2">
        <v>44927</v>
      </c>
      <c r="D2531">
        <v>593</v>
      </c>
      <c r="E2531">
        <v>72</v>
      </c>
      <c r="F2531">
        <v>22</v>
      </c>
      <c r="G2531">
        <v>1</v>
      </c>
      <c r="H2531">
        <v>0</v>
      </c>
      <c r="I2531">
        <v>688</v>
      </c>
      <c r="J2531">
        <v>3</v>
      </c>
      <c r="K2531">
        <v>6</v>
      </c>
      <c r="L2531">
        <v>17</v>
      </c>
      <c r="M2531">
        <v>36</v>
      </c>
      <c r="N2531">
        <v>83</v>
      </c>
      <c r="O2531">
        <v>47</v>
      </c>
      <c r="P2531">
        <v>19</v>
      </c>
      <c r="Q2531">
        <v>11</v>
      </c>
      <c r="R2531">
        <v>6</v>
      </c>
      <c r="S2531">
        <v>3</v>
      </c>
      <c r="T2531" t="s">
        <v>3041</v>
      </c>
      <c r="U2531">
        <v>1</v>
      </c>
      <c r="V2531">
        <v>95</v>
      </c>
      <c r="W2531">
        <v>687</v>
      </c>
    </row>
    <row r="2532" spans="1:23" x14ac:dyDescent="0.35">
      <c r="A2532" t="s">
        <v>94</v>
      </c>
      <c r="B2532" t="s">
        <v>95</v>
      </c>
      <c r="C2532" s="2">
        <v>44958</v>
      </c>
      <c r="D2532">
        <v>501</v>
      </c>
      <c r="E2532">
        <v>84</v>
      </c>
      <c r="F2532">
        <v>10</v>
      </c>
      <c r="G2532">
        <v>4</v>
      </c>
      <c r="H2532">
        <v>0</v>
      </c>
      <c r="I2532">
        <v>599</v>
      </c>
      <c r="J2532">
        <v>4</v>
      </c>
      <c r="K2532">
        <v>6</v>
      </c>
      <c r="L2532">
        <v>12</v>
      </c>
      <c r="M2532">
        <v>31</v>
      </c>
      <c r="N2532">
        <v>72</v>
      </c>
      <c r="O2532">
        <v>41</v>
      </c>
      <c r="P2532">
        <v>19</v>
      </c>
      <c r="Q2532">
        <v>6</v>
      </c>
      <c r="R2532">
        <v>6</v>
      </c>
      <c r="S2532">
        <v>2</v>
      </c>
      <c r="T2532" t="s">
        <v>3042</v>
      </c>
      <c r="U2532">
        <v>4</v>
      </c>
      <c r="V2532">
        <v>98</v>
      </c>
      <c r="W2532">
        <v>595</v>
      </c>
    </row>
    <row r="2533" spans="1:23" x14ac:dyDescent="0.35">
      <c r="A2533" t="s">
        <v>94</v>
      </c>
      <c r="B2533" t="s">
        <v>95</v>
      </c>
      <c r="C2533" s="2">
        <v>44986</v>
      </c>
      <c r="D2533">
        <v>473</v>
      </c>
      <c r="E2533">
        <v>81</v>
      </c>
      <c r="F2533">
        <v>11</v>
      </c>
      <c r="G2533">
        <v>0</v>
      </c>
      <c r="H2533">
        <v>0</v>
      </c>
      <c r="I2533">
        <v>565</v>
      </c>
      <c r="J2533">
        <v>3</v>
      </c>
      <c r="K2533">
        <v>6</v>
      </c>
      <c r="L2533">
        <v>10</v>
      </c>
      <c r="M2533">
        <v>21</v>
      </c>
      <c r="N2533">
        <v>45</v>
      </c>
      <c r="O2533">
        <v>24</v>
      </c>
      <c r="P2533">
        <v>11</v>
      </c>
      <c r="Q2533">
        <v>4</v>
      </c>
      <c r="R2533">
        <v>6</v>
      </c>
      <c r="S2533">
        <v>3</v>
      </c>
      <c r="T2533" t="s">
        <v>3043</v>
      </c>
      <c r="U2533">
        <v>0</v>
      </c>
      <c r="V2533">
        <v>92</v>
      </c>
      <c r="W2533">
        <v>565</v>
      </c>
    </row>
    <row r="2534" spans="1:23" x14ac:dyDescent="0.35">
      <c r="A2534" t="s">
        <v>129</v>
      </c>
      <c r="B2534" t="s">
        <v>511</v>
      </c>
      <c r="C2534" s="2">
        <v>44652</v>
      </c>
      <c r="D2534">
        <v>102</v>
      </c>
      <c r="E2534">
        <v>93</v>
      </c>
      <c r="F2534">
        <v>14</v>
      </c>
      <c r="G2534">
        <v>4</v>
      </c>
      <c r="H2534">
        <v>0</v>
      </c>
      <c r="I2534">
        <v>213</v>
      </c>
      <c r="J2534">
        <v>12</v>
      </c>
      <c r="K2534">
        <v>14</v>
      </c>
      <c r="L2534">
        <v>17</v>
      </c>
      <c r="M2534">
        <v>31</v>
      </c>
      <c r="N2534">
        <v>52</v>
      </c>
      <c r="O2534">
        <v>21</v>
      </c>
      <c r="P2534">
        <v>14</v>
      </c>
      <c r="Q2534">
        <v>3</v>
      </c>
      <c r="R2534">
        <v>14</v>
      </c>
      <c r="S2534">
        <v>2</v>
      </c>
      <c r="T2534" t="s">
        <v>3044</v>
      </c>
      <c r="U2534">
        <v>4</v>
      </c>
      <c r="V2534">
        <v>111</v>
      </c>
      <c r="W2534">
        <v>209</v>
      </c>
    </row>
    <row r="2535" spans="1:23" x14ac:dyDescent="0.35">
      <c r="A2535" t="s">
        <v>129</v>
      </c>
      <c r="B2535" t="s">
        <v>511</v>
      </c>
      <c r="C2535" s="2">
        <v>44682</v>
      </c>
      <c r="D2535">
        <v>1300</v>
      </c>
      <c r="E2535">
        <v>672</v>
      </c>
      <c r="F2535">
        <v>39</v>
      </c>
      <c r="G2535">
        <v>3</v>
      </c>
      <c r="H2535">
        <v>0</v>
      </c>
      <c r="I2535">
        <v>2014</v>
      </c>
      <c r="J2535">
        <v>14</v>
      </c>
      <c r="K2535">
        <v>25</v>
      </c>
      <c r="L2535">
        <v>45</v>
      </c>
      <c r="M2535">
        <v>65</v>
      </c>
      <c r="N2535">
        <v>110</v>
      </c>
      <c r="O2535">
        <v>45</v>
      </c>
      <c r="P2535">
        <v>20</v>
      </c>
      <c r="Q2535">
        <v>20</v>
      </c>
      <c r="R2535">
        <v>25</v>
      </c>
      <c r="S2535">
        <v>11</v>
      </c>
      <c r="T2535" t="s">
        <v>3045</v>
      </c>
      <c r="U2535">
        <v>3</v>
      </c>
      <c r="V2535">
        <v>714</v>
      </c>
      <c r="W2535">
        <v>2011</v>
      </c>
    </row>
    <row r="2536" spans="1:23" x14ac:dyDescent="0.35">
      <c r="A2536" t="s">
        <v>129</v>
      </c>
      <c r="B2536" t="s">
        <v>511</v>
      </c>
      <c r="C2536" s="2">
        <v>44713</v>
      </c>
      <c r="D2536">
        <v>2057</v>
      </c>
      <c r="E2536">
        <v>1004</v>
      </c>
      <c r="F2536">
        <v>60</v>
      </c>
      <c r="G2536">
        <v>10</v>
      </c>
      <c r="H2536">
        <v>1</v>
      </c>
      <c r="I2536">
        <v>3132</v>
      </c>
      <c r="J2536">
        <v>10</v>
      </c>
      <c r="K2536">
        <v>22</v>
      </c>
      <c r="L2536">
        <v>39</v>
      </c>
      <c r="M2536">
        <v>70</v>
      </c>
      <c r="N2536">
        <v>134</v>
      </c>
      <c r="O2536">
        <v>64</v>
      </c>
      <c r="P2536">
        <v>31</v>
      </c>
      <c r="Q2536">
        <v>17</v>
      </c>
      <c r="R2536">
        <v>22</v>
      </c>
      <c r="S2536">
        <v>12</v>
      </c>
      <c r="T2536" t="s">
        <v>3046</v>
      </c>
      <c r="U2536">
        <v>11</v>
      </c>
      <c r="V2536">
        <v>1075</v>
      </c>
      <c r="W2536">
        <v>3121</v>
      </c>
    </row>
    <row r="2537" spans="1:23" x14ac:dyDescent="0.35">
      <c r="A2537" t="s">
        <v>129</v>
      </c>
      <c r="B2537" t="s">
        <v>511</v>
      </c>
      <c r="C2537" s="2">
        <v>44743</v>
      </c>
      <c r="D2537">
        <v>743</v>
      </c>
      <c r="E2537">
        <v>373</v>
      </c>
      <c r="F2537">
        <v>19</v>
      </c>
      <c r="G2537">
        <v>2</v>
      </c>
      <c r="H2537">
        <v>0</v>
      </c>
      <c r="I2537">
        <v>1137</v>
      </c>
      <c r="J2537">
        <v>6</v>
      </c>
      <c r="K2537">
        <v>14</v>
      </c>
      <c r="L2537">
        <v>22</v>
      </c>
      <c r="M2537">
        <v>44</v>
      </c>
      <c r="N2537">
        <v>123</v>
      </c>
      <c r="O2537">
        <v>79</v>
      </c>
      <c r="P2537">
        <v>22</v>
      </c>
      <c r="Q2537">
        <v>8</v>
      </c>
      <c r="R2537">
        <v>14</v>
      </c>
      <c r="S2537">
        <v>8</v>
      </c>
      <c r="T2537" t="s">
        <v>3047</v>
      </c>
      <c r="U2537">
        <v>2</v>
      </c>
      <c r="V2537">
        <v>394</v>
      </c>
      <c r="W2537">
        <v>1135</v>
      </c>
    </row>
    <row r="2538" spans="1:23" x14ac:dyDescent="0.35">
      <c r="A2538" t="s">
        <v>129</v>
      </c>
      <c r="B2538" t="s">
        <v>511</v>
      </c>
      <c r="C2538" s="2">
        <v>44774</v>
      </c>
      <c r="D2538">
        <v>546</v>
      </c>
      <c r="E2538">
        <v>353</v>
      </c>
      <c r="F2538">
        <v>60</v>
      </c>
      <c r="G2538">
        <v>6</v>
      </c>
      <c r="H2538">
        <v>2</v>
      </c>
      <c r="I2538">
        <v>967</v>
      </c>
      <c r="J2538">
        <v>15</v>
      </c>
      <c r="K2538">
        <v>20</v>
      </c>
      <c r="L2538">
        <v>28</v>
      </c>
      <c r="M2538">
        <v>45</v>
      </c>
      <c r="N2538">
        <v>115</v>
      </c>
      <c r="O2538">
        <v>70</v>
      </c>
      <c r="P2538">
        <v>17</v>
      </c>
      <c r="Q2538">
        <v>8</v>
      </c>
      <c r="R2538">
        <v>20</v>
      </c>
      <c r="S2538">
        <v>5</v>
      </c>
      <c r="T2538" t="s">
        <v>3048</v>
      </c>
      <c r="U2538">
        <v>8</v>
      </c>
      <c r="V2538">
        <v>421</v>
      </c>
      <c r="W2538">
        <v>959</v>
      </c>
    </row>
    <row r="2539" spans="1:23" x14ac:dyDescent="0.35">
      <c r="A2539" t="s">
        <v>129</v>
      </c>
      <c r="B2539" t="s">
        <v>511</v>
      </c>
      <c r="C2539" s="2">
        <v>44805</v>
      </c>
      <c r="D2539">
        <v>809</v>
      </c>
      <c r="E2539">
        <v>422</v>
      </c>
      <c r="F2539">
        <v>46</v>
      </c>
      <c r="G2539">
        <v>2</v>
      </c>
      <c r="H2539">
        <v>0</v>
      </c>
      <c r="I2539">
        <v>1279</v>
      </c>
      <c r="J2539">
        <v>17</v>
      </c>
      <c r="K2539">
        <v>22</v>
      </c>
      <c r="L2539">
        <v>32</v>
      </c>
      <c r="M2539">
        <v>41</v>
      </c>
      <c r="N2539">
        <v>86</v>
      </c>
      <c r="O2539">
        <v>45</v>
      </c>
      <c r="P2539">
        <v>9</v>
      </c>
      <c r="Q2539">
        <v>10</v>
      </c>
      <c r="R2539">
        <v>22</v>
      </c>
      <c r="S2539">
        <v>5</v>
      </c>
      <c r="T2539" t="s">
        <v>3049</v>
      </c>
      <c r="U2539">
        <v>2</v>
      </c>
      <c r="V2539">
        <v>470</v>
      </c>
      <c r="W2539">
        <v>1277</v>
      </c>
    </row>
    <row r="2540" spans="1:23" x14ac:dyDescent="0.35">
      <c r="A2540" t="s">
        <v>129</v>
      </c>
      <c r="B2540" t="s">
        <v>511</v>
      </c>
      <c r="C2540" s="2">
        <v>44835</v>
      </c>
      <c r="D2540">
        <v>1612</v>
      </c>
      <c r="E2540">
        <v>904</v>
      </c>
      <c r="F2540">
        <v>64</v>
      </c>
      <c r="G2540">
        <v>11</v>
      </c>
      <c r="H2540">
        <v>1</v>
      </c>
      <c r="I2540">
        <v>2592</v>
      </c>
      <c r="J2540">
        <v>13</v>
      </c>
      <c r="K2540">
        <v>23</v>
      </c>
      <c r="L2540">
        <v>40</v>
      </c>
      <c r="M2540">
        <v>74</v>
      </c>
      <c r="N2540">
        <v>115</v>
      </c>
      <c r="O2540">
        <v>41</v>
      </c>
      <c r="P2540">
        <v>34</v>
      </c>
      <c r="Q2540">
        <v>17</v>
      </c>
      <c r="R2540">
        <v>23</v>
      </c>
      <c r="S2540">
        <v>10</v>
      </c>
      <c r="T2540" t="s">
        <v>3050</v>
      </c>
      <c r="U2540">
        <v>12</v>
      </c>
      <c r="V2540">
        <v>980</v>
      </c>
      <c r="W2540">
        <v>2580</v>
      </c>
    </row>
    <row r="2541" spans="1:23" x14ac:dyDescent="0.35">
      <c r="A2541" t="s">
        <v>129</v>
      </c>
      <c r="B2541" t="s">
        <v>511</v>
      </c>
      <c r="C2541" s="2">
        <v>44866</v>
      </c>
      <c r="D2541">
        <v>305</v>
      </c>
      <c r="E2541">
        <v>141</v>
      </c>
      <c r="F2541">
        <v>16</v>
      </c>
      <c r="G2541">
        <v>3</v>
      </c>
      <c r="H2541">
        <v>2</v>
      </c>
      <c r="I2541">
        <v>467</v>
      </c>
      <c r="J2541">
        <v>22</v>
      </c>
      <c r="K2541">
        <v>26</v>
      </c>
      <c r="L2541">
        <v>31</v>
      </c>
      <c r="M2541">
        <v>36</v>
      </c>
      <c r="N2541">
        <v>44</v>
      </c>
      <c r="O2541">
        <v>8</v>
      </c>
      <c r="P2541">
        <v>5</v>
      </c>
      <c r="Q2541">
        <v>5</v>
      </c>
      <c r="R2541">
        <v>26</v>
      </c>
      <c r="S2541">
        <v>4</v>
      </c>
      <c r="T2541" t="s">
        <v>3051</v>
      </c>
      <c r="U2541">
        <v>5</v>
      </c>
      <c r="V2541">
        <v>162</v>
      </c>
      <c r="W2541">
        <v>462</v>
      </c>
    </row>
    <row r="2542" spans="1:23" x14ac:dyDescent="0.35">
      <c r="A2542" t="s">
        <v>129</v>
      </c>
      <c r="B2542" t="s">
        <v>511</v>
      </c>
      <c r="C2542" s="2">
        <v>44896</v>
      </c>
      <c r="D2542">
        <v>422</v>
      </c>
      <c r="E2542">
        <v>242</v>
      </c>
      <c r="F2542">
        <v>19</v>
      </c>
      <c r="G2542">
        <v>5</v>
      </c>
      <c r="H2542">
        <v>1</v>
      </c>
      <c r="I2542">
        <v>689</v>
      </c>
      <c r="J2542">
        <v>26</v>
      </c>
      <c r="K2542">
        <v>28</v>
      </c>
      <c r="L2542">
        <v>32</v>
      </c>
      <c r="M2542">
        <v>37</v>
      </c>
      <c r="N2542">
        <v>53</v>
      </c>
      <c r="O2542">
        <v>16</v>
      </c>
      <c r="P2542">
        <v>5</v>
      </c>
      <c r="Q2542">
        <v>4</v>
      </c>
      <c r="R2542">
        <v>28</v>
      </c>
      <c r="S2542">
        <v>2</v>
      </c>
      <c r="T2542" t="s">
        <v>3052</v>
      </c>
      <c r="U2542">
        <v>6</v>
      </c>
      <c r="V2542">
        <v>267</v>
      </c>
      <c r="W2542">
        <v>683</v>
      </c>
    </row>
    <row r="2543" spans="1:23" x14ac:dyDescent="0.35">
      <c r="A2543" t="s">
        <v>129</v>
      </c>
      <c r="B2543" t="s">
        <v>511</v>
      </c>
      <c r="C2543" s="2">
        <v>44927</v>
      </c>
      <c r="D2543">
        <v>1698</v>
      </c>
      <c r="E2543">
        <v>1005</v>
      </c>
      <c r="F2543">
        <v>65</v>
      </c>
      <c r="G2543">
        <v>6</v>
      </c>
      <c r="H2543">
        <v>1</v>
      </c>
      <c r="I2543">
        <v>2775</v>
      </c>
      <c r="J2543">
        <v>14</v>
      </c>
      <c r="K2543">
        <v>28</v>
      </c>
      <c r="L2543">
        <v>51</v>
      </c>
      <c r="M2543">
        <v>98</v>
      </c>
      <c r="N2543">
        <v>238</v>
      </c>
      <c r="O2543">
        <v>140</v>
      </c>
      <c r="P2543">
        <v>47</v>
      </c>
      <c r="Q2543">
        <v>23</v>
      </c>
      <c r="R2543">
        <v>28</v>
      </c>
      <c r="S2543">
        <v>14</v>
      </c>
      <c r="T2543" t="s">
        <v>3053</v>
      </c>
      <c r="U2543">
        <v>7</v>
      </c>
      <c r="V2543">
        <v>1077</v>
      </c>
      <c r="W2543">
        <v>2768</v>
      </c>
    </row>
    <row r="2544" spans="1:23" x14ac:dyDescent="0.35">
      <c r="A2544" t="s">
        <v>129</v>
      </c>
      <c r="B2544" t="s">
        <v>511</v>
      </c>
      <c r="C2544" s="2">
        <v>44958</v>
      </c>
      <c r="D2544">
        <v>1111</v>
      </c>
      <c r="E2544">
        <v>565</v>
      </c>
      <c r="F2544">
        <v>38</v>
      </c>
      <c r="G2544">
        <v>6</v>
      </c>
      <c r="H2544">
        <v>1</v>
      </c>
      <c r="I2544">
        <v>1721</v>
      </c>
      <c r="J2544">
        <v>11</v>
      </c>
      <c r="K2544">
        <v>19</v>
      </c>
      <c r="L2544">
        <v>29</v>
      </c>
      <c r="M2544">
        <v>47</v>
      </c>
      <c r="N2544">
        <v>90</v>
      </c>
      <c r="O2544">
        <v>43</v>
      </c>
      <c r="P2544">
        <v>18</v>
      </c>
      <c r="Q2544">
        <v>10</v>
      </c>
      <c r="R2544">
        <v>19</v>
      </c>
      <c r="S2544">
        <v>8</v>
      </c>
      <c r="T2544" t="s">
        <v>3054</v>
      </c>
      <c r="U2544">
        <v>7</v>
      </c>
      <c r="V2544">
        <v>610</v>
      </c>
      <c r="W2544">
        <v>1714</v>
      </c>
    </row>
    <row r="2545" spans="1:23" x14ac:dyDescent="0.35">
      <c r="A2545" t="s">
        <v>129</v>
      </c>
      <c r="B2545" t="s">
        <v>511</v>
      </c>
      <c r="C2545" s="2">
        <v>44986</v>
      </c>
      <c r="D2545">
        <v>1435</v>
      </c>
      <c r="E2545">
        <v>854</v>
      </c>
      <c r="F2545">
        <v>92</v>
      </c>
      <c r="G2545">
        <v>10</v>
      </c>
      <c r="H2545">
        <v>5</v>
      </c>
      <c r="I2545">
        <v>2396</v>
      </c>
      <c r="J2545">
        <v>20</v>
      </c>
      <c r="K2545">
        <v>28</v>
      </c>
      <c r="L2545">
        <v>37</v>
      </c>
      <c r="M2545">
        <v>79</v>
      </c>
      <c r="N2545">
        <v>225</v>
      </c>
      <c r="O2545">
        <v>146</v>
      </c>
      <c r="P2545">
        <v>42</v>
      </c>
      <c r="Q2545">
        <v>9</v>
      </c>
      <c r="R2545">
        <v>28</v>
      </c>
      <c r="S2545">
        <v>8</v>
      </c>
      <c r="T2545" t="s">
        <v>3055</v>
      </c>
      <c r="U2545">
        <v>15</v>
      </c>
      <c r="V2545">
        <v>961</v>
      </c>
      <c r="W2545">
        <v>2381</v>
      </c>
    </row>
    <row r="2546" spans="1:23" x14ac:dyDescent="0.35">
      <c r="A2546" t="s">
        <v>369</v>
      </c>
      <c r="B2546" t="s">
        <v>370</v>
      </c>
      <c r="C2546" s="2">
        <v>44652</v>
      </c>
      <c r="D2546">
        <v>139</v>
      </c>
      <c r="E2546">
        <v>36</v>
      </c>
      <c r="F2546">
        <v>19</v>
      </c>
      <c r="G2546">
        <v>2</v>
      </c>
      <c r="H2546">
        <v>3</v>
      </c>
      <c r="I2546">
        <v>199</v>
      </c>
      <c r="J2546">
        <v>1</v>
      </c>
      <c r="K2546">
        <v>4</v>
      </c>
      <c r="L2546">
        <v>11</v>
      </c>
      <c r="M2546">
        <v>17</v>
      </c>
      <c r="N2546">
        <v>25</v>
      </c>
      <c r="O2546">
        <v>8</v>
      </c>
      <c r="P2546">
        <v>6</v>
      </c>
      <c r="Q2546">
        <v>7</v>
      </c>
      <c r="R2546">
        <v>4</v>
      </c>
      <c r="S2546">
        <v>3</v>
      </c>
      <c r="T2546" t="s">
        <v>3056</v>
      </c>
      <c r="U2546">
        <v>5</v>
      </c>
      <c r="V2546">
        <v>60</v>
      </c>
      <c r="W2546">
        <v>194</v>
      </c>
    </row>
    <row r="2547" spans="1:23" x14ac:dyDescent="0.35">
      <c r="A2547" t="s">
        <v>369</v>
      </c>
      <c r="B2547" t="s">
        <v>370</v>
      </c>
      <c r="C2547" s="2">
        <v>44682</v>
      </c>
      <c r="D2547">
        <v>62</v>
      </c>
      <c r="E2547">
        <v>20</v>
      </c>
      <c r="F2547">
        <v>8</v>
      </c>
      <c r="G2547">
        <v>3</v>
      </c>
      <c r="H2547">
        <v>0</v>
      </c>
      <c r="I2547">
        <v>93</v>
      </c>
      <c r="J2547">
        <v>1</v>
      </c>
      <c r="K2547">
        <v>4</v>
      </c>
      <c r="L2547">
        <v>6</v>
      </c>
      <c r="M2547">
        <v>10</v>
      </c>
      <c r="N2547">
        <v>31</v>
      </c>
      <c r="O2547">
        <v>21</v>
      </c>
      <c r="P2547">
        <v>4</v>
      </c>
      <c r="Q2547">
        <v>2</v>
      </c>
      <c r="R2547">
        <v>4</v>
      </c>
      <c r="S2547">
        <v>3</v>
      </c>
      <c r="T2547" t="s">
        <v>3057</v>
      </c>
      <c r="U2547">
        <v>3</v>
      </c>
      <c r="V2547">
        <v>31</v>
      </c>
      <c r="W2547">
        <v>90</v>
      </c>
    </row>
    <row r="2548" spans="1:23" x14ac:dyDescent="0.35">
      <c r="A2548" t="s">
        <v>369</v>
      </c>
      <c r="B2548" t="s">
        <v>370</v>
      </c>
      <c r="C2548" s="2">
        <v>44713</v>
      </c>
      <c r="D2548">
        <v>128</v>
      </c>
      <c r="E2548">
        <v>26</v>
      </c>
      <c r="F2548">
        <v>13</v>
      </c>
      <c r="G2548">
        <v>6</v>
      </c>
      <c r="H2548">
        <v>1</v>
      </c>
      <c r="I2548">
        <v>174</v>
      </c>
      <c r="J2548">
        <v>0</v>
      </c>
      <c r="K2548">
        <v>5</v>
      </c>
      <c r="L2548">
        <v>12</v>
      </c>
      <c r="M2548">
        <v>17</v>
      </c>
      <c r="N2548">
        <v>40</v>
      </c>
      <c r="O2548">
        <v>23</v>
      </c>
      <c r="P2548">
        <v>5</v>
      </c>
      <c r="Q2548">
        <v>7</v>
      </c>
      <c r="R2548">
        <v>5</v>
      </c>
      <c r="S2548">
        <v>5</v>
      </c>
      <c r="T2548" t="s">
        <v>3058</v>
      </c>
      <c r="U2548">
        <v>7</v>
      </c>
      <c r="V2548">
        <v>46</v>
      </c>
      <c r="W2548">
        <v>167</v>
      </c>
    </row>
    <row r="2549" spans="1:23" x14ac:dyDescent="0.35">
      <c r="A2549" t="s">
        <v>369</v>
      </c>
      <c r="B2549" t="s">
        <v>370</v>
      </c>
      <c r="C2549" s="2">
        <v>44743</v>
      </c>
      <c r="D2549">
        <v>190</v>
      </c>
      <c r="E2549">
        <v>43</v>
      </c>
      <c r="F2549">
        <v>27</v>
      </c>
      <c r="G2549">
        <v>11</v>
      </c>
      <c r="H2549">
        <v>7</v>
      </c>
      <c r="I2549">
        <v>278</v>
      </c>
      <c r="J2549">
        <v>1</v>
      </c>
      <c r="K2549">
        <v>4</v>
      </c>
      <c r="L2549">
        <v>7</v>
      </c>
      <c r="M2549">
        <v>11</v>
      </c>
      <c r="N2549">
        <v>19</v>
      </c>
      <c r="O2549">
        <v>8</v>
      </c>
      <c r="P2549">
        <v>4</v>
      </c>
      <c r="Q2549">
        <v>3</v>
      </c>
      <c r="R2549">
        <v>4</v>
      </c>
      <c r="S2549">
        <v>3</v>
      </c>
      <c r="T2549" t="s">
        <v>3059</v>
      </c>
      <c r="U2549">
        <v>18</v>
      </c>
      <c r="V2549">
        <v>88</v>
      </c>
      <c r="W2549">
        <v>260</v>
      </c>
    </row>
    <row r="2550" spans="1:23" x14ac:dyDescent="0.35">
      <c r="A2550" t="s">
        <v>369</v>
      </c>
      <c r="B2550" t="s">
        <v>370</v>
      </c>
      <c r="C2550" s="2">
        <v>44774</v>
      </c>
      <c r="D2550">
        <v>191</v>
      </c>
      <c r="E2550">
        <v>44</v>
      </c>
      <c r="F2550">
        <v>44</v>
      </c>
      <c r="G2550">
        <v>12</v>
      </c>
      <c r="H2550">
        <v>1</v>
      </c>
      <c r="I2550">
        <v>292</v>
      </c>
      <c r="J2550">
        <v>1</v>
      </c>
      <c r="K2550">
        <v>4</v>
      </c>
      <c r="L2550">
        <v>6</v>
      </c>
      <c r="M2550">
        <v>10</v>
      </c>
      <c r="N2550">
        <v>58</v>
      </c>
      <c r="O2550">
        <v>48</v>
      </c>
      <c r="P2550">
        <v>4</v>
      </c>
      <c r="Q2550">
        <v>2</v>
      </c>
      <c r="R2550">
        <v>4</v>
      </c>
      <c r="S2550">
        <v>3</v>
      </c>
      <c r="T2550" t="s">
        <v>3060</v>
      </c>
      <c r="U2550">
        <v>13</v>
      </c>
      <c r="V2550">
        <v>101</v>
      </c>
      <c r="W2550">
        <v>279</v>
      </c>
    </row>
    <row r="2551" spans="1:23" x14ac:dyDescent="0.35">
      <c r="A2551" t="s">
        <v>369</v>
      </c>
      <c r="B2551" t="s">
        <v>370</v>
      </c>
      <c r="C2551" s="2">
        <v>44805</v>
      </c>
      <c r="D2551">
        <v>0</v>
      </c>
      <c r="E2551">
        <v>0</v>
      </c>
      <c r="F2551">
        <v>0</v>
      </c>
      <c r="G2551">
        <v>0</v>
      </c>
      <c r="H2551">
        <v>0</v>
      </c>
      <c r="I2551">
        <v>0</v>
      </c>
      <c r="T2551" t="s">
        <v>3061</v>
      </c>
      <c r="U2551">
        <v>0</v>
      </c>
      <c r="V2551">
        <v>0</v>
      </c>
      <c r="W2551">
        <v>0</v>
      </c>
    </row>
    <row r="2552" spans="1:23" x14ac:dyDescent="0.35">
      <c r="A2552" t="s">
        <v>369</v>
      </c>
      <c r="B2552" t="s">
        <v>370</v>
      </c>
      <c r="C2552" s="2">
        <v>44835</v>
      </c>
      <c r="D2552">
        <v>206</v>
      </c>
      <c r="E2552">
        <v>51</v>
      </c>
      <c r="F2552">
        <v>56</v>
      </c>
      <c r="G2552">
        <v>3</v>
      </c>
      <c r="H2552">
        <v>7</v>
      </c>
      <c r="I2552">
        <v>323</v>
      </c>
      <c r="J2552">
        <v>2</v>
      </c>
      <c r="K2552">
        <v>5</v>
      </c>
      <c r="L2552">
        <v>13</v>
      </c>
      <c r="M2552">
        <v>24</v>
      </c>
      <c r="N2552">
        <v>63</v>
      </c>
      <c r="O2552">
        <v>39</v>
      </c>
      <c r="P2552">
        <v>11</v>
      </c>
      <c r="Q2552">
        <v>8</v>
      </c>
      <c r="R2552">
        <v>5</v>
      </c>
      <c r="S2552">
        <v>3</v>
      </c>
      <c r="T2552" t="s">
        <v>3062</v>
      </c>
      <c r="U2552">
        <v>10</v>
      </c>
      <c r="V2552">
        <v>117</v>
      </c>
      <c r="W2552">
        <v>313</v>
      </c>
    </row>
    <row r="2553" spans="1:23" x14ac:dyDescent="0.35">
      <c r="A2553" t="s">
        <v>369</v>
      </c>
      <c r="B2553" t="s">
        <v>370</v>
      </c>
      <c r="C2553" s="2">
        <v>44866</v>
      </c>
      <c r="D2553">
        <v>97</v>
      </c>
      <c r="E2553">
        <v>21</v>
      </c>
      <c r="F2553">
        <v>20</v>
      </c>
      <c r="G2553">
        <v>9</v>
      </c>
      <c r="H2553">
        <v>6</v>
      </c>
      <c r="I2553">
        <v>153</v>
      </c>
      <c r="J2553">
        <v>1</v>
      </c>
      <c r="K2553">
        <v>3</v>
      </c>
      <c r="L2553">
        <v>5</v>
      </c>
      <c r="M2553">
        <v>10</v>
      </c>
      <c r="N2553">
        <v>35</v>
      </c>
      <c r="O2553">
        <v>25</v>
      </c>
      <c r="P2553">
        <v>5</v>
      </c>
      <c r="Q2553">
        <v>2</v>
      </c>
      <c r="R2553">
        <v>3</v>
      </c>
      <c r="S2553">
        <v>2</v>
      </c>
      <c r="T2553" t="s">
        <v>3063</v>
      </c>
      <c r="U2553">
        <v>15</v>
      </c>
      <c r="V2553">
        <v>56</v>
      </c>
      <c r="W2553">
        <v>138</v>
      </c>
    </row>
    <row r="2554" spans="1:23" x14ac:dyDescent="0.35">
      <c r="A2554" t="s">
        <v>369</v>
      </c>
      <c r="B2554" t="s">
        <v>370</v>
      </c>
      <c r="C2554" s="2">
        <v>44896</v>
      </c>
      <c r="D2554">
        <v>168</v>
      </c>
      <c r="E2554">
        <v>42</v>
      </c>
      <c r="F2554">
        <v>35</v>
      </c>
      <c r="G2554">
        <v>18</v>
      </c>
      <c r="H2554">
        <v>12</v>
      </c>
      <c r="I2554">
        <v>275</v>
      </c>
      <c r="J2554">
        <v>1</v>
      </c>
      <c r="K2554">
        <v>4</v>
      </c>
      <c r="L2554">
        <v>8</v>
      </c>
      <c r="M2554">
        <v>15</v>
      </c>
      <c r="N2554">
        <v>30</v>
      </c>
      <c r="O2554">
        <v>15</v>
      </c>
      <c r="P2554">
        <v>7</v>
      </c>
      <c r="Q2554">
        <v>4</v>
      </c>
      <c r="R2554">
        <v>4</v>
      </c>
      <c r="S2554">
        <v>3</v>
      </c>
      <c r="T2554" t="s">
        <v>3064</v>
      </c>
      <c r="U2554">
        <v>30</v>
      </c>
      <c r="V2554">
        <v>107</v>
      </c>
      <c r="W2554">
        <v>245</v>
      </c>
    </row>
    <row r="2555" spans="1:23" x14ac:dyDescent="0.35">
      <c r="A2555" t="s">
        <v>369</v>
      </c>
      <c r="B2555" t="s">
        <v>370</v>
      </c>
      <c r="C2555" s="2">
        <v>44927</v>
      </c>
      <c r="D2555">
        <v>138</v>
      </c>
      <c r="E2555">
        <v>46</v>
      </c>
      <c r="F2555">
        <v>39</v>
      </c>
      <c r="G2555">
        <v>13</v>
      </c>
      <c r="H2555">
        <v>2</v>
      </c>
      <c r="I2555">
        <v>238</v>
      </c>
      <c r="J2555">
        <v>2</v>
      </c>
      <c r="K2555">
        <v>4</v>
      </c>
      <c r="L2555">
        <v>8</v>
      </c>
      <c r="M2555">
        <v>15</v>
      </c>
      <c r="N2555">
        <v>38</v>
      </c>
      <c r="O2555">
        <v>23</v>
      </c>
      <c r="P2555">
        <v>7</v>
      </c>
      <c r="Q2555">
        <v>4</v>
      </c>
      <c r="R2555">
        <v>4</v>
      </c>
      <c r="S2555">
        <v>2</v>
      </c>
      <c r="T2555" t="s">
        <v>3065</v>
      </c>
      <c r="U2555">
        <v>15</v>
      </c>
      <c r="V2555">
        <v>100</v>
      </c>
      <c r="W2555">
        <v>223</v>
      </c>
    </row>
    <row r="2556" spans="1:23" x14ac:dyDescent="0.35">
      <c r="A2556" t="s">
        <v>369</v>
      </c>
      <c r="B2556" t="s">
        <v>370</v>
      </c>
      <c r="C2556" s="2">
        <v>44958</v>
      </c>
      <c r="D2556">
        <v>85</v>
      </c>
      <c r="E2556">
        <v>49</v>
      </c>
      <c r="F2556">
        <v>47</v>
      </c>
      <c r="G2556">
        <v>8</v>
      </c>
      <c r="H2556">
        <v>2</v>
      </c>
      <c r="I2556">
        <v>191</v>
      </c>
      <c r="J2556">
        <v>1</v>
      </c>
      <c r="K2556">
        <v>5</v>
      </c>
      <c r="L2556">
        <v>10</v>
      </c>
      <c r="M2556">
        <v>44</v>
      </c>
      <c r="N2556">
        <v>49</v>
      </c>
      <c r="O2556">
        <v>5</v>
      </c>
      <c r="P2556">
        <v>34</v>
      </c>
      <c r="Q2556">
        <v>5</v>
      </c>
      <c r="R2556">
        <v>5</v>
      </c>
      <c r="S2556">
        <v>4</v>
      </c>
      <c r="T2556" t="s">
        <v>3066</v>
      </c>
      <c r="U2556">
        <v>10</v>
      </c>
      <c r="V2556">
        <v>106</v>
      </c>
      <c r="W2556">
        <v>181</v>
      </c>
    </row>
    <row r="2557" spans="1:23" x14ac:dyDescent="0.35">
      <c r="A2557" t="s">
        <v>369</v>
      </c>
      <c r="B2557" t="s">
        <v>370</v>
      </c>
      <c r="C2557" s="2">
        <v>44986</v>
      </c>
      <c r="D2557">
        <v>121</v>
      </c>
      <c r="E2557">
        <v>56</v>
      </c>
      <c r="F2557">
        <v>16</v>
      </c>
      <c r="G2557">
        <v>11</v>
      </c>
      <c r="H2557">
        <v>1</v>
      </c>
      <c r="I2557">
        <v>205</v>
      </c>
      <c r="J2557">
        <v>2</v>
      </c>
      <c r="K2557">
        <v>8</v>
      </c>
      <c r="L2557">
        <v>13</v>
      </c>
      <c r="M2557">
        <v>21</v>
      </c>
      <c r="N2557">
        <v>68</v>
      </c>
      <c r="O2557">
        <v>47</v>
      </c>
      <c r="P2557">
        <v>8</v>
      </c>
      <c r="Q2557">
        <v>5</v>
      </c>
      <c r="R2557">
        <v>8</v>
      </c>
      <c r="S2557">
        <v>6</v>
      </c>
      <c r="T2557" t="s">
        <v>3067</v>
      </c>
      <c r="U2557">
        <v>12</v>
      </c>
      <c r="V2557">
        <v>84</v>
      </c>
      <c r="W2557">
        <v>193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37</vt:i4>
      </vt:variant>
    </vt:vector>
  </HeadingPairs>
  <TitlesOfParts>
    <vt:vector size="41" baseType="lpstr">
      <vt:lpstr>Important information</vt:lpstr>
      <vt:lpstr>Data from Apr 2022 to Mar 2023</vt:lpstr>
      <vt:lpstr>Charts</vt:lpstr>
      <vt:lpstr>Submission Issues</vt:lpstr>
      <vt:lpstr>Aggregate_Options</vt:lpstr>
      <vt:lpstr>All</vt:lpstr>
      <vt:lpstr>All_Data</vt:lpstr>
      <vt:lpstr>AllHarm</vt:lpstr>
      <vt:lpstr>BP_LQ</vt:lpstr>
      <vt:lpstr>BP_max</vt:lpstr>
      <vt:lpstr>BP_med</vt:lpstr>
      <vt:lpstr>BP_min</vt:lpstr>
      <vt:lpstr>BP_UQ</vt:lpstr>
      <vt:lpstr>Code_Date</vt:lpstr>
      <vt:lpstr>Date</vt:lpstr>
      <vt:lpstr>Death</vt:lpstr>
      <vt:lpstr>DeathSevere</vt:lpstr>
      <vt:lpstr>End_Date</vt:lpstr>
      <vt:lpstr>Entered_Code</vt:lpstr>
      <vt:lpstr>Harm_Options</vt:lpstr>
      <vt:lpstr>Low_Harm</vt:lpstr>
      <vt:lpstr>Maximum</vt:lpstr>
      <vt:lpstr>Median</vt:lpstr>
      <vt:lpstr>Minimum</vt:lpstr>
      <vt:lpstr>Moderate_Harm</vt:lpstr>
      <vt:lpstr>Month_List</vt:lpstr>
      <vt:lpstr>No_Harm</vt:lpstr>
      <vt:lpstr>NoLowMod</vt:lpstr>
      <vt:lpstr>Quartile</vt:lpstr>
      <vt:lpstr>Quartile_1</vt:lpstr>
      <vt:lpstr>Quartile_3</vt:lpstr>
      <vt:lpstr>Selected_Name</vt:lpstr>
      <vt:lpstr>Severe_Harm</vt:lpstr>
      <vt:lpstr>Start_Date</vt:lpstr>
      <vt:lpstr>Target_Code</vt:lpstr>
      <vt:lpstr>Target_Trust</vt:lpstr>
      <vt:lpstr>Trust_Code</vt:lpstr>
      <vt:lpstr>Trust_Code_List</vt:lpstr>
      <vt:lpstr>Trust_Name</vt:lpstr>
      <vt:lpstr>Trust_Name_List</vt:lpstr>
      <vt:lpstr>Trust_Total</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Dillon, Kelly</dc:creator>
  <cp:lastModifiedBy>James Nicholls</cp:lastModifiedBy>
  <dcterms:created xsi:type="dcterms:W3CDTF">2016-11-07T12:40:13Z</dcterms:created>
  <dcterms:modified xsi:type="dcterms:W3CDTF">2023-04-27T13:43:39Z</dcterms:modified>
</cp:coreProperties>
</file>