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nhs.sharepoint.com/sites/CFO/sf/sfp/ResLib/Financial Accountability &amp; Transformation (Restricted)/Primary Care/GPs/Contract negs/2024-25 Implementation/"/>
    </mc:Choice>
  </mc:AlternateContent>
  <xr:revisionPtr revIDLastSave="3" documentId="8_{005FCBCB-03EE-4F15-9194-00ED9604BB7E}" xr6:coauthVersionLast="47" xr6:coauthVersionMax="47" xr10:uidLastSave="{5515B35F-ACA2-43F3-B051-31928D7D2B77}"/>
  <bookViews>
    <workbookView xWindow="-108" yWindow="-108" windowWidth="23256" windowHeight="12456" xr2:uid="{00000000-000D-0000-FFFF-FFFF00000000}"/>
  </bookViews>
  <sheets>
    <sheet name="About the Ready Reckoners" sheetId="7" r:id="rId1"/>
    <sheet name="Calculator" sheetId="5" r:id="rId2"/>
    <sheet name="ARRS max reimb April to Sep 24" sheetId="12" r:id="rId3"/>
    <sheet name="ARRS max reimb Oct 24 to Mar 25" sheetId="13" r:id="rId4"/>
    <sheet name="PCN Adjusted Populations" sheetId="9" state="hidden" r:id="rId5"/>
  </sheets>
  <definedNames>
    <definedName name="_xlnm._FilterDatabase" localSheetId="4" hidden="1">'PCN Adjusted Populations'!$A$2:$H$1258</definedName>
    <definedName name="_ftn1" localSheetId="2">'ARRS max reimb April to Sep 24'!#REF!</definedName>
    <definedName name="_ftn1" localSheetId="3">'ARRS max reimb Oct 24 to Mar 25'!#REF!</definedName>
    <definedName name="_ftn2" localSheetId="2">'ARRS max reimb April to Sep 24'!#REF!</definedName>
    <definedName name="_ftn2" localSheetId="3">'ARRS max reimb Oct 24 to Mar 25'!#REF!</definedName>
    <definedName name="_ftn3" localSheetId="2">'ARRS max reimb April to Sep 24'!#REF!</definedName>
    <definedName name="_ftn3" localSheetId="3">'ARRS max reimb Oct 24 to Mar 25'!#REF!</definedName>
    <definedName name="_ftnref3" localSheetId="2">'ARRS max reimb April to Sep 24'!$B$21</definedName>
    <definedName name="_ftnref3" localSheetId="3">'ARRS max reimb Oct 24 to Mar 25'!$B$21</definedName>
    <definedName name="_Hlk60954598" localSheetId="2">'ARRS max reimb April to Sep 24'!#REF!</definedName>
    <definedName name="_Hlk60954598" localSheetId="3">'ARRS max reimb Oct 24 to Mar 25'!#REF!</definedName>
    <definedName name="_xlnm.Print_Area" localSheetId="0">'About the Ready Reckoners'!$A$1:$F$32</definedName>
    <definedName name="_xlnm.Print_Area" localSheetId="1">Calculator!$A$1:$E$85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7" l="1"/>
  <c r="C74" i="5" s="1"/>
  <c r="D74" i="5" s="1"/>
  <c r="E20" i="7" l="1"/>
  <c r="E21" i="7"/>
  <c r="E27" i="7"/>
  <c r="C77" i="5" s="1"/>
  <c r="D77" i="5" s="1"/>
  <c r="E19" i="7"/>
  <c r="D70" i="5" l="1"/>
  <c r="E26" i="7"/>
  <c r="C75" i="5" s="1"/>
  <c r="E30" i="7"/>
  <c r="C81" i="5" s="1"/>
  <c r="D81" i="5" s="1"/>
  <c r="E29" i="7"/>
  <c r="C80" i="5" s="1"/>
  <c r="D80" i="5" s="1"/>
  <c r="E24" i="7"/>
  <c r="C72" i="5" s="1"/>
  <c r="E22" i="7" l="1"/>
  <c r="C70" i="5" s="1"/>
  <c r="D34" i="5" l="1"/>
  <c r="D22" i="7" l="1"/>
  <c r="G65" i="5" l="1"/>
  <c r="G61" i="5"/>
  <c r="C78" i="5" l="1"/>
  <c r="E28" i="7" l="1"/>
  <c r="C39" i="5" l="1"/>
  <c r="D41" i="5"/>
  <c r="C41" i="5"/>
  <c r="D37" i="5"/>
  <c r="D39" i="5" s="1"/>
  <c r="C40" i="5" l="1"/>
  <c r="C43" i="5" s="1"/>
  <c r="D40" i="5" l="1"/>
  <c r="D43" i="5" s="1"/>
  <c r="E61" i="5" l="1"/>
  <c r="E41" i="5" l="1"/>
  <c r="D72" i="5" l="1"/>
  <c r="D75" i="5"/>
  <c r="D78" i="5"/>
  <c r="E34" i="5"/>
  <c r="D82" i="5" l="1"/>
  <c r="E37" i="5"/>
  <c r="E39" i="5"/>
  <c r="E40" i="5" l="1"/>
  <c r="E43" i="5" s="1"/>
</calcChain>
</file>

<file path=xl/sharedStrings.xml><?xml version="1.0" encoding="utf-8"?>
<sst xmlns="http://schemas.openxmlformats.org/spreadsheetml/2006/main" count="5402" uniqueCount="2734">
  <si>
    <t>Introduction</t>
  </si>
  <si>
    <r>
      <t xml:space="preserve">As in previous years, this ready reckoner has been produced by NHS England in partnership with the GPC - and is intended to provide an indication of the changes in income streams that may affect a GMS practice and Primary Care Network (PCN) from 1 April 2024. 
</t>
    </r>
    <r>
      <rPr>
        <b/>
        <sz val="11"/>
        <color theme="1"/>
        <rFont val="Arial"/>
        <family val="2"/>
      </rPr>
      <t>Figures are indicative and do not provide a guarantee of income.</t>
    </r>
  </si>
  <si>
    <t>2023/24</t>
  </si>
  <si>
    <t>2024/25</t>
  </si>
  <si>
    <t>Indicative Practice Contract Funding</t>
  </si>
  <si>
    <t>£</t>
  </si>
  <si>
    <t>i</t>
  </si>
  <si>
    <t>ii</t>
  </si>
  <si>
    <t>iii.</t>
  </si>
  <si>
    <t>At the same time, the Out of Hours (OOH) per cent adjustment remains at 4.75 per cent.</t>
  </si>
  <si>
    <t>iv.</t>
  </si>
  <si>
    <t>Adjusted</t>
  </si>
  <si>
    <t>Indicative Network Contract Funding</t>
  </si>
  <si>
    <t>i.</t>
  </si>
  <si>
    <t>The calculations for Core PCN Funding are based on the ICB providing the PCN with the following funding per head of PCN registered population at 1 January 2024 from their primary medical care budget.</t>
  </si>
  <si>
    <t>ii.</t>
  </si>
  <si>
    <t xml:space="preserve">The calculations for Clinical Director Funding are based on the Network satisfying the requirements in the Specification from 1 April 2024 and are paid per PCN registered population at 1 January 2024. </t>
  </si>
  <si>
    <t>The PCN Leadership and Management support is paid per PCN adjusted population as at 1 January 2024.</t>
  </si>
  <si>
    <t>In 2024/25, the Core PCN Funding, Clinical Director Funding and Leadership and Management Support are combined into a single Core Funding Payment</t>
  </si>
  <si>
    <t>v.</t>
  </si>
  <si>
    <t>vi.</t>
  </si>
  <si>
    <t xml:space="preserve">The calculation for the PCN Care Home Premium is based on the Network satisfying the requirements in the specification - and, in 2024/25, PCNs will have flexibility to pay more per bed using other funding sources (please see the PCN DES specification). </t>
  </si>
  <si>
    <t>vii.</t>
  </si>
  <si>
    <t>The Enhanced Access Service funding is per head of PCN adjusted population at 1 January 2024.</t>
  </si>
  <si>
    <t>viii.</t>
  </si>
  <si>
    <t>ix.</t>
  </si>
  <si>
    <t>The PCN Capacity and Access support payment is based on funding of £204.4m and is paid per PCN Adjusted Population at 1 January 24.</t>
  </si>
  <si>
    <t>x.</t>
  </si>
  <si>
    <t>Ready reckoners: 2024/25</t>
  </si>
  <si>
    <t>There are two ready reckoners provided on this tab to provide indicative funding changes, from April 2024, for:</t>
  </si>
  <si>
    <t>a)</t>
  </si>
  <si>
    <t>General Medical Services practices - from row 10.</t>
  </si>
  <si>
    <t>b)</t>
  </si>
  <si>
    <t>Primary Care Networks (PCN) - from row 46.</t>
  </si>
  <si>
    <t>General Medical Services (GMS) - change in practice income ready reckoner from 1 April 2024</t>
  </si>
  <si>
    <t>Instructions</t>
  </si>
  <si>
    <t>Step 1:</t>
  </si>
  <si>
    <r>
      <t xml:space="preserve">Please insert the </t>
    </r>
    <r>
      <rPr>
        <u/>
        <sz val="11"/>
        <color theme="1"/>
        <rFont val="Calibri"/>
        <family val="2"/>
        <scheme val="minor"/>
      </rPr>
      <t>average number of weighted patients in 2023/24</t>
    </r>
    <r>
      <rPr>
        <sz val="11"/>
        <color theme="1"/>
        <rFont val="Calibri"/>
        <family val="2"/>
        <scheme val="minor"/>
      </rPr>
      <t xml:space="preserve"> at your practice in the </t>
    </r>
    <r>
      <rPr>
        <u/>
        <sz val="11"/>
        <color theme="1"/>
        <rFont val="Calibri"/>
        <family val="2"/>
        <scheme val="minor"/>
      </rPr>
      <t>first cell</t>
    </r>
    <r>
      <rPr>
        <sz val="11"/>
        <color theme="1"/>
        <rFont val="Calibri"/>
        <family val="2"/>
        <scheme val="minor"/>
      </rPr>
      <t xml:space="preserve"> (D15) and your estimate of the </t>
    </r>
    <r>
      <rPr>
        <u/>
        <sz val="11"/>
        <color theme="1"/>
        <rFont val="Calibri"/>
        <family val="2"/>
        <scheme val="minor"/>
      </rPr>
      <t>average number of weighted patients</t>
    </r>
    <r>
      <rPr>
        <sz val="11"/>
        <color theme="1"/>
        <rFont val="Calibri"/>
        <family val="2"/>
        <scheme val="minor"/>
      </rPr>
      <t xml:space="preserve"> you expect to be registered at your practice in </t>
    </r>
    <r>
      <rPr>
        <u/>
        <sz val="11"/>
        <color theme="1"/>
        <rFont val="Calibri"/>
        <family val="2"/>
        <scheme val="minor"/>
      </rPr>
      <t>2024/25</t>
    </r>
    <r>
      <rPr>
        <sz val="11"/>
        <color theme="1"/>
        <rFont val="Calibri"/>
        <family val="2"/>
        <scheme val="minor"/>
      </rPr>
      <t xml:space="preserve"> in the </t>
    </r>
    <r>
      <rPr>
        <u/>
        <sz val="11"/>
        <color theme="1"/>
        <rFont val="Calibri"/>
        <family val="2"/>
        <scheme val="minor"/>
      </rPr>
      <t>second cell (E15)</t>
    </r>
    <r>
      <rPr>
        <sz val="11"/>
        <color theme="1"/>
        <rFont val="Calibri"/>
        <family val="2"/>
        <scheme val="minor"/>
      </rPr>
      <t>:</t>
    </r>
  </si>
  <si>
    <t>(this drives the NPP calculations in the ready reckoner for 2023/24)</t>
  </si>
  <si>
    <t>(this drives the Global Sum and NPP calculations in the ready reckoner for 2024/25)</t>
  </si>
  <si>
    <t>Step 2:</t>
  </si>
  <si>
    <r>
      <t xml:space="preserve">Please insert your estimate of the </t>
    </r>
    <r>
      <rPr>
        <u/>
        <sz val="11"/>
        <color theme="1"/>
        <rFont val="Calibri"/>
        <family val="2"/>
        <scheme val="minor"/>
      </rPr>
      <t>average number of patients that were registered</t>
    </r>
    <r>
      <rPr>
        <sz val="11"/>
        <color theme="1"/>
        <rFont val="Calibri"/>
        <family val="2"/>
        <scheme val="minor"/>
      </rPr>
      <t xml:space="preserve"> at your practice in </t>
    </r>
    <r>
      <rPr>
        <u/>
        <sz val="11"/>
        <color theme="1"/>
        <rFont val="Calibri"/>
        <family val="2"/>
        <scheme val="minor"/>
      </rPr>
      <t>2023/24</t>
    </r>
    <r>
      <rPr>
        <sz val="11"/>
        <color theme="1"/>
        <rFont val="Calibri"/>
        <family val="2"/>
        <scheme val="minor"/>
      </rPr>
      <t xml:space="preserve"> in the following cell:</t>
    </r>
  </si>
  <si>
    <t>(this helps drive the QOF calculation in the ready reckoner for 2023/24)</t>
  </si>
  <si>
    <t>Step 3:</t>
  </si>
  <si>
    <r>
      <t xml:space="preserve">Please insert your estimate of the </t>
    </r>
    <r>
      <rPr>
        <u/>
        <sz val="11"/>
        <color theme="1"/>
        <rFont val="Calibri"/>
        <family val="2"/>
        <scheme val="minor"/>
      </rPr>
      <t>average number of patients that will be registered</t>
    </r>
    <r>
      <rPr>
        <sz val="11"/>
        <color theme="1"/>
        <rFont val="Calibri"/>
        <family val="2"/>
        <scheme val="minor"/>
      </rPr>
      <t xml:space="preserve"> at your practice in </t>
    </r>
    <r>
      <rPr>
        <u/>
        <sz val="11"/>
        <color theme="1"/>
        <rFont val="Calibri"/>
        <family val="2"/>
        <scheme val="minor"/>
      </rPr>
      <t>2024/25</t>
    </r>
    <r>
      <rPr>
        <sz val="11"/>
        <color theme="1"/>
        <rFont val="Calibri"/>
        <family val="2"/>
        <scheme val="minor"/>
      </rPr>
      <t xml:space="preserve"> in the following cell:</t>
    </r>
  </si>
  <si>
    <t>(this helps drive the QOF calculation in the ready reckoner for 2024/25)</t>
  </si>
  <si>
    <t>Step 4:</t>
  </si>
  <si>
    <r>
      <t xml:space="preserve">Please </t>
    </r>
    <r>
      <rPr>
        <u/>
        <sz val="11"/>
        <color theme="1"/>
        <rFont val="Calibri"/>
        <family val="2"/>
        <scheme val="minor"/>
      </rPr>
      <t>complete the highlighted cells</t>
    </r>
    <r>
      <rPr>
        <sz val="11"/>
        <color theme="1"/>
        <rFont val="Calibri"/>
        <family val="2"/>
        <scheme val="minor"/>
      </rPr>
      <t xml:space="preserve"> in the ready reckoner below</t>
    </r>
  </si>
  <si>
    <t>Step 5:</t>
  </si>
  <si>
    <r>
      <t xml:space="preserve">The </t>
    </r>
    <r>
      <rPr>
        <u/>
        <sz val="11"/>
        <color theme="1"/>
        <rFont val="Calibri"/>
        <family val="2"/>
        <scheme val="minor"/>
      </rPr>
      <t>indicative funding and net effect</t>
    </r>
    <r>
      <rPr>
        <sz val="11"/>
        <color theme="1"/>
        <rFont val="Calibri"/>
        <family val="2"/>
        <scheme val="minor"/>
      </rPr>
      <t xml:space="preserve"> of all of the changes will be shown at the bottom of the table (</t>
    </r>
    <r>
      <rPr>
        <u/>
        <sz val="11"/>
        <color theme="1"/>
        <rFont val="Calibri"/>
        <family val="2"/>
        <scheme val="minor"/>
      </rPr>
      <t>see cell D43</t>
    </r>
    <r>
      <rPr>
        <sz val="11"/>
        <color theme="1"/>
        <rFont val="Calibri"/>
        <family val="2"/>
        <scheme val="minor"/>
      </rPr>
      <t>).</t>
    </r>
  </si>
  <si>
    <t>Ready Reckoner - Indicative Practice Contract Funding</t>
  </si>
  <si>
    <t>Annual funding stream</t>
  </si>
  <si>
    <t>This column is for practices to input their actual earnings for each funding stream for 2023/24</t>
  </si>
  <si>
    <t>Indicative funding from 
1 April 2024</t>
  </si>
  <si>
    <t>Difference between 2023/24 funding and indicative funding from 1 April 2024 (a positive figure is an increase in funding, a negative is a decrease)</t>
  </si>
  <si>
    <t>QOF</t>
  </si>
  <si>
    <t>Global Sum calculation</t>
  </si>
  <si>
    <t>Global Sum before Out of Hours deduction</t>
  </si>
  <si>
    <t>Does the practice provide Out of Hours services? Select from drop down</t>
  </si>
  <si>
    <t>Less new Out of Hours deduction, if applicable (remains 4.75% in 2024/25 as it was in 2023/24).</t>
  </si>
  <si>
    <t>Net Global Sum payment after OOH deduction applied</t>
  </si>
  <si>
    <t>Network Participation Payment (NPP)</t>
  </si>
  <si>
    <t>Total indicative net effect</t>
  </si>
  <si>
    <t>Indicative Primary Care Network (PCN) Contract income ready reckoner from 1 April 2024</t>
  </si>
  <si>
    <t>Population less closed practices at 1 Jan 2024</t>
  </si>
  <si>
    <t>Registered (raw)</t>
  </si>
  <si>
    <t>Weighted</t>
  </si>
  <si>
    <r>
      <t xml:space="preserve">Please insert the total number of </t>
    </r>
    <r>
      <rPr>
        <u/>
        <sz val="11"/>
        <color theme="1"/>
        <rFont val="Calibri"/>
        <family val="2"/>
        <scheme val="minor"/>
      </rPr>
      <t>registered</t>
    </r>
    <r>
      <rPr>
        <sz val="11"/>
        <color theme="1"/>
        <rFont val="Calibri"/>
        <family val="2"/>
        <scheme val="minor"/>
      </rPr>
      <t xml:space="preserve"> patients </t>
    </r>
    <r>
      <rPr>
        <u/>
        <sz val="11"/>
        <color theme="1"/>
        <rFont val="Calibri"/>
        <family val="2"/>
        <scheme val="minor"/>
      </rPr>
      <t>for the practices across the Network at 1 January 2024</t>
    </r>
    <r>
      <rPr>
        <sz val="11"/>
        <color theme="1"/>
        <rFont val="Calibri"/>
        <family val="2"/>
        <scheme val="minor"/>
      </rPr>
      <t xml:space="preserve"> in the following cell:</t>
    </r>
  </si>
  <si>
    <t>(this drives the calculation of some of the Network funding in the ready reckoner for 2024/25)</t>
  </si>
  <si>
    <r>
      <t xml:space="preserve">Please insert the total number of actual </t>
    </r>
    <r>
      <rPr>
        <u/>
        <sz val="11"/>
        <color theme="1"/>
        <rFont val="Calibri"/>
        <family val="2"/>
        <scheme val="minor"/>
      </rPr>
      <t>weighted</t>
    </r>
    <r>
      <rPr>
        <sz val="11"/>
        <color theme="1"/>
        <rFont val="Calibri"/>
        <family val="2"/>
        <scheme val="minor"/>
      </rPr>
      <t xml:space="preserve"> patients </t>
    </r>
    <r>
      <rPr>
        <u/>
        <sz val="11"/>
        <color theme="1"/>
        <rFont val="Calibri"/>
        <family val="2"/>
        <scheme val="minor"/>
      </rPr>
      <t>for the practices across the Network at 1 January 2024 in the following cell</t>
    </r>
    <r>
      <rPr>
        <sz val="11"/>
        <color theme="1"/>
        <rFont val="Calibri"/>
        <family val="2"/>
        <scheme val="minor"/>
      </rPr>
      <t>:</t>
    </r>
  </si>
  <si>
    <r>
      <t xml:space="preserve">Please insert the estimated </t>
    </r>
    <r>
      <rPr>
        <u/>
        <sz val="11"/>
        <color theme="1"/>
        <rFont val="Calibri"/>
        <family val="2"/>
        <scheme val="minor"/>
      </rPr>
      <t>number of CQC registered care home and nursing home beds</t>
    </r>
    <r>
      <rPr>
        <sz val="11"/>
        <color theme="1"/>
        <rFont val="Calibri"/>
        <family val="2"/>
        <scheme val="minor"/>
      </rPr>
      <t xml:space="preserve"> within the PCN from 1 April 2024 in the following cell:</t>
    </r>
  </si>
  <si>
    <t>(this drives the calculation of the PCN Care Home Premium)</t>
  </si>
  <si>
    <t>Information for PCN leadership and management support, Enhanced Access and Capacity and Access funding ready reckoner (2024/25)</t>
  </si>
  <si>
    <t>U98291</t>
  </si>
  <si>
    <t>Enter PCN code (or select code from drop down box) here to display in cell below PCN Adjusted Population at 1 January 2024</t>
  </si>
  <si>
    <r>
      <t xml:space="preserve">Please enter EITHER the </t>
    </r>
    <r>
      <rPr>
        <u/>
        <sz val="11"/>
        <color theme="1"/>
        <rFont val="Calibri"/>
        <family val="2"/>
        <scheme val="minor"/>
      </rPr>
      <t>PCN code in cell G60</t>
    </r>
    <r>
      <rPr>
        <sz val="11"/>
        <color theme="1"/>
        <rFont val="Calibri"/>
        <family val="2"/>
        <scheme val="minor"/>
      </rPr>
      <t xml:space="preserve"> OR the </t>
    </r>
    <r>
      <rPr>
        <u/>
        <sz val="11"/>
        <color theme="1"/>
        <rFont val="Calibri"/>
        <family val="2"/>
        <scheme val="minor"/>
      </rPr>
      <t>PCN name in cell G64.</t>
    </r>
    <r>
      <rPr>
        <sz val="11"/>
        <color theme="1"/>
        <rFont val="Calibri"/>
        <family val="2"/>
        <scheme val="minor"/>
      </rPr>
      <t xml:space="preserve"> That enables cell E61 to be populated with the Adjusted Population figure for 2024/25:</t>
    </r>
  </si>
  <si>
    <r>
      <t xml:space="preserve">The </t>
    </r>
    <r>
      <rPr>
        <u/>
        <sz val="11"/>
        <color theme="1"/>
        <rFont val="Calibri"/>
        <family val="2"/>
        <scheme val="minor"/>
      </rPr>
      <t>indicative Network Contract funding</t>
    </r>
    <r>
      <rPr>
        <sz val="11"/>
        <color theme="1"/>
        <rFont val="Calibri"/>
        <family val="2"/>
        <scheme val="minor"/>
      </rPr>
      <t xml:space="preserve"> will be shown at the bottom of the table (</t>
    </r>
    <r>
      <rPr>
        <u/>
        <sz val="11"/>
        <color theme="1"/>
        <rFont val="Calibri"/>
        <family val="2"/>
        <scheme val="minor"/>
      </rPr>
      <t>see cell D84</t>
    </r>
    <r>
      <rPr>
        <sz val="11"/>
        <color theme="1"/>
        <rFont val="Calibri"/>
        <family val="2"/>
        <scheme val="minor"/>
      </rPr>
      <t>).</t>
    </r>
  </si>
  <si>
    <t>SWB TOGETHER4HEALTHCARE PCN</t>
  </si>
  <si>
    <t>Enter PCN name here (or select name from drop down box) to display in cell below PCN Adjusted Population at 1 January 2024</t>
  </si>
  <si>
    <t>It is only necessary to enter either the PCN name or code, both are not needed</t>
  </si>
  <si>
    <t>Ready Reckoner - Maximum Network Funding Available</t>
  </si>
  <si>
    <t>If a code and name are entered for 2 different PCNs in cells G60 and G64,  the value in cell G61 will be in cell E61</t>
  </si>
  <si>
    <t>The PCN Code or PCN name displayed can be removed by pressing delete on the cell</t>
  </si>
  <si>
    <t>Funding available per registered patient 
(unless otherwise stated)</t>
  </si>
  <si>
    <t>Maximum Network Contract Funding for 2024/25</t>
  </si>
  <si>
    <t>Additional Roles Reimbursement sum (on a weighted patient basis)</t>
  </si>
  <si>
    <t xml:space="preserve">Enhanced Access
PCN Adjusted Population basis </t>
  </si>
  <si>
    <t>Impact &amp; Investment Fund</t>
  </si>
  <si>
    <t>PCN Capacity and Access Support Payment. PCN Adjusted Population basis</t>
  </si>
  <si>
    <t xml:space="preserve">PCN Capacity and Access Incentive Payment to be assessed against ‘gateway criteria’ by ICBs and paid to PCNs for demonstrable and evidenced improvements in access for patients. </t>
  </si>
  <si>
    <t>* See link for further information on the definition of care home services for this purpose:</t>
  </si>
  <si>
    <t>https://www.cqc.org.uk/guidance-providers/regulations-enforcement/service-types</t>
  </si>
  <si>
    <t xml:space="preserve">Role </t>
  </si>
  <si>
    <t>AfC band</t>
  </si>
  <si>
    <r>
      <t>Annual maximum reimbursable amount per role</t>
    </r>
    <r>
      <rPr>
        <b/>
        <vertAlign val="superscript"/>
        <sz val="12"/>
        <color rgb="FF000000"/>
        <rFont val="Arial"/>
        <family val="2"/>
      </rPr>
      <t>[1],[2]</t>
    </r>
    <r>
      <rPr>
        <b/>
        <sz val="12"/>
        <color rgb="FF000000"/>
        <rFont val="Arial"/>
        <family val="2"/>
      </rPr>
      <t xml:space="preserve"> </t>
    </r>
  </si>
  <si>
    <r>
      <t xml:space="preserve">Annual maximum reimbursable amount per role plus </t>
    </r>
    <r>
      <rPr>
        <b/>
        <u/>
        <sz val="12"/>
        <color rgb="FF000000"/>
        <rFont val="Arial"/>
        <family val="2"/>
      </rPr>
      <t>inner HCAS</t>
    </r>
  </si>
  <si>
    <r>
      <t xml:space="preserve">Annual maximum reimbursable amount per role plus </t>
    </r>
    <r>
      <rPr>
        <b/>
        <u/>
        <sz val="12"/>
        <color rgb="FF000000"/>
        <rFont val="Arial"/>
        <family val="2"/>
      </rPr>
      <t>outer HCAS</t>
    </r>
  </si>
  <si>
    <t>Clinical Pharmacists</t>
  </si>
  <si>
    <t>7-8a</t>
  </si>
  <si>
    <t>Pharmacy Technicians</t>
  </si>
  <si>
    <t>Social Prescribing Link Workers</t>
  </si>
  <si>
    <t>Up to 5</t>
  </si>
  <si>
    <t>Health and Wellbeing Coaches</t>
  </si>
  <si>
    <t>Care Co-ordinators</t>
  </si>
  <si>
    <t>Physician Associates</t>
  </si>
  <si>
    <t>Apprentice Physician Associates</t>
  </si>
  <si>
    <t>First Contact Physiotherapists</t>
  </si>
  <si>
    <t>Dieticians</t>
  </si>
  <si>
    <t>Podiatrists</t>
  </si>
  <si>
    <t>Occupational Therapists</t>
  </si>
  <si>
    <t>Trainee Nursing Associates</t>
  </si>
  <si>
    <t>Nursing Associates</t>
  </si>
  <si>
    <t>Community Paramedics</t>
  </si>
  <si>
    <t>Advanced Practitioners</t>
  </si>
  <si>
    <t>8a</t>
  </si>
  <si>
    <t>General Practice Assistants</t>
  </si>
  <si>
    <t>Digital and Transformation Leads</t>
  </si>
  <si>
    <t>Enhanced Practice Nurses</t>
  </si>
  <si>
    <t>Other Direct Patient Care roles, as per section 7.3.2 of DES</t>
  </si>
  <si>
    <t xml:space="preserve">As agreed with commissioner and within the band maxima for the band recruited as set out above. </t>
  </si>
  <si>
    <t xml:space="preserve">[1] The maximum reimbursable amount is the sum of (a) the weighted average salary for the specified AfC band plus (b) associated employer on-costs (NHS Pension costs - 14.38%; and Employers' NI up to 13.8% of earnings above the threshold). </t>
  </si>
  <si>
    <t xml:space="preserve">     These amounts do not include any recruitment and reimbursement premiums or backdated pay uplifts that PCNs may choose to offer.</t>
  </si>
  <si>
    <t xml:space="preserve">     If applicable, the on-costs will be revised to take account of any pending change in employer pension contributions.</t>
  </si>
  <si>
    <t xml:space="preserve">[2] The maximum reimbursable amounts shown in Table 1 include the maximum inner and outer higher area cost supplement available to PCNs within the London region. See Table 4 for details.  </t>
  </si>
  <si>
    <t>[3] The Advanced Practitioner reimbursement tier is only applicable to Clinical Pharmacists, First Contact Physiotherapists, Occupational Therapists, Dieticians, Podiatrists, Paramedics and Advanced Clinical Practitioner Nurse.</t>
  </si>
  <si>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[4],[5]</t>
    </r>
    <r>
      <rPr>
        <b/>
        <sz val="12"/>
        <color rgb="FF000000"/>
        <rFont val="Arial"/>
        <family val="2"/>
      </rPr>
      <t xml:space="preserve"> </t>
    </r>
  </si>
  <si>
    <t>Adult Mental Health Practitioner
CYP Mental Health Practitioner</t>
  </si>
  <si>
    <t xml:space="preserve">[4] The maximum reimbursable amount is 50 per cent of the sum of (a) the weighted average salary for the specified AfC band plus (b) associated employer on-costs (NHS Pension costs - 14.38%; and Employers' NI up to 13.8% above earnings the threshold). </t>
  </si>
  <si>
    <t xml:space="preserve">   These amounts do not include any recruitment and reimbursement premiums or backdated pay uplifts that PCNs may choose to offer.</t>
  </si>
  <si>
    <t xml:space="preserve">   If applicable, the on-costs will be revised to take account of any pending change in employer pension contributions.</t>
  </si>
  <si>
    <t xml:space="preserve">[5] The maximum reimbursable amounts shown in Table 2 include the maximum inner and outer higher area cost supplement available to PCNs within the London Region. See Table 4 for details.  </t>
  </si>
  <si>
    <r>
      <t>Table 3: Additional MHPs, where funding arrangements are for agreement between PCN and mental health provider </t>
    </r>
    <r>
      <rPr>
        <b/>
        <vertAlign val="superscript"/>
        <sz val="12"/>
        <color rgb="FF000000"/>
        <rFont val="Arial"/>
        <family val="2"/>
      </rPr>
      <t>[6}</t>
    </r>
  </si>
  <si>
    <r>
      <t>Annual</t>
    </r>
    <r>
      <rPr>
        <sz val="12"/>
        <color rgb="FF000000"/>
        <rFont val="Times New Roman"/>
        <family val="1"/>
      </rPr>
      <t> </t>
    </r>
    <r>
      <rPr>
        <b/>
        <sz val="12"/>
        <color rgb="FF000000"/>
        <rFont val="Arial"/>
        <family val="2"/>
      </rPr>
      <t>maximum reimbursable amount per band</t>
    </r>
    <r>
      <rPr>
        <b/>
        <vertAlign val="superscript"/>
        <sz val="12"/>
        <color rgb="FF000000"/>
        <rFont val="Arial"/>
        <family val="2"/>
      </rPr>
      <t>[7],[8]</t>
    </r>
    <r>
      <rPr>
        <b/>
        <sz val="12"/>
        <color rgb="FF000000"/>
        <rFont val="Arial"/>
        <family val="2"/>
      </rPr>
      <t xml:space="preserve"> </t>
    </r>
  </si>
  <si>
    <t>[6] The amounts in table 3 reflect the maximum reimbursement available to the PCN, and are based on the PCN funding 100% of the role. The actual amount claimed will depend on local funding agreements. For example, if the PCN and mental health provider agree to fund 70% and 30% of the role respectively, the PCN will only claim 70% of the amount quoted above.   </t>
  </si>
  <si>
    <t xml:space="preserve">[7] The maximum reimbursable amounts shown in Table 3 include the maximum inner and outer higher area cost supplement available to PCNs within the London Region. See Table 4 for details.  </t>
  </si>
  <si>
    <t xml:space="preserve">[8] The maximum reimbursable amount is the sum of (a) the weighted average salary for the specified AfC band plus (b) associated employer on-costs (NHS Pension costs - 14.38%; and Employers' NI up to 13.8% of earnings above the threshold). </t>
  </si>
  <si>
    <t xml:space="preserve">Area </t>
  </si>
  <si>
    <t>Annual high area cost supplement calculation</t>
  </si>
  <si>
    <t>Inner</t>
  </si>
  <si>
    <t>20% of basic salary, subject to a minimum payment of £5,132 and a maximum of £7,746 per annum</t>
  </si>
  <si>
    <t>Outer</t>
  </si>
  <si>
    <t>15% of basic salary, subject to a minimum payment of £4,313 and a maximum payment of £5,436 per annum</t>
  </si>
  <si>
    <t>As at 1 January 2024</t>
  </si>
  <si>
    <t>PCN code</t>
  </si>
  <si>
    <t>PCN name</t>
  </si>
  <si>
    <t>PCN Adjusted Populations</t>
  </si>
  <si>
    <t>U60176</t>
  </si>
  <si>
    <t>3 CENTRES PCN</t>
  </si>
  <si>
    <t>U00070</t>
  </si>
  <si>
    <t>WEST MERTON PCN</t>
  </si>
  <si>
    <t>U72999</t>
  </si>
  <si>
    <t>4 DONCASTER PCN</t>
  </si>
  <si>
    <t>U00147</t>
  </si>
  <si>
    <t>AEGIS HEALTHCARE PCN</t>
  </si>
  <si>
    <t>U16600</t>
  </si>
  <si>
    <t>4PCN (BNSSG) PCN</t>
  </si>
  <si>
    <t>U00203</t>
  </si>
  <si>
    <t>ECCLES &amp; IRLAM PCN</t>
  </si>
  <si>
    <t>U89554</t>
  </si>
  <si>
    <t>A1 NETWORK PCN</t>
  </si>
  <si>
    <t>U00254</t>
  </si>
  <si>
    <t>BLACKHEATH AND CHARLTON PCN</t>
  </si>
  <si>
    <t>U72748</t>
  </si>
  <si>
    <t>A31 GROUP PCN</t>
  </si>
  <si>
    <t>U00351</t>
  </si>
  <si>
    <t>SOLIHULL SOUTH CENTRAL PCN</t>
  </si>
  <si>
    <t>U16983</t>
  </si>
  <si>
    <t>A34 WEST BERKSHIRE PCN</t>
  </si>
  <si>
    <t>U00367</t>
  </si>
  <si>
    <t>HAVERING SOUTH PCN</t>
  </si>
  <si>
    <t>U06079</t>
  </si>
  <si>
    <t>ABBEY HEALTH PCN</t>
  </si>
  <si>
    <t>U00402</t>
  </si>
  <si>
    <t>CONNEXUS PCN</t>
  </si>
  <si>
    <t>U47228</t>
  </si>
  <si>
    <t>ABC PCN</t>
  </si>
  <si>
    <t>U00639</t>
  </si>
  <si>
    <t>CARLISLE RURAL PCN</t>
  </si>
  <si>
    <t>U57321</t>
  </si>
  <si>
    <t>ABINGDON AND DISTRICT PCN</t>
  </si>
  <si>
    <t>U00760</t>
  </si>
  <si>
    <t>NORTH SEDGEMOOR PCN</t>
  </si>
  <si>
    <t>U15230</t>
  </si>
  <si>
    <t>ABINGDON CENTRAL PCN</t>
  </si>
  <si>
    <t>U01092</t>
  </si>
  <si>
    <t>CISSBURY INTEGRATED CARE PCN</t>
  </si>
  <si>
    <t>U93998</t>
  </si>
  <si>
    <t>ABOUT BETTER CARE (ABC) PCN</t>
  </si>
  <si>
    <t>U01096</t>
  </si>
  <si>
    <t>LOUGHTON BUCKHURST HILL &amp; CHIGWELL PCN</t>
  </si>
  <si>
    <t>U76349</t>
  </si>
  <si>
    <t>ACCLAIM NHS PCN</t>
  </si>
  <si>
    <t>U01198</t>
  </si>
  <si>
    <t>SOUTH (IW) PCN</t>
  </si>
  <si>
    <t>U81324</t>
  </si>
  <si>
    <t>ACTON PCN</t>
  </si>
  <si>
    <t>U01367</t>
  </si>
  <si>
    <t>WALLINGFORD &amp; SURROUNDS PCN</t>
  </si>
  <si>
    <t>U01577</t>
  </si>
  <si>
    <t>WALSALL WEST 2 PCN</t>
  </si>
  <si>
    <t>U12553</t>
  </si>
  <si>
    <t>AEGROS HEALTH PCN</t>
  </si>
  <si>
    <t>U01630</t>
  </si>
  <si>
    <t>STALYBRIDGE PCN</t>
  </si>
  <si>
    <t>U66596</t>
  </si>
  <si>
    <t>AFFINITY (BNSSG) PCN</t>
  </si>
  <si>
    <t>U01680</t>
  </si>
  <si>
    <t>MALTBY WICKERSLEY PCN</t>
  </si>
  <si>
    <t>U87769</t>
  </si>
  <si>
    <t>AFFINITY CARE PCN</t>
  </si>
  <si>
    <t>U01901</t>
  </si>
  <si>
    <t>CHORLEY CENTRAL PCN</t>
  </si>
  <si>
    <t>U80186</t>
  </si>
  <si>
    <t>AINTREE PCN</t>
  </si>
  <si>
    <t>U01916</t>
  </si>
  <si>
    <t>CYGNET PCN</t>
  </si>
  <si>
    <t>U78369</t>
  </si>
  <si>
    <t>ALBAN HEALTHCARE PCN</t>
  </si>
  <si>
    <t>U01989</t>
  </si>
  <si>
    <t>DURHAM WEST PCN</t>
  </si>
  <si>
    <t>U03055</t>
  </si>
  <si>
    <t>ALDERSHOT PCN</t>
  </si>
  <si>
    <t>U02049</t>
  </si>
  <si>
    <t>SOUTH TANDRIDGE PCN</t>
  </si>
  <si>
    <t>U72812</t>
  </si>
  <si>
    <t>ALFRETON RIPLEY CRICH &amp; HEANOR PCN</t>
  </si>
  <si>
    <t>U02275</t>
  </si>
  <si>
    <t>HYDE PCN</t>
  </si>
  <si>
    <t>U47609</t>
  </si>
  <si>
    <t>ALLIANCE OF SUTTON PRACTICES PCN</t>
  </si>
  <si>
    <t>U02453</t>
  </si>
  <si>
    <t>SOUTHEND WEST CENTRAL PCN</t>
  </si>
  <si>
    <t>U75382</t>
  </si>
  <si>
    <t>ALLIANCE PCN</t>
  </si>
  <si>
    <t>U02454</t>
  </si>
  <si>
    <t>NIGHTINGALE PCN</t>
  </si>
  <si>
    <t>U36299</t>
  </si>
  <si>
    <t>ALPHA PCN</t>
  </si>
  <si>
    <t>U02610</t>
  </si>
  <si>
    <t>EAST CORNWALL PCN</t>
  </si>
  <si>
    <t>U52868</t>
  </si>
  <si>
    <t>ALPS GROUP PCN</t>
  </si>
  <si>
    <t>U02669</t>
  </si>
  <si>
    <t>BERKELEY VALE PCN</t>
  </si>
  <si>
    <t>U95344</t>
  </si>
  <si>
    <t>ALTRINCHAM HEALTHCARE ALLIANCE PCN</t>
  </si>
  <si>
    <t>U02671</t>
  </si>
  <si>
    <t>GREATER MIDDLESBROUGH PCN</t>
  </si>
  <si>
    <t>U15164</t>
  </si>
  <si>
    <t>ANDOVER PCN</t>
  </si>
  <si>
    <t>U02678</t>
  </si>
  <si>
    <t>WINSFORD PCN</t>
  </si>
  <si>
    <t>U49727</t>
  </si>
  <si>
    <t>ANFIELD &amp; EVERTON PCN</t>
  </si>
  <si>
    <t>U02731</t>
  </si>
  <si>
    <t>IGPC PCN</t>
  </si>
  <si>
    <t>U04748</t>
  </si>
  <si>
    <t>ANGMERING COPPICE FITZALAN (ACF) PCN</t>
  </si>
  <si>
    <t>U02739</t>
  </si>
  <si>
    <t>WHITLEY BAY PCN</t>
  </si>
  <si>
    <t>U17435</t>
  </si>
  <si>
    <t>APEX PCN</t>
  </si>
  <si>
    <t>U02749</t>
  </si>
  <si>
    <t>CENTRAL BOURNEMOUTH PCN</t>
  </si>
  <si>
    <t>U07140</t>
  </si>
  <si>
    <t>APL BEXLEY PCN</t>
  </si>
  <si>
    <t>U02795</t>
  </si>
  <si>
    <t>NORTH 2 ISLINGTON PCN</t>
  </si>
  <si>
    <t>U23546</t>
  </si>
  <si>
    <t>APLOS HEALTH PCN</t>
  </si>
  <si>
    <t>U02961</t>
  </si>
  <si>
    <t>SOUTH WESTMINSTER PCN</t>
  </si>
  <si>
    <t>U87666</t>
  </si>
  <si>
    <t>APOLLO PCN</t>
  </si>
  <si>
    <t>U36721</t>
  </si>
  <si>
    <t>ARBENNEK HEALTH PCN</t>
  </si>
  <si>
    <t>U03153</t>
  </si>
  <si>
    <t>BROUGHTON HEALTH ALLIANCE PCN</t>
  </si>
  <si>
    <t>U23821</t>
  </si>
  <si>
    <t>ARC BUCKS PCN</t>
  </si>
  <si>
    <t>U03186</t>
  </si>
  <si>
    <t>THE LEICESTER FOXES PCN</t>
  </si>
  <si>
    <t>U55724</t>
  </si>
  <si>
    <t>ARDEN PCN</t>
  </si>
  <si>
    <t>U03298</t>
  </si>
  <si>
    <t>RICHMONDSHIRE PCN</t>
  </si>
  <si>
    <t>U07506</t>
  </si>
  <si>
    <t>ARDWICK AND LONGSIGHT PCN</t>
  </si>
  <si>
    <t>U03364</t>
  </si>
  <si>
    <t>HAYWARDS HEATH VILLAGES PCN</t>
  </si>
  <si>
    <t>U92581</t>
  </si>
  <si>
    <t>ARMLEY PCN</t>
  </si>
  <si>
    <t>U03379</t>
  </si>
  <si>
    <t>RANWORTH PCN</t>
  </si>
  <si>
    <t>U51200</t>
  </si>
  <si>
    <t>ARNOLD AND CALVERTON PCN</t>
  </si>
  <si>
    <t>U03551</t>
  </si>
  <si>
    <t>MOTTINGHAM, DOWNHAM &amp; CHISLEHURST PCN</t>
  </si>
  <si>
    <t>U47851</t>
  </si>
  <si>
    <t>ARROW HEALTH PCN</t>
  </si>
  <si>
    <t>U03653</t>
  </si>
  <si>
    <t>FAIRLOP PCN</t>
  </si>
  <si>
    <t>U21339</t>
  </si>
  <si>
    <t>ARUN INTEGRATED CARE (AIC) PCN LTD</t>
  </si>
  <si>
    <t>U03810</t>
  </si>
  <si>
    <t>ISLAND CITY PCN</t>
  </si>
  <si>
    <t>U49574</t>
  </si>
  <si>
    <t>ASCENT PCN</t>
  </si>
  <si>
    <t>U03824</t>
  </si>
  <si>
    <t>VENN PCN</t>
  </si>
  <si>
    <t>U14074</t>
  </si>
  <si>
    <t>ASCOT PCN</t>
  </si>
  <si>
    <t>U03826</t>
  </si>
  <si>
    <t>YORK EAST PCN</t>
  </si>
  <si>
    <t>U85198</t>
  </si>
  <si>
    <t>ASHFIELD NORTH PCN</t>
  </si>
  <si>
    <t>U03864</t>
  </si>
  <si>
    <t>NORTH CORNWALL COAST PCN</t>
  </si>
  <si>
    <t>U53963</t>
  </si>
  <si>
    <t>ASHFIELD SOUTH PCN</t>
  </si>
  <si>
    <t>U03989</t>
  </si>
  <si>
    <t>READING HOLYBROOK PCN</t>
  </si>
  <si>
    <t>U50767</t>
  </si>
  <si>
    <t>ASHFORD MEDICAL PARTNERSHIP PCN</t>
  </si>
  <si>
    <t>U04079</t>
  </si>
  <si>
    <t>WEST READING VILLAGES PCN</t>
  </si>
  <si>
    <t>U07648</t>
  </si>
  <si>
    <t>ASHFORD RURAL PCN</t>
  </si>
  <si>
    <t>U04154</t>
  </si>
  <si>
    <t>NORTH NORFOLK 4 PCN</t>
  </si>
  <si>
    <t>U38271</t>
  </si>
  <si>
    <t>ASHTON PCN</t>
  </si>
  <si>
    <t>U04443</t>
  </si>
  <si>
    <t>SS9 PCN</t>
  </si>
  <si>
    <t>U28765</t>
  </si>
  <si>
    <t>ASOP PCN</t>
  </si>
  <si>
    <t>U04545</t>
  </si>
  <si>
    <t>SOUTHEND EAST PCN</t>
  </si>
  <si>
    <t>U16816</t>
  </si>
  <si>
    <t>ASPEN PCN</t>
  </si>
  <si>
    <t>U04648</t>
  </si>
  <si>
    <t>BRUNEL HEALTH GROUP PCN6</t>
  </si>
  <si>
    <t>U13680</t>
  </si>
  <si>
    <t>ASPIRE MEDICAL PCN</t>
  </si>
  <si>
    <t>U04725</t>
  </si>
  <si>
    <t>HAYWARDS HEATH CENTRAL PCN</t>
  </si>
  <si>
    <t>U18315</t>
  </si>
  <si>
    <t>AT MEDICS STREATHAM PCN</t>
  </si>
  <si>
    <t>U92100</t>
  </si>
  <si>
    <t>ATHENA PCN</t>
  </si>
  <si>
    <t>U04784</t>
  </si>
  <si>
    <t>WARWICKSHIRE EAST PCN</t>
  </si>
  <si>
    <t>U34538</t>
  </si>
  <si>
    <t>ATTENBOROUGH PCN</t>
  </si>
  <si>
    <t>U04862</t>
  </si>
  <si>
    <t>WHITE HORSE BOTLEY PCN</t>
  </si>
  <si>
    <t>U84277</t>
  </si>
  <si>
    <t>AVON VALLEY PCN</t>
  </si>
  <si>
    <t>U04901</t>
  </si>
  <si>
    <t>STONE &amp; ECCLESHALL PCN</t>
  </si>
  <si>
    <t>U72129</t>
  </si>
  <si>
    <t>AYLESBURY CENTRAL PCN</t>
  </si>
  <si>
    <t>U04973</t>
  </si>
  <si>
    <t>GARDEN CITY PCN</t>
  </si>
  <si>
    <t>U19803</t>
  </si>
  <si>
    <t>BABYLON GP AT HAND PCN</t>
  </si>
  <si>
    <t>U05001</t>
  </si>
  <si>
    <t>LARWOOD &amp; BAWTRY PCN</t>
  </si>
  <si>
    <t>U10998</t>
  </si>
  <si>
    <t>BACHS PCN</t>
  </si>
  <si>
    <t>U05048</t>
  </si>
  <si>
    <t>NORTH HARDWICK AND BOLSOVER PCN</t>
  </si>
  <si>
    <t>U42598</t>
  </si>
  <si>
    <t>BALHAM, TOOTING &amp; FURZEDOWN PCN</t>
  </si>
  <si>
    <t>U05340</t>
  </si>
  <si>
    <t>THREE VALLEYS HEALTH PCN</t>
  </si>
  <si>
    <t>U54948</t>
  </si>
  <si>
    <t>BALSALL HEATH, SPARKHILL &amp; MOSELEY PCN</t>
  </si>
  <si>
    <t>U05433</t>
  </si>
  <si>
    <t>SOUTH NORFOLK HIP PCN</t>
  </si>
  <si>
    <t>U62251</t>
  </si>
  <si>
    <t>BANBURY ALLIANCE PCN</t>
  </si>
  <si>
    <t>U05451</t>
  </si>
  <si>
    <t>HACKNEY MARSHES PCN</t>
  </si>
  <si>
    <t>U23620</t>
  </si>
  <si>
    <t>BANBURY CROSS PCN</t>
  </si>
  <si>
    <t>U05458</t>
  </si>
  <si>
    <t>SUNDERLAND WEST 2 PCN</t>
  </si>
  <si>
    <t>U42235</t>
  </si>
  <si>
    <t>BANSTEAD HEALTHCARE PCN</t>
  </si>
  <si>
    <t>U05510</t>
  </si>
  <si>
    <t>MALLING PCN</t>
  </si>
  <si>
    <t>U27362</t>
  </si>
  <si>
    <t>BARKING &amp; DAGENHAM EAST ONE PCN</t>
  </si>
  <si>
    <t>U05512</t>
  </si>
  <si>
    <t>WEST NORTHUMBERLAND PCN</t>
  </si>
  <si>
    <t>U86966</t>
  </si>
  <si>
    <t>BARKING &amp; DAGENHAM EAST PCN</t>
  </si>
  <si>
    <t>U05517</t>
  </si>
  <si>
    <t>HWL NETWORK PCN</t>
  </si>
  <si>
    <t>U26744</t>
  </si>
  <si>
    <t>BARKING &amp; DAGENHAM NEW WEST PCN</t>
  </si>
  <si>
    <t>U05632</t>
  </si>
  <si>
    <t>SEAFORD PCN</t>
  </si>
  <si>
    <t>U55387</t>
  </si>
  <si>
    <t>BARKING &amp; DAGENHAM NORTH PCN</t>
  </si>
  <si>
    <t>U05642</t>
  </si>
  <si>
    <t>MILLENNIUM PCN</t>
  </si>
  <si>
    <t>U92874</t>
  </si>
  <si>
    <t>BARKING &amp; DAGENHAM NORTH WEST PCN</t>
  </si>
  <si>
    <t>U05679</t>
  </si>
  <si>
    <t>SPARCELLS PCN</t>
  </si>
  <si>
    <t>U11211</t>
  </si>
  <si>
    <t>BARKING &amp; DAGENHAM WEST PCN</t>
  </si>
  <si>
    <t>U05734</t>
  </si>
  <si>
    <t>HANLEY, BUCKNALL &amp; BENTILEE PCN</t>
  </si>
  <si>
    <t>U84655</t>
  </si>
  <si>
    <t>BARNET 1D PCN</t>
  </si>
  <si>
    <t>U05784</t>
  </si>
  <si>
    <t>BROMPTON HEALTH PCN</t>
  </si>
  <si>
    <t>U07605</t>
  </si>
  <si>
    <t>BARNET 1W PCN</t>
  </si>
  <si>
    <t>U05885</t>
  </si>
  <si>
    <t>SOUTH CAMDEN PCN</t>
  </si>
  <si>
    <t>U33392</t>
  </si>
  <si>
    <t>BARNET 2 PCN</t>
  </si>
  <si>
    <t>U05906</t>
  </si>
  <si>
    <t>LEYLAND PCN</t>
  </si>
  <si>
    <t>U58538</t>
  </si>
  <si>
    <t>BARNET 3 PCN</t>
  </si>
  <si>
    <t>U06000</t>
  </si>
  <si>
    <t>KNUTSFORD PCN</t>
  </si>
  <si>
    <t>U35438</t>
  </si>
  <si>
    <t>BARNET 4 PCN</t>
  </si>
  <si>
    <t>U39686</t>
  </si>
  <si>
    <t>BARNET 5 PCN</t>
  </si>
  <si>
    <t>U06092</t>
  </si>
  <si>
    <t>GREENWOOD PCN</t>
  </si>
  <si>
    <t>U30079</t>
  </si>
  <si>
    <t>BARNET 6 PCN</t>
  </si>
  <si>
    <t>U06180</t>
  </si>
  <si>
    <t>NORTH SOUTHWARK PCN</t>
  </si>
  <si>
    <t>U16464</t>
  </si>
  <si>
    <t>BARNSLEY PCN</t>
  </si>
  <si>
    <t>U06243</t>
  </si>
  <si>
    <t>TILBURY AND CHADWELL PCN</t>
  </si>
  <si>
    <t>U50322</t>
  </si>
  <si>
    <t>BARNSTAPLE ALLIANCE PCN</t>
  </si>
  <si>
    <t>U06256</t>
  </si>
  <si>
    <t>HIPC (HOLISTIC PATIENT CENTRED CARE) PCN</t>
  </si>
  <si>
    <t>U26878</t>
  </si>
  <si>
    <t>BARRACK LANE &amp; IVRY STREET PCN</t>
  </si>
  <si>
    <t>U06387</t>
  </si>
  <si>
    <t>NEXUS (DEVON) PCN</t>
  </si>
  <si>
    <t>U17992</t>
  </si>
  <si>
    <t>BARROW AND MILLOM PCN</t>
  </si>
  <si>
    <t>U06437</t>
  </si>
  <si>
    <t>BYRON PCN</t>
  </si>
  <si>
    <t>U63770</t>
  </si>
  <si>
    <t>BATH INDEPENDENTS PCN</t>
  </si>
  <si>
    <t>U06438</t>
  </si>
  <si>
    <t>PCCO PCN</t>
  </si>
  <si>
    <t>U63540</t>
  </si>
  <si>
    <t>BATLEY BIRSTALL PCN</t>
  </si>
  <si>
    <t>U06486</t>
  </si>
  <si>
    <t>STOKES PCN</t>
  </si>
  <si>
    <t>U42154</t>
  </si>
  <si>
    <t>BATTERSEA PCN</t>
  </si>
  <si>
    <t>U06610</t>
  </si>
  <si>
    <t>DUDLEY AND NETHERTON PCN</t>
  </si>
  <si>
    <t>U27624</t>
  </si>
  <si>
    <t>BAY PCN</t>
  </si>
  <si>
    <t>U06816</t>
  </si>
  <si>
    <t>EXETER CITY PCN</t>
  </si>
  <si>
    <t>U55399</t>
  </si>
  <si>
    <t>BAYWIDE PCN</t>
  </si>
  <si>
    <t>U06871</t>
  </si>
  <si>
    <t>BURGESS HILL &amp; VILLAGES PCN</t>
  </si>
  <si>
    <t>U27086</t>
  </si>
  <si>
    <t>BD4+ PCN</t>
  </si>
  <si>
    <t>U06978</t>
  </si>
  <si>
    <t>NEWHAM NORTH EAST 2 PCN</t>
  </si>
  <si>
    <t>U51667</t>
  </si>
  <si>
    <t>BEACON (CHARNWOOD) PCN</t>
  </si>
  <si>
    <t>U07003</t>
  </si>
  <si>
    <t>RUMWORTH PCN</t>
  </si>
  <si>
    <t>U68552</t>
  </si>
  <si>
    <t>BEACON MEDICAL GROUP PCN</t>
  </si>
  <si>
    <t>U07032</t>
  </si>
  <si>
    <t>NORTH STOCKTON PCN</t>
  </si>
  <si>
    <t>U36188</t>
  </si>
  <si>
    <t>BECKENHAM PCN</t>
  </si>
  <si>
    <t>U16878</t>
  </si>
  <si>
    <t>BEESTON PCN</t>
  </si>
  <si>
    <t>U07169</t>
  </si>
  <si>
    <t>SHOREDITCH PARK PCN</t>
  </si>
  <si>
    <t>U64426</t>
  </si>
  <si>
    <t>BELGRAVE &amp; SPINNEY HILL PCN</t>
  </si>
  <si>
    <t>U07392</t>
  </si>
  <si>
    <t>NORTH CONNECT PCN</t>
  </si>
  <si>
    <t>U61321</t>
  </si>
  <si>
    <t>BELPER PCN</t>
  </si>
  <si>
    <t>U07449</t>
  </si>
  <si>
    <t>PORTSDOWN PCN</t>
  </si>
  <si>
    <t>U27924</t>
  </si>
  <si>
    <t>BENFLEET PCN</t>
  </si>
  <si>
    <t>U44561</t>
  </si>
  <si>
    <t>BESTWOOD AND SHERWOOD PCN</t>
  </si>
  <si>
    <t>U07607</t>
  </si>
  <si>
    <t>CENTRAL SUTTON PCN</t>
  </si>
  <si>
    <t>U71839</t>
  </si>
  <si>
    <t>BETTER HEALTH MCR PCN</t>
  </si>
  <si>
    <t>U30913</t>
  </si>
  <si>
    <t>BEVERLEY PCN</t>
  </si>
  <si>
    <t>U07776</t>
  </si>
  <si>
    <t>CHESTER EAST PCN</t>
  </si>
  <si>
    <t>U85348</t>
  </si>
  <si>
    <t>BEXHILL PCN</t>
  </si>
  <si>
    <t>U07789</t>
  </si>
  <si>
    <t>COVENTRY NORTH PCN</t>
  </si>
  <si>
    <t>U83604</t>
  </si>
  <si>
    <t>BICESTER PCN</t>
  </si>
  <si>
    <t>U07842</t>
  </si>
  <si>
    <t>EAST CLEVELAND PCN</t>
  </si>
  <si>
    <t>U91979</t>
  </si>
  <si>
    <t>BILLERICAY PCN</t>
  </si>
  <si>
    <t>U07902</t>
  </si>
  <si>
    <t>BRACKLEY &amp; TOWCESTER PCN</t>
  </si>
  <si>
    <t>U94460</t>
  </si>
  <si>
    <t>BILLINGHAM &amp; NORTON PCN</t>
  </si>
  <si>
    <t>U08085</t>
  </si>
  <si>
    <t>EDEN (CUMBRIA) PCN</t>
  </si>
  <si>
    <t>U99194</t>
  </si>
  <si>
    <t>BIRKENHEAD PCN</t>
  </si>
  <si>
    <t>U08086</t>
  </si>
  <si>
    <t>PENDLE WEST PCN</t>
  </si>
  <si>
    <t>U79433</t>
  </si>
  <si>
    <t>BIRMINGHAM EAST CENTRAL PCN</t>
  </si>
  <si>
    <t>U08235</t>
  </si>
  <si>
    <t>REGIS HEALTHCARE PCN</t>
  </si>
  <si>
    <t>U76028</t>
  </si>
  <si>
    <t>BIRTLEY AND CENTRAL GATESHEAD PCN</t>
  </si>
  <si>
    <t>U08248</t>
  </si>
  <si>
    <t>BRIGANTES PCN</t>
  </si>
  <si>
    <t>U85067</t>
  </si>
  <si>
    <t>BISHOP AUCKLAND PCN</t>
  </si>
  <si>
    <t>U08561</t>
  </si>
  <si>
    <t>SOUTHAMPTON LIVING WELL PARTNERSHIP PCN</t>
  </si>
  <si>
    <t>U23742</t>
  </si>
  <si>
    <t>BLACKBOURNE PCN</t>
  </si>
  <si>
    <t>U08578</t>
  </si>
  <si>
    <t>NEW CROSS ALLIANCE PCN</t>
  </si>
  <si>
    <t>U48502</t>
  </si>
  <si>
    <t>BLACKBURN EAST PCN</t>
  </si>
  <si>
    <t>U08579</t>
  </si>
  <si>
    <t>HARPENDEN HEALTH PCN</t>
  </si>
  <si>
    <t>U69841</t>
  </si>
  <si>
    <t>BLACKBURN NORTH PCN</t>
  </si>
  <si>
    <t>U08711</t>
  </si>
  <si>
    <t>GRAVESEND ALLIANCE PCN</t>
  </si>
  <si>
    <t>U34816</t>
  </si>
  <si>
    <t>BLACKBURN WEST PCN</t>
  </si>
  <si>
    <t>U08803</t>
  </si>
  <si>
    <t>BROMLEY BY BOW AND STEPNEY HEALTH CIC</t>
  </si>
  <si>
    <t>U08925</t>
  </si>
  <si>
    <t>STAFFORD CENTRAL PCN</t>
  </si>
  <si>
    <t>U97645</t>
  </si>
  <si>
    <t>BLACKPOOL CENTRAL PCN</t>
  </si>
  <si>
    <t>U09057</t>
  </si>
  <si>
    <t>HYNDBURN RURAL PCN</t>
  </si>
  <si>
    <t>U47882</t>
  </si>
  <si>
    <t>BLACKPOOL CENTRAL WEST PCN</t>
  </si>
  <si>
    <t>U09071</t>
  </si>
  <si>
    <t>GPNET5 PCN</t>
  </si>
  <si>
    <t>U82077</t>
  </si>
  <si>
    <t>BLACKPOOL NORTH PCN</t>
  </si>
  <si>
    <t>U09072</t>
  </si>
  <si>
    <t>PRESTON PARK COMMUNITY PCN</t>
  </si>
  <si>
    <t>U64436</t>
  </si>
  <si>
    <t>BLACKPOOL SOUTH CENTRAL PCN</t>
  </si>
  <si>
    <t>U09081</t>
  </si>
  <si>
    <t>FALMOUTH AND PENRYN PCN</t>
  </si>
  <si>
    <t>U45809</t>
  </si>
  <si>
    <t>BLACKPOOL SOUTH PCN</t>
  </si>
  <si>
    <t>U09100</t>
  </si>
  <si>
    <t>GREATER PRESTON PCN</t>
  </si>
  <si>
    <t>U42510</t>
  </si>
  <si>
    <t>BLANDFORD PCN</t>
  </si>
  <si>
    <t>U09187</t>
  </si>
  <si>
    <t>GRAND UNION PCN</t>
  </si>
  <si>
    <t>U52261</t>
  </si>
  <si>
    <t>BLUE PCN</t>
  </si>
  <si>
    <t>U09193</t>
  </si>
  <si>
    <t>TOWER HAMLETS NETWORK 8 PCN</t>
  </si>
  <si>
    <t>U25489</t>
  </si>
  <si>
    <t>BLYTH PCN</t>
  </si>
  <si>
    <t>U09275</t>
  </si>
  <si>
    <t>TAUNTON DEANE WEST PCN</t>
  </si>
  <si>
    <t>U11694</t>
  </si>
  <si>
    <t>BMC PASTON PCN</t>
  </si>
  <si>
    <t>U09521</t>
  </si>
  <si>
    <t>OADBY &amp; WIGSTON PCN</t>
  </si>
  <si>
    <t>U60757</t>
  </si>
  <si>
    <t>BOGNOR COASTAL ALLIANCE PCN</t>
  </si>
  <si>
    <t>U09529</t>
  </si>
  <si>
    <t>ROTHERHAM CENTRAL NORTH PCN</t>
  </si>
  <si>
    <t>U65316</t>
  </si>
  <si>
    <t>BOLTON CENTRAL PCN</t>
  </si>
  <si>
    <t>U09531</t>
  </si>
  <si>
    <t>CHILTERN HILLS PCN</t>
  </si>
  <si>
    <t>U46437</t>
  </si>
  <si>
    <t>BORDESLEY EAST PCN</t>
  </si>
  <si>
    <t>U09643</t>
  </si>
  <si>
    <t>RUNCORN PCN</t>
  </si>
  <si>
    <t>U75268</t>
  </si>
  <si>
    <t>BOSTON PCN</t>
  </si>
  <si>
    <t>U09727</t>
  </si>
  <si>
    <t>DENGIE &amp; SOUTH WOODHAM FERRERS PCN</t>
  </si>
  <si>
    <t>U74544</t>
  </si>
  <si>
    <t>BOSWORTH PCN</t>
  </si>
  <si>
    <t>U09738</t>
  </si>
  <si>
    <t>CAMBRIDGE NORTH VILLAGES PCN</t>
  </si>
  <si>
    <t>U27515</t>
  </si>
  <si>
    <t>BOURNEMOUTH EAST COLLABORATIVE PCN</t>
  </si>
  <si>
    <t>U09772</t>
  </si>
  <si>
    <t>RED KITE HEALTHCARE PCN</t>
  </si>
  <si>
    <t>U27366</t>
  </si>
  <si>
    <t>BOURNVILLE AND NORTHFIELD PCN</t>
  </si>
  <si>
    <t>U09847</t>
  </si>
  <si>
    <t>NORTH COTSWOLDS PCN</t>
  </si>
  <si>
    <t>U86433</t>
  </si>
  <si>
    <t>BRACCAN PCN</t>
  </si>
  <si>
    <t>U09883</t>
  </si>
  <si>
    <t>FARNWORTH &amp; KEARSLEY PCN</t>
  </si>
  <si>
    <t>U09893</t>
  </si>
  <si>
    <t>SPIRES PCN</t>
  </si>
  <si>
    <t>U75847</t>
  </si>
  <si>
    <t>BRACKNELL AND DISTRICT PCN</t>
  </si>
  <si>
    <t>U09980</t>
  </si>
  <si>
    <t>NORTHUMBRIA PCN</t>
  </si>
  <si>
    <t>U37316</t>
  </si>
  <si>
    <t>BRADFORD CITY 4 PCN</t>
  </si>
  <si>
    <t>U10033</t>
  </si>
  <si>
    <t>NORTH EAST COASTAL PCN</t>
  </si>
  <si>
    <t>U78361</t>
  </si>
  <si>
    <t>BRADFORD CITY 5 PCN</t>
  </si>
  <si>
    <t>U10128</t>
  </si>
  <si>
    <t>SHEPPEY PCN</t>
  </si>
  <si>
    <t>U38216</t>
  </si>
  <si>
    <t>BRADFORD CITY 6 PCN</t>
  </si>
  <si>
    <t>U10200</t>
  </si>
  <si>
    <t>DARTFORD CENTRAL PCN</t>
  </si>
  <si>
    <t>U17022</t>
  </si>
  <si>
    <t>BRADFORD NORTH WEST PCN</t>
  </si>
  <si>
    <t>U10335</t>
  </si>
  <si>
    <t>BRUNEL PCN</t>
  </si>
  <si>
    <t>U82536</t>
  </si>
  <si>
    <t>BRADFORD ON AVON &amp; MELKSHAM PCN</t>
  </si>
  <si>
    <t>U10339</t>
  </si>
  <si>
    <t>HARROW COLLABORATIVE PCN</t>
  </si>
  <si>
    <t>U80679</t>
  </si>
  <si>
    <t>BRAINTREE PCN</t>
  </si>
  <si>
    <t>U10386</t>
  </si>
  <si>
    <t>WALLSEND PCN</t>
  </si>
  <si>
    <t>U37388</t>
  </si>
  <si>
    <t>BRAMHALL AND CHEADLE HULME PCN</t>
  </si>
  <si>
    <t>U10430</t>
  </si>
  <si>
    <t>SUDBURY PCN</t>
  </si>
  <si>
    <t>U98623</t>
  </si>
  <si>
    <t>BRAMLEY, WORTLEY &amp; MIDDLETON PCN</t>
  </si>
  <si>
    <t>U10439</t>
  </si>
  <si>
    <t>PONTEFRACT AND KNOTTINGLEY PCN</t>
  </si>
  <si>
    <t>U31420</t>
  </si>
  <si>
    <t>BRECKLAND SURGERIES PCN</t>
  </si>
  <si>
    <t>U10555</t>
  </si>
  <si>
    <t>SWAFFHAM &amp; DOWNHAM MARKET PCN</t>
  </si>
  <si>
    <t>U79938</t>
  </si>
  <si>
    <t>BREIGHTMET &amp; LITTLE LEVER PCN</t>
  </si>
  <si>
    <t>U10602</t>
  </si>
  <si>
    <t>WEST NORFOLK COASTAL PCN</t>
  </si>
  <si>
    <t>U89375</t>
  </si>
  <si>
    <t>BRENT CENTRAL KWH PCN</t>
  </si>
  <si>
    <t>U10684</t>
  </si>
  <si>
    <t>CHARD, ILMINSTER &amp; LANGPORT (CLICK) PCN</t>
  </si>
  <si>
    <t>U57586</t>
  </si>
  <si>
    <t>BRENT NORTH KWH PCN</t>
  </si>
  <si>
    <t>U10730</t>
  </si>
  <si>
    <t>KIRKBY PCN</t>
  </si>
  <si>
    <t>U77170</t>
  </si>
  <si>
    <t>BRENT SOUTH KWH PCN</t>
  </si>
  <si>
    <t>U10743</t>
  </si>
  <si>
    <t>KENILWORTH AND WARWICK PCN</t>
  </si>
  <si>
    <t>U78157</t>
  </si>
  <si>
    <t>BRENT WEST KWH PCN</t>
  </si>
  <si>
    <t>U10748</t>
  </si>
  <si>
    <t>NEWGATE MEDICAL GROUP PCN</t>
  </si>
  <si>
    <t>U79723</t>
  </si>
  <si>
    <t>BRENTWOOD PCN</t>
  </si>
  <si>
    <t>U10791</t>
  </si>
  <si>
    <t>CHORLEY AND SOUTH RIBBLE NETWORK PCN</t>
  </si>
  <si>
    <t>U56341</t>
  </si>
  <si>
    <t>BRENTWORTH PCN</t>
  </si>
  <si>
    <t>U10827</t>
  </si>
  <si>
    <t>TRINITY HEALTH GROUP PCN</t>
  </si>
  <si>
    <t>U81217</t>
  </si>
  <si>
    <t>BRETTON PARK &amp; HAMPTON PCN</t>
  </si>
  <si>
    <t>U10834</t>
  </si>
  <si>
    <t>REDDITCH &amp; BROMSGROVE NIGHTINGALES PCN</t>
  </si>
  <si>
    <t>U84294</t>
  </si>
  <si>
    <t>BRIDGE VIEW PCN</t>
  </si>
  <si>
    <t>U10847</t>
  </si>
  <si>
    <t>EYNSHAM &amp; WITNEY PCN</t>
  </si>
  <si>
    <t>U34632</t>
  </si>
  <si>
    <t>BRIDGEDALE SOUTH RIBBLE PCN</t>
  </si>
  <si>
    <t>U10870</t>
  </si>
  <si>
    <t>WALTON PRACTICES CONFEDERATION PCN</t>
  </si>
  <si>
    <t>U59367</t>
  </si>
  <si>
    <t>BRIDGEWATER PCN</t>
  </si>
  <si>
    <t>U10995</t>
  </si>
  <si>
    <t>RURAL WEST PCN</t>
  </si>
  <si>
    <t>U81930</t>
  </si>
  <si>
    <t>BRIDGWATER PCN</t>
  </si>
  <si>
    <t>U56223</t>
  </si>
  <si>
    <t>BRIDLINGTON PCN</t>
  </si>
  <si>
    <t>U11059</t>
  </si>
  <si>
    <t>LEWISHAM CARE PARTNERSHIP PCN</t>
  </si>
  <si>
    <t>U66146</t>
  </si>
  <si>
    <t>BRIERLEY HILL PCN</t>
  </si>
  <si>
    <t>U11103</t>
  </si>
  <si>
    <t>YEOVIL PCN</t>
  </si>
  <si>
    <t>U11112</t>
  </si>
  <si>
    <t>WANSBECK PCN</t>
  </si>
  <si>
    <t>U33963</t>
  </si>
  <si>
    <t>BRISTOL INNER CITY PCN</t>
  </si>
  <si>
    <t>U11176</t>
  </si>
  <si>
    <t>DENE AND STOUR VALLEYS PCN</t>
  </si>
  <si>
    <t>U87914</t>
  </si>
  <si>
    <t>BRIXHAM AND PAIGNTON PCN</t>
  </si>
  <si>
    <t>U11181</t>
  </si>
  <si>
    <t>WINCHESTER RURAL SOUTH PCN</t>
  </si>
  <si>
    <t>U36779</t>
  </si>
  <si>
    <t>BRIXTON AND CLAPHAM PARK PCN</t>
  </si>
  <si>
    <t>U71206</t>
  </si>
  <si>
    <t>BROCKLEBANK PCN</t>
  </si>
  <si>
    <t>U11269</t>
  </si>
  <si>
    <t>RIBBLESDALE PCN</t>
  </si>
  <si>
    <t>U11373</t>
  </si>
  <si>
    <t>NEWHAM CENTRAL PCN</t>
  </si>
  <si>
    <t>U43112</t>
  </si>
  <si>
    <t>BROMLEY CONNECT PCN</t>
  </si>
  <si>
    <t>U11393</t>
  </si>
  <si>
    <t>WETHERBY PCN</t>
  </si>
  <si>
    <t>U11559</t>
  </si>
  <si>
    <t>HARNESS SOUTH PCN</t>
  </si>
  <si>
    <t>U11602</t>
  </si>
  <si>
    <t>HORWICH NETWORK PCN</t>
  </si>
  <si>
    <t>U38328</t>
  </si>
  <si>
    <t>BROXBOURNE ALLIANCE PCN</t>
  </si>
  <si>
    <t>U11614</t>
  </si>
  <si>
    <t>WARWICKSHIRE RURAL PCN</t>
  </si>
  <si>
    <t>U78462</t>
  </si>
  <si>
    <t>BRUNEL HEALTH GROUP PCN1</t>
  </si>
  <si>
    <t>U11625</t>
  </si>
  <si>
    <t>LAUNCESTON AND TAMAR VALLEY PCN</t>
  </si>
  <si>
    <t>U71014</t>
  </si>
  <si>
    <t>BRUNEL HEALTH GROUP PCN2</t>
  </si>
  <si>
    <t>U11684</t>
  </si>
  <si>
    <t>RAMSGATE PCN</t>
  </si>
  <si>
    <t>U32901</t>
  </si>
  <si>
    <t>BRUNEL HEALTH GROUP PCN3</t>
  </si>
  <si>
    <t>U11690</t>
  </si>
  <si>
    <t>RIVERVIEW HEALTH PCN</t>
  </si>
  <si>
    <t>U28791</t>
  </si>
  <si>
    <t>BRUNEL HEALTH GROUP PCN4</t>
  </si>
  <si>
    <t>U36809</t>
  </si>
  <si>
    <t>BRUNEL HEALTH GROUP PCN5</t>
  </si>
  <si>
    <t>U11746</t>
  </si>
  <si>
    <t>SWB NEWCOMEN PCN</t>
  </si>
  <si>
    <t>U11781</t>
  </si>
  <si>
    <t>WEST BERKSHIRE RURAL PCN</t>
  </si>
  <si>
    <t>U11864</t>
  </si>
  <si>
    <t>WOODSLEY PCN</t>
  </si>
  <si>
    <t>U63129</t>
  </si>
  <si>
    <t>BULWELL AND TOP VALLEY PCN</t>
  </si>
  <si>
    <t>U12169</t>
  </si>
  <si>
    <t>NORTH BLABY PCN</t>
  </si>
  <si>
    <t>U12199</t>
  </si>
  <si>
    <t>EAST HEREFORDSHIRE PCN</t>
  </si>
  <si>
    <t>U31228</t>
  </si>
  <si>
    <t>BURMANTOFTS, HAREHILLS &amp; RICHMOND HILL PCN</t>
  </si>
  <si>
    <t>U12200</t>
  </si>
  <si>
    <t>CANNOCK NORTH PCN</t>
  </si>
  <si>
    <t>U31823</t>
  </si>
  <si>
    <t>BURNLEY EAST PCN</t>
  </si>
  <si>
    <t>U12365</t>
  </si>
  <si>
    <t>SEDGEFIELD NORTH PCN</t>
  </si>
  <si>
    <t>U69695</t>
  </si>
  <si>
    <t>BURNLEY WEST PCN</t>
  </si>
  <si>
    <t>U12376</t>
  </si>
  <si>
    <t>HEELEY PLUS PCN</t>
  </si>
  <si>
    <t>U46695</t>
  </si>
  <si>
    <t>BURNTWOOD PCN</t>
  </si>
  <si>
    <t>U12413</t>
  </si>
  <si>
    <t>EAST LINDSEY PCN</t>
  </si>
  <si>
    <t>U49226</t>
  </si>
  <si>
    <t>BURY PCN</t>
  </si>
  <si>
    <t>U12548</t>
  </si>
  <si>
    <t>REGENT HEALTH PCN</t>
  </si>
  <si>
    <t>U98785</t>
  </si>
  <si>
    <t>BURY ST EDMUNDS PCN</t>
  </si>
  <si>
    <t>U12550</t>
  </si>
  <si>
    <t>MPA PCN</t>
  </si>
  <si>
    <t>U63844</t>
  </si>
  <si>
    <t>BYTES PCN</t>
  </si>
  <si>
    <t>U12563</t>
  </si>
  <si>
    <t>RUSHCLIFFE PCN</t>
  </si>
  <si>
    <t>U53279</t>
  </si>
  <si>
    <t>CALDER &amp; RYBURN PCN</t>
  </si>
  <si>
    <t>U12754</t>
  </si>
  <si>
    <t>SOUTH EAST OXFORD HEALTH ALLIANCE (SEOXHA) PCN</t>
  </si>
  <si>
    <t>U68450</t>
  </si>
  <si>
    <t>CALNE PCN</t>
  </si>
  <si>
    <t>U12833</t>
  </si>
  <si>
    <t>HEALTHIER SOUTH WIRRAL PCN</t>
  </si>
  <si>
    <t>U88254</t>
  </si>
  <si>
    <t>CAM MEDICAL PCN</t>
  </si>
  <si>
    <t>U12920</t>
  </si>
  <si>
    <t>HARINGEY - NORTH WEST PCN</t>
  </si>
  <si>
    <t>U65941</t>
  </si>
  <si>
    <t>CAMBRIDGE CITY 4 PCN</t>
  </si>
  <si>
    <t>U12949</t>
  </si>
  <si>
    <t>SYNERGY HEALTH PCN</t>
  </si>
  <si>
    <t>U71777</t>
  </si>
  <si>
    <t>CAMBRIDGE CITY PCN</t>
  </si>
  <si>
    <t>U12951</t>
  </si>
  <si>
    <t>LEEK &amp; BIDDULPH PCN</t>
  </si>
  <si>
    <t>U13032</t>
  </si>
  <si>
    <t>FENS &amp; BRECKS PCN</t>
  </si>
  <si>
    <t>U98116</t>
  </si>
  <si>
    <t>CAMROSE, GILLIES &amp; HACKWOOD PARTNERSHIP PCN</t>
  </si>
  <si>
    <t>U13098</t>
  </si>
  <si>
    <t>MILES PLATTING NEWTON HEATH &amp; MOSTON PCN</t>
  </si>
  <si>
    <t>U32831</t>
  </si>
  <si>
    <t>CANALSIDE PCN</t>
  </si>
  <si>
    <t>U13205</t>
  </si>
  <si>
    <t>WREKIN PCN</t>
  </si>
  <si>
    <t>U37262</t>
  </si>
  <si>
    <t>CANBURY CHURCHILL ORCHARD BERRYLANDS PCN</t>
  </si>
  <si>
    <t>U13245</t>
  </si>
  <si>
    <t>PORTER VALLEY PCN</t>
  </si>
  <si>
    <t>U13456</t>
  </si>
  <si>
    <t>YATE &amp; FRAMPTON PCN</t>
  </si>
  <si>
    <t>U88414</t>
  </si>
  <si>
    <t>CANNOCK VILLAGES PCN</t>
  </si>
  <si>
    <t>U13557</t>
  </si>
  <si>
    <t>NORWICH PCN</t>
  </si>
  <si>
    <t>U24388</t>
  </si>
  <si>
    <t>CANTAB MEDICAL PRACTICES PCN</t>
  </si>
  <si>
    <t>U13621</t>
  </si>
  <si>
    <t>SOUTH DALES PCN</t>
  </si>
  <si>
    <t>U73009</t>
  </si>
  <si>
    <t>CANTERBURY NORTH PCN</t>
  </si>
  <si>
    <t>U13655</t>
  </si>
  <si>
    <t>SOUTH BIRMINGHAM ALLIANCE PCN</t>
  </si>
  <si>
    <t>U84081</t>
  </si>
  <si>
    <t>CANTERBURY SOUTH PCN</t>
  </si>
  <si>
    <t>U84454</t>
  </si>
  <si>
    <t>CANVEY PCN</t>
  </si>
  <si>
    <t>U13720</t>
  </si>
  <si>
    <t>GATESHEAD EAST PCN</t>
  </si>
  <si>
    <t>U57300</t>
  </si>
  <si>
    <t>CARE COLLABORATIVE (REDHILL) PCN</t>
  </si>
  <si>
    <t>U13761</t>
  </si>
  <si>
    <t>THE RIDGE PCN</t>
  </si>
  <si>
    <t>U67045</t>
  </si>
  <si>
    <t>CARE KENT PCN</t>
  </si>
  <si>
    <t>U13771</t>
  </si>
  <si>
    <t>PETERBOROUGH PARTNERSHIPS PCN</t>
  </si>
  <si>
    <t>U76772</t>
  </si>
  <si>
    <t>CARILLON PCN</t>
  </si>
  <si>
    <t>U13952</t>
  </si>
  <si>
    <t>CENTRAL WORTHING PRACTICES PCN</t>
  </si>
  <si>
    <t>U74819</t>
  </si>
  <si>
    <t>CARITAS MEDICAL PCN</t>
  </si>
  <si>
    <t>U13956</t>
  </si>
  <si>
    <t>CHELTENHAM PERIPHERAL PCN</t>
  </si>
  <si>
    <t>U92223</t>
  </si>
  <si>
    <t>CARLISLE HEALTHCARE PCN</t>
  </si>
  <si>
    <t>U13990</t>
  </si>
  <si>
    <t>RIPON &amp; MASHAM PCN</t>
  </si>
  <si>
    <t>U66688</t>
  </si>
  <si>
    <t>CARLISLE PCN</t>
  </si>
  <si>
    <t>U14006</t>
  </si>
  <si>
    <t>VICTORIA PCN</t>
  </si>
  <si>
    <t>U14045</t>
  </si>
  <si>
    <t>EAST WARRINGTON PCN</t>
  </si>
  <si>
    <t>U50573</t>
  </si>
  <si>
    <t>CARNFORTH AND MILNTHORPE PCN</t>
  </si>
  <si>
    <t>U14062</t>
  </si>
  <si>
    <t>WEST HOVE PCN</t>
  </si>
  <si>
    <t>U87787</t>
  </si>
  <si>
    <t>CARSHALTON PCN</t>
  </si>
  <si>
    <t>U63186</t>
  </si>
  <si>
    <t>CAVERSHAM PCN</t>
  </si>
  <si>
    <t>U14261</t>
  </si>
  <si>
    <t>POOLE BAY &amp; BOURNEMOUTH PCN</t>
  </si>
  <si>
    <t>U35513</t>
  </si>
  <si>
    <t>CELADINE HEALTH &amp; METROCARE PCN</t>
  </si>
  <si>
    <t>U14327</t>
  </si>
  <si>
    <t>OLDHAM CENTRAL PCN</t>
  </si>
  <si>
    <t>U24247</t>
  </si>
  <si>
    <t>CENTRAL &amp; WEST (IW) PCN</t>
  </si>
  <si>
    <t>U14482</t>
  </si>
  <si>
    <t>WEST-HILL HEALTH PCN</t>
  </si>
  <si>
    <t>U96870</t>
  </si>
  <si>
    <t>CENTRAL &amp; WEST WARRINGTON PCN</t>
  </si>
  <si>
    <t>U14615</t>
  </si>
  <si>
    <t>EASINGTON CENTRAL PCN</t>
  </si>
  <si>
    <t>U60337</t>
  </si>
  <si>
    <t>CENTRAL 1 ISLINGTON PCN</t>
  </si>
  <si>
    <t>U14646</t>
  </si>
  <si>
    <t>SUNDERLAND WEST 1 PCN</t>
  </si>
  <si>
    <t>U55709</t>
  </si>
  <si>
    <t>CENTRAL 2 ISLINGTON PCN</t>
  </si>
  <si>
    <t>U14694</t>
  </si>
  <si>
    <t>CENTRAL SLOUGH NETWORK PCN</t>
  </si>
  <si>
    <t>U86623</t>
  </si>
  <si>
    <t>CENTRAL AND NORTH GUILDFORD PCN</t>
  </si>
  <si>
    <t>U14816</t>
  </si>
  <si>
    <t>HEALTHY CRAWLEY PCN</t>
  </si>
  <si>
    <t>U55146</t>
  </si>
  <si>
    <t>CENTRAL BASILDON PCN</t>
  </si>
  <si>
    <t>U14878</t>
  </si>
  <si>
    <t>NESTON &amp; WILLASTON PCN</t>
  </si>
  <si>
    <t>U14922</t>
  </si>
  <si>
    <t>CW UNITY PCN</t>
  </si>
  <si>
    <t>U83457</t>
  </si>
  <si>
    <t>CENTRAL CAMDEN PCN</t>
  </si>
  <si>
    <t>U15138</t>
  </si>
  <si>
    <t>HERTFORD AND RURALS PCN</t>
  </si>
  <si>
    <t>U34742</t>
  </si>
  <si>
    <t>CENTRAL HALIFAX PCN</t>
  </si>
  <si>
    <t>U52461</t>
  </si>
  <si>
    <t>CENTRAL HAMPSTEAD PCN</t>
  </si>
  <si>
    <t>U15166</t>
  </si>
  <si>
    <t>PHOENIX (MID ESSEX) PCN</t>
  </si>
  <si>
    <t>U35980</t>
  </si>
  <si>
    <t>CENTRAL LIVERPOOL PCN</t>
  </si>
  <si>
    <t>U82404</t>
  </si>
  <si>
    <t>CENTRAL MAPLE PCN</t>
  </si>
  <si>
    <t>U15334</t>
  </si>
  <si>
    <t>HARINGEY - EAST CENTRAL PCN</t>
  </si>
  <si>
    <t>U55830</t>
  </si>
  <si>
    <t>CENTRAL MIDDLESBROUGH PCN</t>
  </si>
  <si>
    <t>U15435</t>
  </si>
  <si>
    <t>HEATONS GROUP NETWORK PCN</t>
  </si>
  <si>
    <t>U82712</t>
  </si>
  <si>
    <t>CENTRAL NORTH LEEDS PCN</t>
  </si>
  <si>
    <t>U15488</t>
  </si>
  <si>
    <t>EAST BASILDON PCN</t>
  </si>
  <si>
    <t>U15552</t>
  </si>
  <si>
    <t>SMALL HEATH PCN</t>
  </si>
  <si>
    <t>U15644</t>
  </si>
  <si>
    <t>LEIGHTON LINSLADE HEALTH CONNECTIONS PCN</t>
  </si>
  <si>
    <t>U89134</t>
  </si>
  <si>
    <t>CENTRAL THISTLEMOOR &amp; THORPE PCN</t>
  </si>
  <si>
    <t>U15814</t>
  </si>
  <si>
    <t>SHAKESPEARE ROAD MEDICAL PRACTICE PCN</t>
  </si>
  <si>
    <t>U36652</t>
  </si>
  <si>
    <t>CENTRAL WATFORD PCN</t>
  </si>
  <si>
    <t>U16004</t>
  </si>
  <si>
    <t>ELY SOUTH PCN</t>
  </si>
  <si>
    <t>U16083</t>
  </si>
  <si>
    <t>SOUTH CENTRAL EALING PCN</t>
  </si>
  <si>
    <t>U57981</t>
  </si>
  <si>
    <t>CHANCTONBURY PCN</t>
  </si>
  <si>
    <t>U16196</t>
  </si>
  <si>
    <t>FOREST OF DEAN PCN</t>
  </si>
  <si>
    <t>U88279</t>
  </si>
  <si>
    <t>CHANDLER'S FORD PCN</t>
  </si>
  <si>
    <t>U16318</t>
  </si>
  <si>
    <t>RUGELEY &amp; GREAT HAYWOOD PCN</t>
  </si>
  <si>
    <t>U78708</t>
  </si>
  <si>
    <t>CHAPELTOWN PCN</t>
  </si>
  <si>
    <t>U16338</t>
  </si>
  <si>
    <t>NORTH &amp; SOUTH GLOUCESTER (NSG) PCN</t>
  </si>
  <si>
    <t>U16428</t>
  </si>
  <si>
    <t>MIDDLETON PCN</t>
  </si>
  <si>
    <t>U31094</t>
  </si>
  <si>
    <t>CHAW (CHELFORD, HANDFORTH, ALDERLEY EDGE, WILMSLOW) PCN</t>
  </si>
  <si>
    <t>U16446</t>
  </si>
  <si>
    <t>NORTH UTTLESFORD PCN</t>
  </si>
  <si>
    <t>U56857</t>
  </si>
  <si>
    <t>CHEADLE NETWORK PCN</t>
  </si>
  <si>
    <t>U92151</t>
  </si>
  <si>
    <t>CHEAM AND SOUTH SUTTON PCN</t>
  </si>
  <si>
    <t>U16538</t>
  </si>
  <si>
    <t>MERIDIAN HEALTH GROUP NEL PCN</t>
  </si>
  <si>
    <t>U85748</t>
  </si>
  <si>
    <t>CHEETHAM HILL &amp; CRUMPSALL PCN</t>
  </si>
  <si>
    <t>U48176</t>
  </si>
  <si>
    <t>CHELMER PCN</t>
  </si>
  <si>
    <t>U16737</t>
  </si>
  <si>
    <t>POOLE NORTH PCN</t>
  </si>
  <si>
    <t>U99739</t>
  </si>
  <si>
    <t>CHELMSFORD CITY HEALTH PCN</t>
  </si>
  <si>
    <t>U87998</t>
  </si>
  <si>
    <t>CHELMSFORD WEST PCN</t>
  </si>
  <si>
    <t>U36833</t>
  </si>
  <si>
    <t>CHELTENHAM CENTRAL PCN</t>
  </si>
  <si>
    <t>U17012</t>
  </si>
  <si>
    <t>SOUTH LINCOLNSHIRE RURAL PCN</t>
  </si>
  <si>
    <t>U47184</t>
  </si>
  <si>
    <t>CHESHAM &amp; LITTLE CHALFONT PCN</t>
  </si>
  <si>
    <t>U19424</t>
  </si>
  <si>
    <t>CHESSINGTON AND SURBITON PCN</t>
  </si>
  <si>
    <t>U17081</t>
  </si>
  <si>
    <t>ROMSEY &amp; NORTH BADDESLEY PCN</t>
  </si>
  <si>
    <t>U42807</t>
  </si>
  <si>
    <t>CHESTER CENTRAL PCN</t>
  </si>
  <si>
    <t>U17084</t>
  </si>
  <si>
    <t>WALTHAM FOREST WALTHAMSTOW WEST PCN</t>
  </si>
  <si>
    <t>U17153</t>
  </si>
  <si>
    <t>WEST MENDIP PCN</t>
  </si>
  <si>
    <t>U77096</t>
  </si>
  <si>
    <t>CHESTER LE STREET PCN</t>
  </si>
  <si>
    <t>U17156</t>
  </si>
  <si>
    <t>MILLTOWN ALLIANCE PCN</t>
  </si>
  <si>
    <t>U68943</t>
  </si>
  <si>
    <t>CHESTER SOUTH PCN</t>
  </si>
  <si>
    <t>U17168</t>
  </si>
  <si>
    <t>SOUTH HARDWICK PCN</t>
  </si>
  <si>
    <t>U78207</t>
  </si>
  <si>
    <t>CHESTERFIELD AND DRONFIELD PCN</t>
  </si>
  <si>
    <t>U24558</t>
  </si>
  <si>
    <t>CHICHESTER ALLIANCE OF MEDICAL PRACTICES PCN</t>
  </si>
  <si>
    <t>U17794</t>
  </si>
  <si>
    <t>SOUTHEND VICTORIA PCN</t>
  </si>
  <si>
    <t>U65582</t>
  </si>
  <si>
    <t>CHILDWALL &amp; WAVERTREE PCN</t>
  </si>
  <si>
    <t>U17834</t>
  </si>
  <si>
    <t>DARTFORD MODEL PCN</t>
  </si>
  <si>
    <t>U17849</t>
  </si>
  <si>
    <t>NEWCASTLE EAST PCN</t>
  </si>
  <si>
    <t>U93148</t>
  </si>
  <si>
    <t>CHIPPENHAM, CORSHAM &amp; BOX PCN</t>
  </si>
  <si>
    <t>U17969</t>
  </si>
  <si>
    <t>FARNHAM PCN</t>
  </si>
  <si>
    <t>U42276</t>
  </si>
  <si>
    <t>CHISWICK PCN</t>
  </si>
  <si>
    <t>U98152</t>
  </si>
  <si>
    <t>CHOC (CONGLETON &amp; HOLMES CHAPEL) PCN</t>
  </si>
  <si>
    <t>U18020</t>
  </si>
  <si>
    <t>STOURBRIDGE, WOLLESCOTE &amp; LYE PCN</t>
  </si>
  <si>
    <t>U18195</t>
  </si>
  <si>
    <t>KINGSTANDING, ERDINGTON &amp; NECHELLS PCN</t>
  </si>
  <si>
    <t>U18267</t>
  </si>
  <si>
    <t>ROSEWOOD PCN</t>
  </si>
  <si>
    <t>U97801</t>
  </si>
  <si>
    <t>CHORLEY ROADS NETWORK PCN</t>
  </si>
  <si>
    <t>U57096</t>
  </si>
  <si>
    <t>CHORLEY TOGETHER PCN</t>
  </si>
  <si>
    <t>U18398</t>
  </si>
  <si>
    <t>HAMMERSMITH &amp; FULHAM PARTNERSHIP PCN</t>
  </si>
  <si>
    <t>U78604</t>
  </si>
  <si>
    <t>CHRISTCHURCH PCN</t>
  </si>
  <si>
    <t>U18460</t>
  </si>
  <si>
    <t>SOUTHPORT &amp; FORMBY PCN</t>
  </si>
  <si>
    <t>U18888</t>
  </si>
  <si>
    <t>MVPS PCN</t>
  </si>
  <si>
    <t>U90236</t>
  </si>
  <si>
    <t>CITY - EAST OXFORD PCN</t>
  </si>
  <si>
    <t>U18986</t>
  </si>
  <si>
    <t>SOUTHAMPTON CENTRAL PCN</t>
  </si>
  <si>
    <t>U60916</t>
  </si>
  <si>
    <t>CITY - OX3+ PCN</t>
  </si>
  <si>
    <t>U18990</t>
  </si>
  <si>
    <t>WITHAM &amp; MALDON PCN</t>
  </si>
  <si>
    <t>U87332</t>
  </si>
  <si>
    <t>CITY CARE ALLIANCE PCN</t>
  </si>
  <si>
    <t>U19031</t>
  </si>
  <si>
    <t>WELLINGBOROUGH &amp; DISTRICT PCN</t>
  </si>
  <si>
    <t>U45992</t>
  </si>
  <si>
    <t>CITY CENTRE &amp; ANCOATS PCN</t>
  </si>
  <si>
    <t>U19124</t>
  </si>
  <si>
    <t>PORTSMOUTH NORTH PCN</t>
  </si>
  <si>
    <t>U26996</t>
  </si>
  <si>
    <t>CITY CENTRE AND UNIVERSITY SHU PCN</t>
  </si>
  <si>
    <t>U19152</t>
  </si>
  <si>
    <t>WELWYN GARDEN CITY A PCN</t>
  </si>
  <si>
    <t>U29053</t>
  </si>
  <si>
    <t>CITY SOUTH PCN</t>
  </si>
  <si>
    <t>U19169</t>
  </si>
  <si>
    <t>CLIFTON &amp; MEADOWS PCN</t>
  </si>
  <si>
    <t>U42142</t>
  </si>
  <si>
    <t>CLACTON PCN</t>
  </si>
  <si>
    <t>U19348</t>
  </si>
  <si>
    <t>WOLVERHAMPTON UNITY EAST PCN</t>
  </si>
  <si>
    <t>U45098</t>
  </si>
  <si>
    <t>CLAPHAM PCN</t>
  </si>
  <si>
    <t>U38486</t>
  </si>
  <si>
    <t>CLAYPATH &amp; UNIVERSITY MEDICAL GROUP PCN</t>
  </si>
  <si>
    <t>U19471</t>
  </si>
  <si>
    <t>MERIDIAN PCN</t>
  </si>
  <si>
    <t>U49529</t>
  </si>
  <si>
    <t>CLAYTON BESWICK &amp; OPENSHAW PCN</t>
  </si>
  <si>
    <t>U19808</t>
  </si>
  <si>
    <t>LANCASTER PCN</t>
  </si>
  <si>
    <t>U51492</t>
  </si>
  <si>
    <t>CLISSOLD PARK PCN</t>
  </si>
  <si>
    <t>U19923</t>
  </si>
  <si>
    <t>WIMBORNE &amp; FERNDOWN PCN</t>
  </si>
  <si>
    <t>U88820</t>
  </si>
  <si>
    <t>CLOCKTOWER PCN</t>
  </si>
  <si>
    <t>U20165</t>
  </si>
  <si>
    <t>COCO PCN</t>
  </si>
  <si>
    <t>U69720</t>
  </si>
  <si>
    <t>COALFIELDS PCN</t>
  </si>
  <si>
    <t>U20256</t>
  </si>
  <si>
    <t>SOUTH TYNESIDE EAST PCN</t>
  </si>
  <si>
    <t>U41591</t>
  </si>
  <si>
    <t>COAST AND COUNTRY PCN</t>
  </si>
  <si>
    <t>U20290</t>
  </si>
  <si>
    <t>LOXFORD PCN</t>
  </si>
  <si>
    <t>U62043</t>
  </si>
  <si>
    <t>COASTAL (KERNOW) PCN</t>
  </si>
  <si>
    <t>U20320</t>
  </si>
  <si>
    <t>MAIDENHEAD PCN</t>
  </si>
  <si>
    <t>U56140</t>
  </si>
  <si>
    <t>COASTAL (WEST HAMPSHIRE) PCN</t>
  </si>
  <si>
    <t>U20349</t>
  </si>
  <si>
    <t>NEWTON AND HAYDOCK PCN</t>
  </si>
  <si>
    <t>U49536</t>
  </si>
  <si>
    <t>COASTAL AND SOUTH DOWNS PCN</t>
  </si>
  <si>
    <t>U20350</t>
  </si>
  <si>
    <t>FOUNDRY PCN</t>
  </si>
  <si>
    <t>U21972</t>
  </si>
  <si>
    <t>COASTAL FAREHAM &amp; GOSPORT PCN</t>
  </si>
  <si>
    <t>U20410</t>
  </si>
  <si>
    <t>WHAM PCN</t>
  </si>
  <si>
    <t>U76572</t>
  </si>
  <si>
    <t>COCKERMOUTH &amp; MARYPORT PCN</t>
  </si>
  <si>
    <t>U20454</t>
  </si>
  <si>
    <t>WOLVERHAMPTON RWT PCN</t>
  </si>
  <si>
    <t>U20639</t>
  </si>
  <si>
    <t>DELTA PCN</t>
  </si>
  <si>
    <t>U66344</t>
  </si>
  <si>
    <t>COLCHESTER MEDICAL GROUP PCN</t>
  </si>
  <si>
    <t>U20640</t>
  </si>
  <si>
    <t>ST NEOTS PCN</t>
  </si>
  <si>
    <t>U36510</t>
  </si>
  <si>
    <t>COLNE UNION PCN</t>
  </si>
  <si>
    <t>U20827</t>
  </si>
  <si>
    <t>RURAL WEST OXFORDSHIRE PCN</t>
  </si>
  <si>
    <t>U84465</t>
  </si>
  <si>
    <t>COLNE VALLEY PCN</t>
  </si>
  <si>
    <t>U20871</t>
  </si>
  <si>
    <t>GOSPORT CENTRAL PCN</t>
  </si>
  <si>
    <t>U28266</t>
  </si>
  <si>
    <t>COLTE PARTNERSHIP (ARA) PCN</t>
  </si>
  <si>
    <t>U20931</t>
  </si>
  <si>
    <t>KIDLINGTON, ISLIP, WOODSTOCK &amp; YARNTON (KIWY) PCN</t>
  </si>
  <si>
    <t>U72457</t>
  </si>
  <si>
    <t>COLTE PARTNERSHIP (TMR) PCN</t>
  </si>
  <si>
    <t>U21059</t>
  </si>
  <si>
    <t>NORTH DEVON COASTAL PCN</t>
  </si>
  <si>
    <t>U40386</t>
  </si>
  <si>
    <t>COLTE PARTNERSHIP (WCW) PCN</t>
  </si>
  <si>
    <t>U21078</t>
  </si>
  <si>
    <t>TADCASTER AND SELBY RURAL PCN</t>
  </si>
  <si>
    <t>U25587</t>
  </si>
  <si>
    <t>COMMUNITY CARE HALL GREEN PCN</t>
  </si>
  <si>
    <t>U21222</t>
  </si>
  <si>
    <t>LEWISHAM ALLIANCE PCN</t>
  </si>
  <si>
    <t>U92125</t>
  </si>
  <si>
    <t>CONCORD MENDIP PCN</t>
  </si>
  <si>
    <t>U21248</t>
  </si>
  <si>
    <t>TRIANGLE PCN</t>
  </si>
  <si>
    <t>U21268</t>
  </si>
  <si>
    <t>HACKNEY DOWNS PCN</t>
  </si>
  <si>
    <t>U48302</t>
  </si>
  <si>
    <t>COPELAND PCN</t>
  </si>
  <si>
    <t>U21317</t>
  </si>
  <si>
    <t>THE HAVENS PCN</t>
  </si>
  <si>
    <t>U58127</t>
  </si>
  <si>
    <t>COVENTRY CENTRAL PCN</t>
  </si>
  <si>
    <t>U29575</t>
  </si>
  <si>
    <t>COVENTRY NAVIGATION 1 PCN</t>
  </si>
  <si>
    <t>U21359</t>
  </si>
  <si>
    <t>SOUTH WORCS VALE OF EVESHAM HEALTH PCN</t>
  </si>
  <si>
    <t>U21400</t>
  </si>
  <si>
    <t>PENDLE EAST PCN</t>
  </si>
  <si>
    <t>U24977</t>
  </si>
  <si>
    <t>CRAMLINGTON SEATON VALLEY PCN</t>
  </si>
  <si>
    <t>U21465</t>
  </si>
  <si>
    <t>SHORE MEDICAL PCN</t>
  </si>
  <si>
    <t>U51307</t>
  </si>
  <si>
    <t>CRANBROOK PCN</t>
  </si>
  <si>
    <t>U21470</t>
  </si>
  <si>
    <t>HERNE BAY PCN</t>
  </si>
  <si>
    <t>U34826</t>
  </si>
  <si>
    <t>CRANE VALLEY PCN</t>
  </si>
  <si>
    <t>U21547</t>
  </si>
  <si>
    <t>SALISBURY PLAIN PCN</t>
  </si>
  <si>
    <t>U52694</t>
  </si>
  <si>
    <t>CRAWLEY CARE COLLABORATIVE PCN</t>
  </si>
  <si>
    <t>U21617</t>
  </si>
  <si>
    <t>TYNTESFIELD PCN</t>
  </si>
  <si>
    <t>U31390</t>
  </si>
  <si>
    <t>CREFFIELD MEDICAL GROUP PCN</t>
  </si>
  <si>
    <t>U21757</t>
  </si>
  <si>
    <t>ORMSKIRK PCN</t>
  </si>
  <si>
    <t>U98432</t>
  </si>
  <si>
    <t>CREWE - GHR PCN</t>
  </si>
  <si>
    <t>U21926</t>
  </si>
  <si>
    <t>HINDLEY PCN</t>
  </si>
  <si>
    <t>U30213</t>
  </si>
  <si>
    <t>CROSS COUNTIES PCN</t>
  </si>
  <si>
    <t>U21951</t>
  </si>
  <si>
    <t>MENDIP PCN</t>
  </si>
  <si>
    <t>U43067</t>
  </si>
  <si>
    <t>CROSSGATES PCN</t>
  </si>
  <si>
    <t>U21965</t>
  </si>
  <si>
    <t>MEDWAY SOUTH PCN</t>
  </si>
  <si>
    <t>U35004</t>
  </si>
  <si>
    <t>CROWN PCN</t>
  </si>
  <si>
    <t>U60524</t>
  </si>
  <si>
    <t>CROXTED PCN</t>
  </si>
  <si>
    <t>U22020</t>
  </si>
  <si>
    <t>ST PAUL'S PCN</t>
  </si>
  <si>
    <t>U74798</t>
  </si>
  <si>
    <t>CROYDON GP SUPER NETWORK PCN</t>
  </si>
  <si>
    <t>U22092</t>
  </si>
  <si>
    <t>STRAWBERRY HEALTH PCN</t>
  </si>
  <si>
    <t>U92836</t>
  </si>
  <si>
    <t>CROYDON LINK PCN</t>
  </si>
  <si>
    <t>U22192</t>
  </si>
  <si>
    <t>THE MARSH PCN</t>
  </si>
  <si>
    <t>U34388</t>
  </si>
  <si>
    <t>CULM VALLEY PCN</t>
  </si>
  <si>
    <t>U22426</t>
  </si>
  <si>
    <t>DEAN'S AND CENTRAL BRIGHTON PCN</t>
  </si>
  <si>
    <t>U22471</t>
  </si>
  <si>
    <t>SMARTCARE CENTRAL PCN</t>
  </si>
  <si>
    <t>U64175</t>
  </si>
  <si>
    <t>CYGNET EAST RIDING PCN</t>
  </si>
  <si>
    <t>U22506</t>
  </si>
  <si>
    <t>MODALITY LEWISHAM PCN</t>
  </si>
  <si>
    <t>U23362</t>
  </si>
  <si>
    <t>SOUTH ONE NEWHAM PCN</t>
  </si>
  <si>
    <t>U53612</t>
  </si>
  <si>
    <t>DACORUM BETA PCN</t>
  </si>
  <si>
    <t>U23418</t>
  </si>
  <si>
    <t>LIGA WIGAN PCN</t>
  </si>
  <si>
    <t>U45102</t>
  </si>
  <si>
    <t>DARLINGTON PCN</t>
  </si>
  <si>
    <t>U23535</t>
  </si>
  <si>
    <t>REDHILL PHOENIX PCN</t>
  </si>
  <si>
    <t>U23544</t>
  </si>
  <si>
    <t>SANDHILLS PCN</t>
  </si>
  <si>
    <t>U88348</t>
  </si>
  <si>
    <t>DARWEN PCN</t>
  </si>
  <si>
    <t>U67475</t>
  </si>
  <si>
    <t>DASHWOOD PCN</t>
  </si>
  <si>
    <t>U23710</t>
  </si>
  <si>
    <t>SEVERN HEALTH PCN</t>
  </si>
  <si>
    <t>U79464</t>
  </si>
  <si>
    <t>DAVENTRY PCN</t>
  </si>
  <si>
    <t>U23714</t>
  </si>
  <si>
    <t>REDCAR COASTAL PCN</t>
  </si>
  <si>
    <t>U25255</t>
  </si>
  <si>
    <t>DEAL &amp; SANDWICH PCN</t>
  </si>
  <si>
    <t>U23862</t>
  </si>
  <si>
    <t>STROUD COTSWOLD PCN</t>
  </si>
  <si>
    <t>U53900</t>
  </si>
  <si>
    <t>DENTON PCN</t>
  </si>
  <si>
    <t>U24481</t>
  </si>
  <si>
    <t>SEVENOAKS PCN</t>
  </si>
  <si>
    <t>U60509</t>
  </si>
  <si>
    <t>DERBY CITY NORTH PCN</t>
  </si>
  <si>
    <t>U47223</t>
  </si>
  <si>
    <t>DERBY CITY SOUTH PCN</t>
  </si>
  <si>
    <t>U24727</t>
  </si>
  <si>
    <t>POTTERS BAR PCN</t>
  </si>
  <si>
    <t>U63258</t>
  </si>
  <si>
    <t>DERBYSHIRE DALES PCN</t>
  </si>
  <si>
    <t>U24740</t>
  </si>
  <si>
    <t>HOUNSLOW HEALTH PCN</t>
  </si>
  <si>
    <t>U70497</t>
  </si>
  <si>
    <t>DERWENTSIDE PCN</t>
  </si>
  <si>
    <t>U24883</t>
  </si>
  <si>
    <t>NORTH SHROPSHIRE PCN</t>
  </si>
  <si>
    <t>U25572</t>
  </si>
  <si>
    <t>DEVIZES PCN</t>
  </si>
  <si>
    <t>U66858</t>
  </si>
  <si>
    <t>DEWSBURY &amp; THORNHILL PCN</t>
  </si>
  <si>
    <t>U24992</t>
  </si>
  <si>
    <t>HERITAGE PCN</t>
  </si>
  <si>
    <t>U47655</t>
  </si>
  <si>
    <t>DIDCOT PCN</t>
  </si>
  <si>
    <t>U25131</t>
  </si>
  <si>
    <t>KILBURN PARTNERSHIP PCN</t>
  </si>
  <si>
    <t>U78687</t>
  </si>
  <si>
    <t>DIDSBURY CHORLTON PARK &amp; BURNAGE PCN</t>
  </si>
  <si>
    <t>U25219</t>
  </si>
  <si>
    <t>FIVE TOWNS PCN</t>
  </si>
  <si>
    <t>U56681</t>
  </si>
  <si>
    <t>DOCKLANDS PCN</t>
  </si>
  <si>
    <t>U25240</t>
  </si>
  <si>
    <t>PEOPLE'S HEALTH PARTNERSHIP PCN</t>
  </si>
  <si>
    <t>U36746</t>
  </si>
  <si>
    <t>DONCASTER CENTRAL PCN</t>
  </si>
  <si>
    <t>U25251</t>
  </si>
  <si>
    <t>WEYMOUTH &amp; PORTLAND PCN</t>
  </si>
  <si>
    <t>U54853</t>
  </si>
  <si>
    <t>DONCASTER EAST PCN</t>
  </si>
  <si>
    <t>U30587</t>
  </si>
  <si>
    <t>DONCASTER NORTH PCN</t>
  </si>
  <si>
    <t>U25294</t>
  </si>
  <si>
    <t>MELTON, SYSTON AND VALE PCN</t>
  </si>
  <si>
    <t>U75018</t>
  </si>
  <si>
    <t>DONCASTER SOUTH PCN</t>
  </si>
  <si>
    <t>U25405</t>
  </si>
  <si>
    <t>YATELEY PCN</t>
  </si>
  <si>
    <t>U77584</t>
  </si>
  <si>
    <t>DORKING PCN</t>
  </si>
  <si>
    <t>U34235</t>
  </si>
  <si>
    <t>DOVER TOWN PCN</t>
  </si>
  <si>
    <t>U25520</t>
  </si>
  <si>
    <t>MID FURNESS PCN</t>
  </si>
  <si>
    <t>U72848</t>
  </si>
  <si>
    <t>DRAKE MEDICAL ALLIANCE PCN</t>
  </si>
  <si>
    <t>U25545</t>
  </si>
  <si>
    <t>WELL UP NORTH PCN</t>
  </si>
  <si>
    <t>U26864</t>
  </si>
  <si>
    <t>DURHAM COAST PCN</t>
  </si>
  <si>
    <t>U53962</t>
  </si>
  <si>
    <t>DURHAM EAST PCN</t>
  </si>
  <si>
    <t>U25656</t>
  </si>
  <si>
    <t>WALLASEY PCN</t>
  </si>
  <si>
    <t>U25680</t>
  </si>
  <si>
    <t>KESWICK &amp; SOLWAY PCN</t>
  </si>
  <si>
    <t>U47946</t>
  </si>
  <si>
    <t>E4 NETWORK PCN</t>
  </si>
  <si>
    <t>U25707</t>
  </si>
  <si>
    <t>TONE VALLEY PCN</t>
  </si>
  <si>
    <t>U79049</t>
  </si>
  <si>
    <t>EAGLE BRIDGE PCN</t>
  </si>
  <si>
    <t>U25735</t>
  </si>
  <si>
    <t>SWB CITRUS PCN</t>
  </si>
  <si>
    <t>U68696</t>
  </si>
  <si>
    <t>EARLEY + PCN</t>
  </si>
  <si>
    <t>U25799</t>
  </si>
  <si>
    <t>SMASH PCN</t>
  </si>
  <si>
    <t>U25882</t>
  </si>
  <si>
    <t>EREWASH PCN</t>
  </si>
  <si>
    <t>U29677</t>
  </si>
  <si>
    <t>EAST &amp; CENTRAL BRIGHTON PCN</t>
  </si>
  <si>
    <t>U26059</t>
  </si>
  <si>
    <t>NEW FOREST PCN</t>
  </si>
  <si>
    <t>U26254</t>
  </si>
  <si>
    <t>TELDOC PCN</t>
  </si>
  <si>
    <t>U39446</t>
  </si>
  <si>
    <t>EAST BEDFORD PCN</t>
  </si>
  <si>
    <t>U26345</t>
  </si>
  <si>
    <t>SE SHROPSHIRE PCN</t>
  </si>
  <si>
    <t>U26379</t>
  </si>
  <si>
    <t>HULME &amp; CITY CENTRE SOUTH PCN</t>
  </si>
  <si>
    <t>U26493</t>
  </si>
  <si>
    <t>GREEN VALE HEALTH PCN</t>
  </si>
  <si>
    <t>U89131</t>
  </si>
  <si>
    <t>EAST ELMBRIDGE PCN</t>
  </si>
  <si>
    <t>U26715</t>
  </si>
  <si>
    <t>WOLVERHAMPTON SOUTH EAST PCN</t>
  </si>
  <si>
    <t>U80779</t>
  </si>
  <si>
    <t>EAST GRINSTEAD PCN</t>
  </si>
  <si>
    <t>U26743</t>
  </si>
  <si>
    <t>TONBRIDGE PCN</t>
  </si>
  <si>
    <t>U87221</t>
  </si>
  <si>
    <t>EAST HANTS PCN</t>
  </si>
  <si>
    <t>U26788</t>
  </si>
  <si>
    <t>LYTHAM ST ANNES PCN</t>
  </si>
  <si>
    <t>U51488</t>
  </si>
  <si>
    <t>EAST HILL, ABBEY FIELDS &amp; TOLLGATE PCN</t>
  </si>
  <si>
    <t>U26808</t>
  </si>
  <si>
    <t>SARUM NORTH PCN</t>
  </si>
  <si>
    <t>U27258</t>
  </si>
  <si>
    <t>EAST IPSWICH PCN</t>
  </si>
  <si>
    <t>U26844</t>
  </si>
  <si>
    <t>MOSAIC HEALTHCARE PCN</t>
  </si>
  <si>
    <t>U62545</t>
  </si>
  <si>
    <t>EAST KENNET PCN</t>
  </si>
  <si>
    <t>U45943</t>
  </si>
  <si>
    <t>EAST MERTON PCN</t>
  </si>
  <si>
    <t>U26939</t>
  </si>
  <si>
    <t>HORSHAM CENTRAL PCN</t>
  </si>
  <si>
    <t>U64356</t>
  </si>
  <si>
    <t>EAST MK PCN</t>
  </si>
  <si>
    <t>U28255</t>
  </si>
  <si>
    <t>EAST NORTHANTS PCN</t>
  </si>
  <si>
    <t>U26997</t>
  </si>
  <si>
    <t>OXFORD CENTRAL PCN</t>
  </si>
  <si>
    <t>U57641</t>
  </si>
  <si>
    <t>EAST STAFFORDSHIRE PCN</t>
  </si>
  <si>
    <t>U27026</t>
  </si>
  <si>
    <t>GRAVESEND CENTRAL PCN</t>
  </si>
  <si>
    <t>U52997</t>
  </si>
  <si>
    <t>EAST SUFFOLK PCN</t>
  </si>
  <si>
    <t>U96434</t>
  </si>
  <si>
    <t>EAST TWICKENHAM PCN</t>
  </si>
  <si>
    <t>U27128</t>
  </si>
  <si>
    <t>PHOENIX SUNRISERS PCN</t>
  </si>
  <si>
    <t>U27129</t>
  </si>
  <si>
    <t>EDGBASTON PCN</t>
  </si>
  <si>
    <t>U94184</t>
  </si>
  <si>
    <t>EAST WAVERLEY PCN</t>
  </si>
  <si>
    <t>U27139</t>
  </si>
  <si>
    <t>HARINGEY - SOUTH WEST PCN</t>
  </si>
  <si>
    <t>U48056</t>
  </si>
  <si>
    <t>EASTBOURNE EAST PCN</t>
  </si>
  <si>
    <t>U40164</t>
  </si>
  <si>
    <t>EASTLEIGH HEALTH PCN</t>
  </si>
  <si>
    <t>U27349</t>
  </si>
  <si>
    <t>ONE LIFE HARTLEPOOL PCN</t>
  </si>
  <si>
    <t>U63233</t>
  </si>
  <si>
    <t>EASTLEIGH SOUTHERN PARISHES PCN</t>
  </si>
  <si>
    <t>U27585</t>
  </si>
  <si>
    <t>SEVEN KINGS PCN</t>
  </si>
  <si>
    <t>U50311</t>
  </si>
  <si>
    <t>EDMONTON PCN</t>
  </si>
  <si>
    <t>U27607</t>
  </si>
  <si>
    <t>WOLVERHAMPTON TOTAL HEALTH PCN</t>
  </si>
  <si>
    <t>U39263</t>
  </si>
  <si>
    <t>ELTHAM PCN</t>
  </si>
  <si>
    <t>U30123</t>
  </si>
  <si>
    <t>ELY NORTH PCN</t>
  </si>
  <si>
    <t>U27664</t>
  </si>
  <si>
    <t>STROOD PCN</t>
  </si>
  <si>
    <t>U80019</t>
  </si>
  <si>
    <t>ENFIELD CARE NETWORK PCN</t>
  </si>
  <si>
    <t>U27932</t>
  </si>
  <si>
    <t>WEB PCN</t>
  </si>
  <si>
    <t>U36687</t>
  </si>
  <si>
    <t>ENFIELD SOUTH WEST PCN</t>
  </si>
  <si>
    <t>U28163</t>
  </si>
  <si>
    <t>WEST 5 PCN</t>
  </si>
  <si>
    <t>U58312</t>
  </si>
  <si>
    <t>ENFIELD UNITY PCN</t>
  </si>
  <si>
    <t>U28174</t>
  </si>
  <si>
    <t>TAUNTON CENTRAL PCN</t>
  </si>
  <si>
    <t>U56676</t>
  </si>
  <si>
    <t>EPPING FOREST NORTH PCN</t>
  </si>
  <si>
    <t>U28178</t>
  </si>
  <si>
    <t>UNITY (BEDFORD) PCN</t>
  </si>
  <si>
    <t>U88407</t>
  </si>
  <si>
    <t>EPSOM PCN</t>
  </si>
  <si>
    <t>U28237</t>
  </si>
  <si>
    <t>MIDDLEWOOD PCN</t>
  </si>
  <si>
    <t>U62122</t>
  </si>
  <si>
    <t>EQUALITY PCN</t>
  </si>
  <si>
    <t>U85257</t>
  </si>
  <si>
    <t>ESTON PCN</t>
  </si>
  <si>
    <t>U28348</t>
  </si>
  <si>
    <t>HARTHILL EAST RIDING PCN</t>
  </si>
  <si>
    <t>U28378</t>
  </si>
  <si>
    <t>TOWNSHIPS 2 PCN</t>
  </si>
  <si>
    <t>U76444</t>
  </si>
  <si>
    <t>EXETER WEST PCN</t>
  </si>
  <si>
    <t>U28405</t>
  </si>
  <si>
    <t>HIGH PEAK &amp; BUXTON PCN</t>
  </si>
  <si>
    <t>U28474</t>
  </si>
  <si>
    <t>THE BINGLEY BUBBLE PCN</t>
  </si>
  <si>
    <t>U88179</t>
  </si>
  <si>
    <t>FABB (FISHPONDS, AIR BALLOON &amp; BEECHWOOD) PCN</t>
  </si>
  <si>
    <t>U29000</t>
  </si>
  <si>
    <t>WARRINGTON CENTRAL EAST PCN</t>
  </si>
  <si>
    <t>U30563</t>
  </si>
  <si>
    <t>FAREHAM &amp; PORTCHESTER PCN</t>
  </si>
  <si>
    <t>U90174</t>
  </si>
  <si>
    <t>FARNBOROUGH PCN</t>
  </si>
  <si>
    <t>U29197</t>
  </si>
  <si>
    <t>PHOENIX PCN</t>
  </si>
  <si>
    <t>U29246</t>
  </si>
  <si>
    <t>TOTTON PCN</t>
  </si>
  <si>
    <t>U29424</t>
  </si>
  <si>
    <t>HAVERING CREST PCN</t>
  </si>
  <si>
    <t>U98004</t>
  </si>
  <si>
    <t>FELTHAM AND BEDFONT PCN</t>
  </si>
  <si>
    <t>U66904</t>
  </si>
  <si>
    <t>FENLAND PCN</t>
  </si>
  <si>
    <t>U29951</t>
  </si>
  <si>
    <t>NANTWICH &amp; RURAL PCN</t>
  </si>
  <si>
    <t>U57009</t>
  </si>
  <si>
    <t>FILEY AND SCARBOROUGH PCN</t>
  </si>
  <si>
    <t>U58435</t>
  </si>
  <si>
    <t>FIRST COASTAL PCN</t>
  </si>
  <si>
    <t>U77447</t>
  </si>
  <si>
    <t>FIVE ELMS PCN</t>
  </si>
  <si>
    <t>U30170</t>
  </si>
  <si>
    <t>TABA WIGAN PCN</t>
  </si>
  <si>
    <t>U98513</t>
  </si>
  <si>
    <t>FIVE LANE ENDS PCN</t>
  </si>
  <si>
    <t>U30256</t>
  </si>
  <si>
    <t>SKYWARD PCN</t>
  </si>
  <si>
    <t>U41041</t>
  </si>
  <si>
    <t>FIVEWAYS PCN</t>
  </si>
  <si>
    <t>U30335</t>
  </si>
  <si>
    <t>RAYLEIGH AND DISTRICT PCN</t>
  </si>
  <si>
    <t>U42671</t>
  </si>
  <si>
    <t>FLEET PCN</t>
  </si>
  <si>
    <t>U30526</t>
  </si>
  <si>
    <t>MAYDAY SOUTH PCN</t>
  </si>
  <si>
    <t>U74229</t>
  </si>
  <si>
    <t>FLEETWOOD PCN</t>
  </si>
  <si>
    <t>U80502</t>
  </si>
  <si>
    <t>FOLKESTONE HYTHE &amp; RURAL PCN</t>
  </si>
  <si>
    <t>U89162</t>
  </si>
  <si>
    <t>FOREST HEATH PCN</t>
  </si>
  <si>
    <t>U98167</t>
  </si>
  <si>
    <t>FOSS (FIRECLAY &amp; OLD SCHOOL SURGERY) PCN</t>
  </si>
  <si>
    <t>U31169</t>
  </si>
  <si>
    <t>SEVEN HILLS PCN</t>
  </si>
  <si>
    <t>U95499</t>
  </si>
  <si>
    <t>FOSSEWAY PCN</t>
  </si>
  <si>
    <t>U37341</t>
  </si>
  <si>
    <t>FOUNDRY HEALTHCARE LEWES PCN</t>
  </si>
  <si>
    <t>U31269</t>
  </si>
  <si>
    <t>WEST LEEDS PCN</t>
  </si>
  <si>
    <t>U31305</t>
  </si>
  <si>
    <t>SHAPE PCN</t>
  </si>
  <si>
    <t>U52802</t>
  </si>
  <si>
    <t>FOUR COUNTIES PCN</t>
  </si>
  <si>
    <t>U31313</t>
  </si>
  <si>
    <t>SOUTH WARRINGTON PCN</t>
  </si>
  <si>
    <t>U36776</t>
  </si>
  <si>
    <t>FRESHNEY PELHAM NEL PCN</t>
  </si>
  <si>
    <t>U50197</t>
  </si>
  <si>
    <t>FROGNAL PCN</t>
  </si>
  <si>
    <t>U84175</t>
  </si>
  <si>
    <t>FROME PCN</t>
  </si>
  <si>
    <t>U31504</t>
  </si>
  <si>
    <t>ROSSENDALE WEST PCN</t>
  </si>
  <si>
    <t>U87499</t>
  </si>
  <si>
    <t>G3 PCN</t>
  </si>
  <si>
    <t>U31538</t>
  </si>
  <si>
    <t>ROSEBANK PCN</t>
  </si>
  <si>
    <t>U31548</t>
  </si>
  <si>
    <t>HEALTH VISION PARTNERSHIP PCN</t>
  </si>
  <si>
    <t>U91254</t>
  </si>
  <si>
    <t>GATESHEAD CENTRAL SOUTH PCN</t>
  </si>
  <si>
    <t>U31619</t>
  </si>
  <si>
    <t>TEESDALE PCN</t>
  </si>
  <si>
    <t>U33691</t>
  </si>
  <si>
    <t>GATESHEAD INNER WEST PCN</t>
  </si>
  <si>
    <t>U31847</t>
  </si>
  <si>
    <t>WAKEFIELD HEALTH ALLIANCE SOUTH PCN</t>
  </si>
  <si>
    <t>U41930</t>
  </si>
  <si>
    <t>GATESHEAD OUTER WEST PCN</t>
  </si>
  <si>
    <t>U31922</t>
  </si>
  <si>
    <t>NEXUS MK PCN</t>
  </si>
  <si>
    <t>U76908</t>
  </si>
  <si>
    <t>GILLINGHAM SOUTH PCN</t>
  </si>
  <si>
    <t>U31970</t>
  </si>
  <si>
    <t>TRURO PCN</t>
  </si>
  <si>
    <t>U60978</t>
  </si>
  <si>
    <t>GLOSSOP PCN</t>
  </si>
  <si>
    <t>U32001</t>
  </si>
  <si>
    <t>SEVERNVALE PCN</t>
  </si>
  <si>
    <t>U53179</t>
  </si>
  <si>
    <t>GLOUCESTER INNER CITY PCN</t>
  </si>
  <si>
    <t>U32116</t>
  </si>
  <si>
    <t>SWB YOUR HEALTH PARTNERSHIP PCN</t>
  </si>
  <si>
    <t>U49145</t>
  </si>
  <si>
    <t>GO WEST PCN</t>
  </si>
  <si>
    <t>U32323</t>
  </si>
  <si>
    <t>MANSFIELD NORTH PCN</t>
  </si>
  <si>
    <t>U46447</t>
  </si>
  <si>
    <t>GOLDSTONE PCN</t>
  </si>
  <si>
    <t>U32349</t>
  </si>
  <si>
    <t>SOUTH WORCS WORCESTER CITY GP PCN</t>
  </si>
  <si>
    <t>U78490</t>
  </si>
  <si>
    <t>GORDANO VALLEY PCN</t>
  </si>
  <si>
    <t>U32372</t>
  </si>
  <si>
    <t>OUTER EXETER PCN</t>
  </si>
  <si>
    <t>U36042</t>
  </si>
  <si>
    <t>GORLESTON PCN</t>
  </si>
  <si>
    <t>U32760</t>
  </si>
  <si>
    <t>PURBECK PCN</t>
  </si>
  <si>
    <t>U34667</t>
  </si>
  <si>
    <t>GORTON AND LEVENSHULME PCN</t>
  </si>
  <si>
    <t>U32828</t>
  </si>
  <si>
    <t>SHEEN &amp; BARNES PCN</t>
  </si>
  <si>
    <t>U82305</t>
  </si>
  <si>
    <t>GOSK PCN</t>
  </si>
  <si>
    <t>U33954</t>
  </si>
  <si>
    <t>GP CONNECT PCN</t>
  </si>
  <si>
    <t>U32995</t>
  </si>
  <si>
    <t>WHITSTABLE PCN</t>
  </si>
  <si>
    <t>U91476</t>
  </si>
  <si>
    <t>GPA1 PCN</t>
  </si>
  <si>
    <t>U33024</t>
  </si>
  <si>
    <t>ONE THORNTON HEATH PCN</t>
  </si>
  <si>
    <t>U33065</t>
  </si>
  <si>
    <t>HARNESS NORTH PCN</t>
  </si>
  <si>
    <t>U67607</t>
  </si>
  <si>
    <t>GPS HEALTHCARE PCN</t>
  </si>
  <si>
    <t>U33192</t>
  </si>
  <si>
    <t>SOAR VALLEY PCN</t>
  </si>
  <si>
    <t>U78272</t>
  </si>
  <si>
    <t>GRAFTON MEDICAL PARTNERS PCN</t>
  </si>
  <si>
    <t>U41025</t>
  </si>
  <si>
    <t>U33451</t>
  </si>
  <si>
    <t>SOUTH CRAWLEY PCN</t>
  </si>
  <si>
    <t>U33522</t>
  </si>
  <si>
    <t>HARLOW SOUTH PCN</t>
  </si>
  <si>
    <t>U59570</t>
  </si>
  <si>
    <t>GRANGE AND LAKES PCN</t>
  </si>
  <si>
    <t>U33566</t>
  </si>
  <si>
    <t>GUILDFORD EAST PCN</t>
  </si>
  <si>
    <t>U83524</t>
  </si>
  <si>
    <t>GRANTA PCN</t>
  </si>
  <si>
    <t>U33593</t>
  </si>
  <si>
    <t>RURAL NORTH CHICHESTER PCN</t>
  </si>
  <si>
    <t>U71716</t>
  </si>
  <si>
    <t>GRANTHAM AND RURAL PCN</t>
  </si>
  <si>
    <t>U33609</t>
  </si>
  <si>
    <t>NGP PCN</t>
  </si>
  <si>
    <t>U33832</t>
  </si>
  <si>
    <t>MERIDIAN MEDICAL PCN</t>
  </si>
  <si>
    <t>U68127</t>
  </si>
  <si>
    <t>GRAYS PCN</t>
  </si>
  <si>
    <t>U80710</t>
  </si>
  <si>
    <t>GREAT WEST ROAD PCN</t>
  </si>
  <si>
    <t>U72706</t>
  </si>
  <si>
    <t>GREAT YARMOUTH &amp; NORTHERN VILLAGES PCN</t>
  </si>
  <si>
    <t>U34072</t>
  </si>
  <si>
    <t>HARLOW NORTH PCN</t>
  </si>
  <si>
    <t>U53999</t>
  </si>
  <si>
    <t>GREATER DERBY PCN</t>
  </si>
  <si>
    <t>U34146</t>
  </si>
  <si>
    <t>JESMOND - LOWER GOSFORTH PCN</t>
  </si>
  <si>
    <t>U34184</t>
  </si>
  <si>
    <t>WHITEWATER LODDON PCN</t>
  </si>
  <si>
    <t>U34188</t>
  </si>
  <si>
    <t>NEWHAM NORTH EAST 1 PCN</t>
  </si>
  <si>
    <t>U36842</t>
  </si>
  <si>
    <t>GREATER WEALDEN PCN</t>
  </si>
  <si>
    <t>U34230</t>
  </si>
  <si>
    <t>NEWTON WEST PCN</t>
  </si>
  <si>
    <t>U45703</t>
  </si>
  <si>
    <t>GREENWELL PCN</t>
  </si>
  <si>
    <t>U46593</t>
  </si>
  <si>
    <t>GREENWICH WEST PCN</t>
  </si>
  <si>
    <t>U34811</t>
  </si>
  <si>
    <t>WEST AND CENTRAL PCN</t>
  </si>
  <si>
    <t>U76977</t>
  </si>
  <si>
    <t>HADWEN QUEDGELEY PCN</t>
  </si>
  <si>
    <t>U94996</t>
  </si>
  <si>
    <t>HAILSHAM PCN</t>
  </si>
  <si>
    <t>U55441</t>
  </si>
  <si>
    <t>HALESOWEN PCN</t>
  </si>
  <si>
    <t>U73966</t>
  </si>
  <si>
    <t>HALO PCN</t>
  </si>
  <si>
    <t>U80470</t>
  </si>
  <si>
    <t>HAMBLETON NORTH PCN</t>
  </si>
  <si>
    <t>U57955</t>
  </si>
  <si>
    <t>HAMBLETON SOUTH PCN</t>
  </si>
  <si>
    <t>U35724</t>
  </si>
  <si>
    <t>MEIR PCN</t>
  </si>
  <si>
    <t>U55717</t>
  </si>
  <si>
    <t>HAMMERSMITH &amp; FULHAM CENTRAL PCN</t>
  </si>
  <si>
    <t>U35821</t>
  </si>
  <si>
    <t>KETTERING &amp; SOUTH WEST RURAL PCN</t>
  </si>
  <si>
    <t>U35939</t>
  </si>
  <si>
    <t>KENDAL PCN</t>
  </si>
  <si>
    <t>U84150</t>
  </si>
  <si>
    <t>HAMPTON PCN</t>
  </si>
  <si>
    <t>U35987</t>
  </si>
  <si>
    <t>HINCKLEY CENTRAL PCN</t>
  </si>
  <si>
    <t>U46454</t>
  </si>
  <si>
    <t>HARBORNE PCN</t>
  </si>
  <si>
    <t>U36134</t>
  </si>
  <si>
    <t>NEWCASTLE CENTRAL PCN</t>
  </si>
  <si>
    <t>U36584</t>
  </si>
  <si>
    <t>HARINGEY - N15/SOUTH EAST PCN</t>
  </si>
  <si>
    <t>U51636</t>
  </si>
  <si>
    <t>HARINGEY - NORTH CENTRAL PCN</t>
  </si>
  <si>
    <t>U36231</t>
  </si>
  <si>
    <t>ORION PCN</t>
  </si>
  <si>
    <t>U96599</t>
  </si>
  <si>
    <t>HARINGEY - NORTH EAST PCN</t>
  </si>
  <si>
    <t>U36452</t>
  </si>
  <si>
    <t>LEAMINGTON SOUTH PCN</t>
  </si>
  <si>
    <t>U83168</t>
  </si>
  <si>
    <t>HARINGEY - WELBOURNE PCN</t>
  </si>
  <si>
    <t>U36512</t>
  </si>
  <si>
    <t>WHITFIELD PCN</t>
  </si>
  <si>
    <t>U36651</t>
  </si>
  <si>
    <t>M-WEB PCN</t>
  </si>
  <si>
    <t>U51050</t>
  </si>
  <si>
    <t>HARROW EAST PCN</t>
  </si>
  <si>
    <t>U40502</t>
  </si>
  <si>
    <t>HARTLEPOOL HEALTH PCN</t>
  </si>
  <si>
    <t>U36780</t>
  </si>
  <si>
    <t>HEALTH VILLAGE/DEARNE VALLEY PCN</t>
  </si>
  <si>
    <t>U70212</t>
  </si>
  <si>
    <t>HARTLEPOOL PCN</t>
  </si>
  <si>
    <t>U36795</t>
  </si>
  <si>
    <t>NORTH 1 ISLINGTON PCN</t>
  </si>
  <si>
    <t>U76753</t>
  </si>
  <si>
    <t>HASP PCN - HULL ASSOCIATION OF SIMILAR PRACTICES</t>
  </si>
  <si>
    <t>U99438</t>
  </si>
  <si>
    <t>HASTINGS &amp; ST LEONARDS PCN</t>
  </si>
  <si>
    <t>U71089</t>
  </si>
  <si>
    <t>HATFIELD PCN</t>
  </si>
  <si>
    <t>U79932</t>
  </si>
  <si>
    <t>HATTERS HEALTH PCN</t>
  </si>
  <si>
    <t>U37007</t>
  </si>
  <si>
    <t>READING UNIVERSITY PCN</t>
  </si>
  <si>
    <t>U46389</t>
  </si>
  <si>
    <t>HAVANT AND WATERLOOVILLE PCN</t>
  </si>
  <si>
    <t>U37037</t>
  </si>
  <si>
    <t>SHOREHAM AND SOUTHWICK PCN</t>
  </si>
  <si>
    <t>U52763</t>
  </si>
  <si>
    <t>HAVERHILL PCN</t>
  </si>
  <si>
    <t>U37086</t>
  </si>
  <si>
    <t>WEST END &amp; MARYLEBONE PCN</t>
  </si>
  <si>
    <t>U50107</t>
  </si>
  <si>
    <t>HAVERING MARSHALL PCN</t>
  </si>
  <si>
    <t>U37286</t>
  </si>
  <si>
    <t>TOWER NETWORK PCN</t>
  </si>
  <si>
    <t>U55939</t>
  </si>
  <si>
    <t>HAVERING NORTH PCN</t>
  </si>
  <si>
    <t>U37296</t>
  </si>
  <si>
    <t>WEST KNOWSLEY PCN</t>
  </si>
  <si>
    <t>U37297</t>
  </si>
  <si>
    <t>NETWORK 4 (BNSSG) PCN</t>
  </si>
  <si>
    <t>U37411</t>
  </si>
  <si>
    <t>HAXBY HULL GROUP PCN</t>
  </si>
  <si>
    <t>U98580</t>
  </si>
  <si>
    <t>HAYES WICK PCN</t>
  </si>
  <si>
    <t>U37339</t>
  </si>
  <si>
    <t>SITTINGBOURNE PCN</t>
  </si>
  <si>
    <t>U90861</t>
  </si>
  <si>
    <t>HAYLING ISLAND &amp; EMSWORTH PCN</t>
  </si>
  <si>
    <t>U85954</t>
  </si>
  <si>
    <t>H-BLACKLEY HARPURHEY &amp; CHARLESTOWN PCN</t>
  </si>
  <si>
    <t>U37412</t>
  </si>
  <si>
    <t>WEST DEVON PCN</t>
  </si>
  <si>
    <t>U60450</t>
  </si>
  <si>
    <t>HEALTH ALLIANCE PCN</t>
  </si>
  <si>
    <t>U37593</t>
  </si>
  <si>
    <t>SEDGEFIELD 1 PCN</t>
  </si>
  <si>
    <t>U37618</t>
  </si>
  <si>
    <t>SOUTH SEFTON PCN</t>
  </si>
  <si>
    <t>U37826</t>
  </si>
  <si>
    <t>SOUTH TYNESIDE WEST PCN</t>
  </si>
  <si>
    <t>U83279</t>
  </si>
  <si>
    <t>HEALTHIER OXFORD CITY NETWORK PCN</t>
  </si>
  <si>
    <t>U38045</t>
  </si>
  <si>
    <t>NORTH LAMBETH PCN</t>
  </si>
  <si>
    <t>U38064</t>
  </si>
  <si>
    <t>NORTH &amp; WEST HEREFORDSHIRE PCN</t>
  </si>
  <si>
    <t>U79121</t>
  </si>
  <si>
    <t>HEALTHIER WEST WIRRAL PCN</t>
  </si>
  <si>
    <t>U38066</t>
  </si>
  <si>
    <t>SARUM TRINITY PCN</t>
  </si>
  <si>
    <t>U84846</t>
  </si>
  <si>
    <t>HEALTHSENSE PCN</t>
  </si>
  <si>
    <t>U48538</t>
  </si>
  <si>
    <t>HEALTHWEST PCN</t>
  </si>
  <si>
    <t>U38221</t>
  </si>
  <si>
    <t>TOLSON CARE PARTNERSHIP PCN</t>
  </si>
  <si>
    <t>U84550</t>
  </si>
  <si>
    <t>HEALTHY HORLEY PCN</t>
  </si>
  <si>
    <t>U70185</t>
  </si>
  <si>
    <t>HEART OF BATH PCN</t>
  </si>
  <si>
    <t>U91790</t>
  </si>
  <si>
    <t>HEART OF HARROGATE PCN</t>
  </si>
  <si>
    <t>U38661</t>
  </si>
  <si>
    <t>LINCOLN HEALTH PARTNERSHIP PCN</t>
  </si>
  <si>
    <t>U38731</t>
  </si>
  <si>
    <t>MID DORSET PCN</t>
  </si>
  <si>
    <t>U38734</t>
  </si>
  <si>
    <t>SELSDON PURLEY &amp; COULSDON HEALTH PCN</t>
  </si>
  <si>
    <t>U96099</t>
  </si>
  <si>
    <t>HENLEY SONNET PCN</t>
  </si>
  <si>
    <t>U39025</t>
  </si>
  <si>
    <t>WGGL PCN</t>
  </si>
  <si>
    <t>U65562</t>
  </si>
  <si>
    <t>HEREFORDSHIRE HEREFORD CITY HMG PCN</t>
  </si>
  <si>
    <t>U39113</t>
  </si>
  <si>
    <t>NEWCASTLE SOUTH PCN</t>
  </si>
  <si>
    <t>U39345</t>
  </si>
  <si>
    <t>UOS STUDENT PCN</t>
  </si>
  <si>
    <t>U97051</t>
  </si>
  <si>
    <t>HERTS FIVE PCN</t>
  </si>
  <si>
    <t>U78443</t>
  </si>
  <si>
    <t>HEYWOOD PCN</t>
  </si>
  <si>
    <t>U39721</t>
  </si>
  <si>
    <t>HILLS, BROOKS &amp; DALES GROUP PCN</t>
  </si>
  <si>
    <t>U51498</t>
  </si>
  <si>
    <t>HH COLLABORATIVE PCN</t>
  </si>
  <si>
    <t>U39739</t>
  </si>
  <si>
    <t>WEST OF WAVERLEY PCN</t>
  </si>
  <si>
    <t>U40100</t>
  </si>
  <si>
    <t>LONDON FIELDS PCN</t>
  </si>
  <si>
    <t>U54760</t>
  </si>
  <si>
    <t>HIGH WEALD PCN</t>
  </si>
  <si>
    <t>U40115</t>
  </si>
  <si>
    <t>LIVEWELL MAYFLOWER PCN</t>
  </si>
  <si>
    <t>U40159</t>
  </si>
  <si>
    <t>MMWF PCN</t>
  </si>
  <si>
    <t>U80633</t>
  </si>
  <si>
    <t>HILLSBOROUGH PCN</t>
  </si>
  <si>
    <t>U83511</t>
  </si>
  <si>
    <t>HILLTON PCN</t>
  </si>
  <si>
    <t>U40458</t>
  </si>
  <si>
    <t>MORDEN PCN</t>
  </si>
  <si>
    <t>U40593</t>
  </si>
  <si>
    <t>ORWELL PCN</t>
  </si>
  <si>
    <t>U81398</t>
  </si>
  <si>
    <t>HITCHIN AND WHITWELL PCN</t>
  </si>
  <si>
    <t>U40722</t>
  </si>
  <si>
    <t>SWANLEY &amp; RURAL PCN</t>
  </si>
  <si>
    <t>U87508</t>
  </si>
  <si>
    <t>HODDESDON &amp; BROXBOURNE PCN</t>
  </si>
  <si>
    <t>U40951</t>
  </si>
  <si>
    <t>MID DEVON HEALTHCARE PCN</t>
  </si>
  <si>
    <t>U64827</t>
  </si>
  <si>
    <t>HOLDERNESS PRIMARY CARE HOME PCN</t>
  </si>
  <si>
    <t>U85008</t>
  </si>
  <si>
    <t>HOLGATE PCN</t>
  </si>
  <si>
    <t>U61505</t>
  </si>
  <si>
    <t>HOLT PARK PCN</t>
  </si>
  <si>
    <t>U41523</t>
  </si>
  <si>
    <t>SOUTH COTSWOLDS PCN</t>
  </si>
  <si>
    <t>U79574</t>
  </si>
  <si>
    <t>HONITON/OTTERY/SID VALLEY (HOSMS) PCN</t>
  </si>
  <si>
    <t>U41563</t>
  </si>
  <si>
    <t>OLDHAM NORTH PCN</t>
  </si>
  <si>
    <t>U49525</t>
  </si>
  <si>
    <t>HORIZON PCN</t>
  </si>
  <si>
    <t>U41693</t>
  </si>
  <si>
    <t>SPALDING PCN</t>
  </si>
  <si>
    <t>U96386</t>
  </si>
  <si>
    <t>HORSHAM COLLABORATIVE PCN</t>
  </si>
  <si>
    <t>U41928</t>
  </si>
  <si>
    <t>SOLIHULL RURAL PCN</t>
  </si>
  <si>
    <t>U42007</t>
  </si>
  <si>
    <t>NORTH WEST LEICESTERSHIRE PCN</t>
  </si>
  <si>
    <t>U82095</t>
  </si>
  <si>
    <t>HULL MEDICAS PCN</t>
  </si>
  <si>
    <t>U62384</t>
  </si>
  <si>
    <t>HULL MODALITY PARTNERSHIP PCN</t>
  </si>
  <si>
    <t>U42152</t>
  </si>
  <si>
    <t>WIGAN CENTRAL PCN</t>
  </si>
  <si>
    <t>U88890</t>
  </si>
  <si>
    <t>HULL SYMPHONIE PCN</t>
  </si>
  <si>
    <t>U95574</t>
  </si>
  <si>
    <t>HUNTINGDON PCN</t>
  </si>
  <si>
    <t>U96653</t>
  </si>
  <si>
    <t>HYNDBURN CENTRAL PCN</t>
  </si>
  <si>
    <t>U82047</t>
  </si>
  <si>
    <t>ICKNIELD PCN</t>
  </si>
  <si>
    <t>U42898</t>
  </si>
  <si>
    <t>SOUTH TRAFFORD PCN</t>
  </si>
  <si>
    <t>U42972</t>
  </si>
  <si>
    <t>VICTORIA EASTBOURNE PCN</t>
  </si>
  <si>
    <t>U58704</t>
  </si>
  <si>
    <t>IMP PCN</t>
  </si>
  <si>
    <t>U91471</t>
  </si>
  <si>
    <t>INCLUSIVE HEALTH PCN</t>
  </si>
  <si>
    <t>U43084</t>
  </si>
  <si>
    <t>WEST WAKEFIELD PCN</t>
  </si>
  <si>
    <t>U47657</t>
  </si>
  <si>
    <t>INTEGRATED CARE PARTNERSHIP PCN</t>
  </si>
  <si>
    <t>U43314</t>
  </si>
  <si>
    <t>SUNDERLAND NORTH PCN</t>
  </si>
  <si>
    <t>U64053</t>
  </si>
  <si>
    <t>ISLES OF SCILLY &amp; SOUTH KERRIER PCN</t>
  </si>
  <si>
    <t>U43524</t>
  </si>
  <si>
    <t>NEWCASTLE CENTRAL HEALTH PCN</t>
  </si>
  <si>
    <t>U46464</t>
  </si>
  <si>
    <t>IVEL VALLEY SOUTH PCN</t>
  </si>
  <si>
    <t>U43660</t>
  </si>
  <si>
    <t>NORTH BIRMINGHAM PCN</t>
  </si>
  <si>
    <t>U44012</t>
  </si>
  <si>
    <t>KESTON MOORINGS &amp; PARKSIDE PCN</t>
  </si>
  <si>
    <t>U58840</t>
  </si>
  <si>
    <t>JURASSIC COAST PCN</t>
  </si>
  <si>
    <t>U44050</t>
  </si>
  <si>
    <t>SOUTH WEST MERTON PCN</t>
  </si>
  <si>
    <t>U62614</t>
  </si>
  <si>
    <t>K AND C SOUTH PCN</t>
  </si>
  <si>
    <t>U44365</t>
  </si>
  <si>
    <t>WEST BIRMINGHAM PCN</t>
  </si>
  <si>
    <t>U71550</t>
  </si>
  <si>
    <t>K2 HEALTHCARE SLEAFORD PCN</t>
  </si>
  <si>
    <t>U44401</t>
  </si>
  <si>
    <t>NORTH LINCOLNSHIRE EAST PCN</t>
  </si>
  <si>
    <t>U44537</t>
  </si>
  <si>
    <t>SWB MODALITY PCN</t>
  </si>
  <si>
    <t>U44671</t>
  </si>
  <si>
    <t>KENNET PCN</t>
  </si>
  <si>
    <t>U44623</t>
  </si>
  <si>
    <t>TOTAL HEALTH EXCELLENCE EAST PCN</t>
  </si>
  <si>
    <t>U51577</t>
  </si>
  <si>
    <t>KENTISH TOWN CENTRAL PCN</t>
  </si>
  <si>
    <t>U78517</t>
  </si>
  <si>
    <t>KENTISH TOWN SOUTH PCN</t>
  </si>
  <si>
    <t>U44695</t>
  </si>
  <si>
    <t>WEST END FAMILY HEALTH PCN</t>
  </si>
  <si>
    <t>U44713</t>
  </si>
  <si>
    <t>SARUM CATHEDRAL</t>
  </si>
  <si>
    <t>U45014</t>
  </si>
  <si>
    <t>WARRINGTON INNOVATION PCN</t>
  </si>
  <si>
    <t>U90673</t>
  </si>
  <si>
    <t>KETTS OAK PCN</t>
  </si>
  <si>
    <t>U66269</t>
  </si>
  <si>
    <t>KEYNSHAM PCN</t>
  </si>
  <si>
    <t>U45156</t>
  </si>
  <si>
    <t>OLDBURY &amp; SMETHWICK PCN</t>
  </si>
  <si>
    <t>U45528</t>
  </si>
  <si>
    <t>SOLIHULL HEALTHCARE PARTNERSHIP PCN</t>
  </si>
  <si>
    <t>U45611</t>
  </si>
  <si>
    <t>SKELMERSDALE PCN</t>
  </si>
  <si>
    <t>U48652</t>
  </si>
  <si>
    <t>KINGS LYNN PCN</t>
  </si>
  <si>
    <t>U45670</t>
  </si>
  <si>
    <t>WEST OUTER AND NORTH EAST YORK PCN</t>
  </si>
  <si>
    <t>U52814</t>
  </si>
  <si>
    <t>KINGSTON PCN</t>
  </si>
  <si>
    <t>U66484</t>
  </si>
  <si>
    <t>KINGSWINFORD &amp; WORDSLEY PCN</t>
  </si>
  <si>
    <t>U45842</t>
  </si>
  <si>
    <t>WEST WANDSWORTH PCN</t>
  </si>
  <si>
    <t>U45898</t>
  </si>
  <si>
    <t>NEWCASTLE INNER WEST PCN</t>
  </si>
  <si>
    <t>U56977</t>
  </si>
  <si>
    <t>KNARESBOROUGH &amp; RURAL PCN</t>
  </si>
  <si>
    <t>U71643</t>
  </si>
  <si>
    <t>KNOWSLEY CENTRAL AND SOUTH PCN</t>
  </si>
  <si>
    <t>U46071</t>
  </si>
  <si>
    <t>WESTHOUGHTON NETWORK PCN</t>
  </si>
  <si>
    <t>U46082</t>
  </si>
  <si>
    <t>YORK CITY CENTRE PCN</t>
  </si>
  <si>
    <t>U87478</t>
  </si>
  <si>
    <t>LANCING AND SOMPTING PCN</t>
  </si>
  <si>
    <t>U46154</t>
  </si>
  <si>
    <t>WINCHESTER RURAL NORTH &amp; EAST PCN</t>
  </si>
  <si>
    <t>U46190</t>
  </si>
  <si>
    <t>MEWSTONE PCN</t>
  </si>
  <si>
    <t>U46293</t>
  </si>
  <si>
    <t>WOODBERRY WETLANDS PCN</t>
  </si>
  <si>
    <t>U91286</t>
  </si>
  <si>
    <t>LEA VALE PCN</t>
  </si>
  <si>
    <t>U87882</t>
  </si>
  <si>
    <t>LEA VALLEY HEALTH PCN</t>
  </si>
  <si>
    <t>U46417</t>
  </si>
  <si>
    <t>NORTH COLCHESTER PCN</t>
  </si>
  <si>
    <t>U82789</t>
  </si>
  <si>
    <t>LEAMINGTON NORTH PCN</t>
  </si>
  <si>
    <t>U80251</t>
  </si>
  <si>
    <t>LEATHERHEAD PCN</t>
  </si>
  <si>
    <t>U77315</t>
  </si>
  <si>
    <t>LEICESTER CENTRAL PCN</t>
  </si>
  <si>
    <t>U48026</t>
  </si>
  <si>
    <t>LEICESTER CITY &amp; UNIVERSITY PCN</t>
  </si>
  <si>
    <t>U54764</t>
  </si>
  <si>
    <t>LEICESTER CITY SOUTH PCN</t>
  </si>
  <si>
    <t>U46901</t>
  </si>
  <si>
    <t>SASSE NETWORK 1 PCN</t>
  </si>
  <si>
    <t>U70230</t>
  </si>
  <si>
    <t>LEIGH PCN</t>
  </si>
  <si>
    <t>U46976</t>
  </si>
  <si>
    <t>MORETON AND MEOLS PCN</t>
  </si>
  <si>
    <t>U47004</t>
  </si>
  <si>
    <t>SOUTHAMPTON WEST PCN</t>
  </si>
  <si>
    <t>U64148</t>
  </si>
  <si>
    <t>LICHFIELD PCN</t>
  </si>
  <si>
    <t>U47242</t>
  </si>
  <si>
    <t>NOTTINGHAM CITY EAST PCN</t>
  </si>
  <si>
    <t>U47425</t>
  </si>
  <si>
    <t>WEST SOMERSET PCN</t>
  </si>
  <si>
    <t>U47608</t>
  </si>
  <si>
    <t>NEOHEALTH PCN</t>
  </si>
  <si>
    <t>U54911</t>
  </si>
  <si>
    <t>LIVERPOOL FIRST PCN</t>
  </si>
  <si>
    <t>U74266</t>
  </si>
  <si>
    <t>LMN PCN</t>
  </si>
  <si>
    <t>U56575</t>
  </si>
  <si>
    <t>LOCC PCN</t>
  </si>
  <si>
    <t>U47812</t>
  </si>
  <si>
    <t>WALTHAM FOREST SOUTH LEYTONSTONE PCN</t>
  </si>
  <si>
    <t>U91930</t>
  </si>
  <si>
    <t>LONG LANE FIRST CARE GROUP PCN</t>
  </si>
  <si>
    <t>U50996</t>
  </si>
  <si>
    <t>LOWER VALLEY PCN</t>
  </si>
  <si>
    <t>U47975</t>
  </si>
  <si>
    <t>SOUTH WAVENEY PCN</t>
  </si>
  <si>
    <t>U59961</t>
  </si>
  <si>
    <t>LOWESTOFT PCN</t>
  </si>
  <si>
    <t>U76315</t>
  </si>
  <si>
    <t>LS25/LS26 PCN</t>
  </si>
  <si>
    <t>U96282</t>
  </si>
  <si>
    <t>LSMP AND THE LIGHT PCN</t>
  </si>
  <si>
    <t>U82612</t>
  </si>
  <si>
    <t>MACCLESFIELD PCN</t>
  </si>
  <si>
    <t>U67133</t>
  </si>
  <si>
    <t>MAIDSTONE CENTRAL PCN</t>
  </si>
  <si>
    <t>U48691</t>
  </si>
  <si>
    <t>WARE AND RURALS PCN</t>
  </si>
  <si>
    <t>U48923</t>
  </si>
  <si>
    <t>SWB URBAN HEALTH PCN</t>
  </si>
  <si>
    <t>U49001</t>
  </si>
  <si>
    <t>WATERGATE PCN</t>
  </si>
  <si>
    <t>U49070</t>
  </si>
  <si>
    <t>PRESTON &amp; SOUTH RIBBLE PCN</t>
  </si>
  <si>
    <t>U91844</t>
  </si>
  <si>
    <t>MARGATE PCN</t>
  </si>
  <si>
    <t>U50165</t>
  </si>
  <si>
    <t>MARKET HARBOROUGH &amp; BOSWORTH PCN</t>
  </si>
  <si>
    <t>U79397</t>
  </si>
  <si>
    <t>MARMOT PCN</t>
  </si>
  <si>
    <t>U49304</t>
  </si>
  <si>
    <t>WOKINGHAM NORTH PCN</t>
  </si>
  <si>
    <t>U51229</t>
  </si>
  <si>
    <t>MEDICS PCN</t>
  </si>
  <si>
    <t>U78466</t>
  </si>
  <si>
    <t>MEDWAY CENTRAL PCN</t>
  </si>
  <si>
    <t>U56757</t>
  </si>
  <si>
    <t>MEDWAY PENINSULA PCN</t>
  </si>
  <si>
    <t>U61151</t>
  </si>
  <si>
    <t>MEDWAY RAINHAM PCN</t>
  </si>
  <si>
    <t>U49615</t>
  </si>
  <si>
    <t>SOUTH RURAL PCN</t>
  </si>
  <si>
    <t>U49728</t>
  </si>
  <si>
    <t>WALSALL WEST 1 PCN</t>
  </si>
  <si>
    <t>U49785</t>
  </si>
  <si>
    <t>WYVERN HEALTH PARTNERSHIP PCN</t>
  </si>
  <si>
    <t>U49851</t>
  </si>
  <si>
    <t>WACA PCN</t>
  </si>
  <si>
    <t>U90977</t>
  </si>
  <si>
    <t>MENDIP VALE PCN</t>
  </si>
  <si>
    <t>U49896</t>
  </si>
  <si>
    <t>TEDDINGTON PCN</t>
  </si>
  <si>
    <t>U92600</t>
  </si>
  <si>
    <t>MEON HEALTH PCN</t>
  </si>
  <si>
    <t>U49929</t>
  </si>
  <si>
    <t>ROCHFORD PCN</t>
  </si>
  <si>
    <t>U79533</t>
  </si>
  <si>
    <t>MERCIAN PCN</t>
  </si>
  <si>
    <t>U49944</t>
  </si>
  <si>
    <t>UPPER DON VALLEY PCN</t>
  </si>
  <si>
    <t>U50083</t>
  </si>
  <si>
    <t>THE WBC (HEREFORD CITY) PCN</t>
  </si>
  <si>
    <t>U59622</t>
  </si>
  <si>
    <t>MID CHILTERN PCN</t>
  </si>
  <si>
    <t>U50263</t>
  </si>
  <si>
    <t>OTLEY PCN</t>
  </si>
  <si>
    <t>U50277</t>
  </si>
  <si>
    <t>THE CRAYS COLLABORATIVE PCN</t>
  </si>
  <si>
    <t>U87442</t>
  </si>
  <si>
    <t>MID KENT PCN</t>
  </si>
  <si>
    <t>U73212</t>
  </si>
  <si>
    <t>MID NORFOLK PCN</t>
  </si>
  <si>
    <t>U94664</t>
  </si>
  <si>
    <t>MIDDLETON AND HUNSLET PCN</t>
  </si>
  <si>
    <t>U50771</t>
  </si>
  <si>
    <t>TOWER HAMLETS NETWORK 1 PCN</t>
  </si>
  <si>
    <t>U51153</t>
  </si>
  <si>
    <t>WEOLEY AND RUBERY PCN</t>
  </si>
  <si>
    <t>U79019</t>
  </si>
  <si>
    <t>MINERVA HEALTH GROUP PCN</t>
  </si>
  <si>
    <t>U74554</t>
  </si>
  <si>
    <t>MMP CENTRAL AND NORTH PCN</t>
  </si>
  <si>
    <t>U51357</t>
  </si>
  <si>
    <t>WOKING WISE 1 PCN</t>
  </si>
  <si>
    <t>U51429</t>
  </si>
  <si>
    <t>THE VALE PCN</t>
  </si>
  <si>
    <t>U85476</t>
  </si>
  <si>
    <t>MODALITY (KEIGHLEY) PCN</t>
  </si>
  <si>
    <t>U89419</t>
  </si>
  <si>
    <t>MODALITY WOKINGHAM PCN</t>
  </si>
  <si>
    <t>U91937</t>
  </si>
  <si>
    <t>MOORLANDS &amp; RURAL PCN</t>
  </si>
  <si>
    <t>U78449</t>
  </si>
  <si>
    <t>MORLEY PCN</t>
  </si>
  <si>
    <t>U51839</t>
  </si>
  <si>
    <t>TOTAL HEALTH EXCELLENCE WEST PCN</t>
  </si>
  <si>
    <t>U51930</t>
  </si>
  <si>
    <t>SYNERGY PCN</t>
  </si>
  <si>
    <t>U69625</t>
  </si>
  <si>
    <t>MOSELEY, BILLESLEY &amp; YARDLEY WOOD PCN</t>
  </si>
  <si>
    <t>U52026</t>
  </si>
  <si>
    <t>SW SHROPSHIRE PCN</t>
  </si>
  <si>
    <t>U52075</t>
  </si>
  <si>
    <t>NORTH RIDING HEALTHY COMMUNITY PCN</t>
  </si>
  <si>
    <t>U98318</t>
  </si>
  <si>
    <t>MOWBRAY SQUARE PCN</t>
  </si>
  <si>
    <t>U52199</t>
  </si>
  <si>
    <t>SELSDON ADDINGTON &amp; SHIRLEY PCN</t>
  </si>
  <si>
    <t>U52219</t>
  </si>
  <si>
    <t>NORTH LINCOLNSHIRE SOUTH PCN</t>
  </si>
  <si>
    <t>U52297</t>
  </si>
  <si>
    <t>SUNDERLAND EAST PCN</t>
  </si>
  <si>
    <t>U79003</t>
  </si>
  <si>
    <t>NECHELLS, SALTLEY &amp; ALUM ROCK PCN</t>
  </si>
  <si>
    <t>U52468</t>
  </si>
  <si>
    <t>TENDRING PCN</t>
  </si>
  <si>
    <t>U52546</t>
  </si>
  <si>
    <t>NORTH WEST MERTON PCN</t>
  </si>
  <si>
    <t>U52641</t>
  </si>
  <si>
    <t>NORTH NEWHAM PCN</t>
  </si>
  <si>
    <t>U93827</t>
  </si>
  <si>
    <t>NETWORK NORTH PCN</t>
  </si>
  <si>
    <t>U88126</t>
  </si>
  <si>
    <t>NEW MALDEN &amp; WORCESTER PARK PCN</t>
  </si>
  <si>
    <t>U62501</t>
  </si>
  <si>
    <t>NEW READING PCN</t>
  </si>
  <si>
    <t>U65095</t>
  </si>
  <si>
    <t>NEWARK PCN</t>
  </si>
  <si>
    <t>U53230</t>
  </si>
  <si>
    <t>THE PICTON PCN</t>
  </si>
  <si>
    <t>U53317</t>
  </si>
  <si>
    <t>WOKING WISE 2 PCN</t>
  </si>
  <si>
    <t>U53419</t>
  </si>
  <si>
    <t>ROCKINGHAM FOREST PCN</t>
  </si>
  <si>
    <t>U81818</t>
  </si>
  <si>
    <t>NEWCASTLE NORTH PCN</t>
  </si>
  <si>
    <t>U53562</t>
  </si>
  <si>
    <t>NORTH SOUTHALL PCN</t>
  </si>
  <si>
    <t>U87170</t>
  </si>
  <si>
    <t>NEWCASTLE OUTER WEST PCN</t>
  </si>
  <si>
    <t>U53637</t>
  </si>
  <si>
    <t>NORTH DERBYSHIRE PCN</t>
  </si>
  <si>
    <t>U53775</t>
  </si>
  <si>
    <t>WESTONGROVE PCN</t>
  </si>
  <si>
    <t>U71739</t>
  </si>
  <si>
    <t>NEWHAM CENTRAL 1 PCN</t>
  </si>
  <si>
    <t>U53896</t>
  </si>
  <si>
    <t>NORTH LEWISHAM PCN</t>
  </si>
  <si>
    <t>U94747</t>
  </si>
  <si>
    <t>NEWHAM NORTH WEST 2 PCN</t>
  </si>
  <si>
    <t>U53997</t>
  </si>
  <si>
    <t>SOUTHAMPTON WOOLSTON &amp; TOWNHILL PCN</t>
  </si>
  <si>
    <t>U64003</t>
  </si>
  <si>
    <t>NEWPORT AND CENTRAL PCN</t>
  </si>
  <si>
    <t>U54007</t>
  </si>
  <si>
    <t>NORTH CAMDEN PCN</t>
  </si>
  <si>
    <t>U54044</t>
  </si>
  <si>
    <t>SWB CENTRAL HEALTH PARTNERSHIPS PCN</t>
  </si>
  <si>
    <t>U54372</t>
  </si>
  <si>
    <t>SPEN HEALTH &amp; WELLBEING PCN</t>
  </si>
  <si>
    <t>U54453</t>
  </si>
  <si>
    <t>TOWER HAMLETS NETWORK 2 PCN</t>
  </si>
  <si>
    <t>U54554</t>
  </si>
  <si>
    <t>PIONEERS INTEGRATED PARTNERSHIP PCN</t>
  </si>
  <si>
    <t>U54565</t>
  </si>
  <si>
    <t>NORTH ARDEN PCN</t>
  </si>
  <si>
    <t>U55014</t>
  </si>
  <si>
    <t>NORTH &amp; CENTRAL BRIGHTON PCN</t>
  </si>
  <si>
    <t>U75079</t>
  </si>
  <si>
    <t>NORTH &amp; EAST (IW) PCN</t>
  </si>
  <si>
    <t>U90309</t>
  </si>
  <si>
    <t>NORTH BEDFORD PCN</t>
  </si>
  <si>
    <t>U55161</t>
  </si>
  <si>
    <t>PENNINES PCN</t>
  </si>
  <si>
    <t>U67110</t>
  </si>
  <si>
    <t>NORTH BEXLEY PCN</t>
  </si>
  <si>
    <t>U55369</t>
  </si>
  <si>
    <t>SOUTH FENLAND PCN</t>
  </si>
  <si>
    <t>U55397</t>
  </si>
  <si>
    <t>THE COASTAL NETWORK PCN</t>
  </si>
  <si>
    <t>U64748</t>
  </si>
  <si>
    <t>NORTH BOURNEMOUTH PCN</t>
  </si>
  <si>
    <t>U76383</t>
  </si>
  <si>
    <t>NORTH BRADFORD PCN</t>
  </si>
  <si>
    <t>U77200</t>
  </si>
  <si>
    <t>NORTH BUCKS PCN</t>
  </si>
  <si>
    <t>U55812</t>
  </si>
  <si>
    <t>STEVENAGE NORTH PCN</t>
  </si>
  <si>
    <t>U91913</t>
  </si>
  <si>
    <t>NORTH DARTMOOR PCN</t>
  </si>
  <si>
    <t>U55979</t>
  </si>
  <si>
    <t>SARUM WEST PCN</t>
  </si>
  <si>
    <t>U56215</t>
  </si>
  <si>
    <t>TRENT CARE PCN</t>
  </si>
  <si>
    <t>U81825</t>
  </si>
  <si>
    <t>NORTH EASINGTON PCN</t>
  </si>
  <si>
    <t>U67865</t>
  </si>
  <si>
    <t>NORTH EAST DERBYSHIRE PCN</t>
  </si>
  <si>
    <t>U56562</t>
  </si>
  <si>
    <t>PRIORY MEDICAL GROUP YORK PCN</t>
  </si>
  <si>
    <t>U95792</t>
  </si>
  <si>
    <t>NORTH EAST IPSWICH PCN</t>
  </si>
  <si>
    <t>U70624</t>
  </si>
  <si>
    <t>NORTH GOSFORTH PCN</t>
  </si>
  <si>
    <t>U84379</t>
  </si>
  <si>
    <t>NORTH HALIFAX PCN</t>
  </si>
  <si>
    <t>U73163</t>
  </si>
  <si>
    <t>NORTH HAMMERSMITH &amp; FULHAM PCN</t>
  </si>
  <si>
    <t>U56729</t>
  </si>
  <si>
    <t>SEISDON PCN</t>
  </si>
  <si>
    <t>U68213</t>
  </si>
  <si>
    <t>NORTH KERRIER EAST PCN</t>
  </si>
  <si>
    <t>U92128</t>
  </si>
  <si>
    <t>NORTH KERRIER WEST PCN</t>
  </si>
  <si>
    <t>U57294</t>
  </si>
  <si>
    <t>SWB CARITAS PCN</t>
  </si>
  <si>
    <t>U97101</t>
  </si>
  <si>
    <t>NORTH LINCOLNSHIRE NORTH PCN</t>
  </si>
  <si>
    <t>U79163</t>
  </si>
  <si>
    <t>NORTH LINCOLNSHIRE WEST PCN</t>
  </si>
  <si>
    <t>U57480</t>
  </si>
  <si>
    <t>SWAGGA PCN</t>
  </si>
  <si>
    <t>U64639</t>
  </si>
  <si>
    <t>NORTH LIVERPOOL PCN</t>
  </si>
  <si>
    <t>U77811</t>
  </si>
  <si>
    <t>NORTH MERTON PCN</t>
  </si>
  <si>
    <t>U57786</t>
  </si>
  <si>
    <t>SWINTON PCN</t>
  </si>
  <si>
    <t>U94681</t>
  </si>
  <si>
    <t>NORTH NORFOLK 1 PCN</t>
  </si>
  <si>
    <t>U91215</t>
  </si>
  <si>
    <t>NORTH NORFOLK 2 PCN</t>
  </si>
  <si>
    <t>U62485</t>
  </si>
  <si>
    <t>NORTH NORFOLK 3 PCN</t>
  </si>
  <si>
    <t>U58020</t>
  </si>
  <si>
    <t>SEVENFIELDS PCN</t>
  </si>
  <si>
    <t>U95654</t>
  </si>
  <si>
    <t>NORTH OXFORDSHIRE RURAL ALLIANCE (NORA) PCN</t>
  </si>
  <si>
    <t>U58188</t>
  </si>
  <si>
    <t>NORTHENDEN &amp; BROOKLANDS (WYTHENSHAWE) PCN</t>
  </si>
  <si>
    <t>U58215</t>
  </si>
  <si>
    <t>SOUTH UTTLESFORD PCN</t>
  </si>
  <si>
    <t>U58256</t>
  </si>
  <si>
    <t>WELL STREET COMMON PCN</t>
  </si>
  <si>
    <t>U91110</t>
  </si>
  <si>
    <t>NORTH SHIELDS PCN</t>
  </si>
  <si>
    <t>U93165</t>
  </si>
  <si>
    <t>NORTH SOLIHULL PCN</t>
  </si>
  <si>
    <t>U58525</t>
  </si>
  <si>
    <t>SASSE NETWORK 2 PCN</t>
  </si>
  <si>
    <t>U58600</t>
  </si>
  <si>
    <t>WATLING STREET NETWORK PCN</t>
  </si>
  <si>
    <t>U58673</t>
  </si>
  <si>
    <t>ROYAL PARKS PCN</t>
  </si>
  <si>
    <t>U86169</t>
  </si>
  <si>
    <t>NORTH TANDRIDGE PCN</t>
  </si>
  <si>
    <t>U66368</t>
  </si>
  <si>
    <t>NORTH TRAFFORD PCN</t>
  </si>
  <si>
    <t>U58708</t>
  </si>
  <si>
    <t>WOOSEHILL AND CROWTHORNE PCN</t>
  </si>
  <si>
    <t>U95193</t>
  </si>
  <si>
    <t>NORTH TYNESIDE NORTH WEST PCN</t>
  </si>
  <si>
    <t>U58973</t>
  </si>
  <si>
    <t>STORT VALLEY &amp; VILLAGES PCN</t>
  </si>
  <si>
    <t>U77203</t>
  </si>
  <si>
    <t>NORTH WATFORD PCN</t>
  </si>
  <si>
    <t>U59216</t>
  </si>
  <si>
    <t>UNITY (NOTTINGHAM) PCN</t>
  </si>
  <si>
    <t>U96127</t>
  </si>
  <si>
    <t>NORTH WIGAN PCN</t>
  </si>
  <si>
    <t>U59591</t>
  </si>
  <si>
    <t>OASIS PCN</t>
  </si>
  <si>
    <t>U61347</t>
  </si>
  <si>
    <t>NORTH WILTS BORDER PCN</t>
  </si>
  <si>
    <t>U96568</t>
  </si>
  <si>
    <t>NORTHAMPTONSHIRE RURAL PCN</t>
  </si>
  <si>
    <t>U59980</t>
  </si>
  <si>
    <t>WESTERN DALES PCN</t>
  </si>
  <si>
    <t>U70886</t>
  </si>
  <si>
    <t>NORTHERN ARC PCN</t>
  </si>
  <si>
    <t>U60057</t>
  </si>
  <si>
    <t>SHREWSBURY PCN</t>
  </si>
  <si>
    <t>U67183</t>
  </si>
  <si>
    <t>NORTHERN PARISHES PCN</t>
  </si>
  <si>
    <t>U60094</t>
  </si>
  <si>
    <t>SOUTH SOUTHWARK PCN</t>
  </si>
  <si>
    <t>U87298</t>
  </si>
  <si>
    <t>NORTHOLT PCN</t>
  </si>
  <si>
    <t>U60098</t>
  </si>
  <si>
    <t>WOLVERHAMPTON NORTH NETWORK PCN</t>
  </si>
  <si>
    <t>U60113</t>
  </si>
  <si>
    <t>THREE HARBOURS AND BOSVENA PCN</t>
  </si>
  <si>
    <t>U88623</t>
  </si>
  <si>
    <t>NORTHWICH PCN</t>
  </si>
  <si>
    <t>U99463</t>
  </si>
  <si>
    <t>NOTTINGHAM WEST PCN</t>
  </si>
  <si>
    <t>U92562</t>
  </si>
  <si>
    <t>NUNEATON &amp; BEDWORTH PCN</t>
  </si>
  <si>
    <t>U60510</t>
  </si>
  <si>
    <t>SALFORD SOUTH EAST PCN</t>
  </si>
  <si>
    <t>U60843</t>
  </si>
  <si>
    <t>OAKDALE PARK PCN</t>
  </si>
  <si>
    <t>U60622</t>
  </si>
  <si>
    <t>SOUTH SOMERSET WEST PCN</t>
  </si>
  <si>
    <t>U60845</t>
  </si>
  <si>
    <t>WALSALL SOUTH 2 PCN</t>
  </si>
  <si>
    <t>U75449</t>
  </si>
  <si>
    <t>OLDHAM EAST PCN</t>
  </si>
  <si>
    <t>U60865</t>
  </si>
  <si>
    <t>TOWER HAMLETS NETWORK 7 PCN</t>
  </si>
  <si>
    <t>U67660</t>
  </si>
  <si>
    <t>OLDHAM SOUTH PCN</t>
  </si>
  <si>
    <t>U85986</t>
  </si>
  <si>
    <t>ONE ELLESMERE PORT PCN</t>
  </si>
  <si>
    <t>U86378</t>
  </si>
  <si>
    <t>ONEMK PCN</t>
  </si>
  <si>
    <t>U61868</t>
  </si>
  <si>
    <t>WASHINGTON PCN</t>
  </si>
  <si>
    <t>U61963</t>
  </si>
  <si>
    <t>WANDLE PCN</t>
  </si>
  <si>
    <t>U87524</t>
  </si>
  <si>
    <t>ORPINGTON PCN</t>
  </si>
  <si>
    <t>U62148</t>
  </si>
  <si>
    <t>SOUTH EAST TELFORD PCN</t>
  </si>
  <si>
    <t>U62213</t>
  </si>
  <si>
    <t>RUGBY PCN</t>
  </si>
  <si>
    <t>U93843</t>
  </si>
  <si>
    <t>PANACEA PCN</t>
  </si>
  <si>
    <t>U62360</t>
  </si>
  <si>
    <t>SOUTH FULHAM PCN</t>
  </si>
  <si>
    <t>U69252</t>
  </si>
  <si>
    <t>PARKWOOD PCN</t>
  </si>
  <si>
    <t>U69865</t>
  </si>
  <si>
    <t>PATHFIELDS MEDICAL GROUP PCN</t>
  </si>
  <si>
    <t>U64938</t>
  </si>
  <si>
    <t>PEAK EDGE PCN</t>
  </si>
  <si>
    <t>U62853</t>
  </si>
  <si>
    <t>TOWNSHIPS 1 PCN</t>
  </si>
  <si>
    <t>U76778</t>
  </si>
  <si>
    <t>PENGE PCN</t>
  </si>
  <si>
    <t>U62975</t>
  </si>
  <si>
    <t>SOUTH WORCS DROITWITCH &amp; OMBERSLEY PCN</t>
  </si>
  <si>
    <t>U62999</t>
  </si>
  <si>
    <t>WEST TWICKENHAM PCN</t>
  </si>
  <si>
    <t>U76032</t>
  </si>
  <si>
    <t>PENWITH PCN</t>
  </si>
  <si>
    <t>U63047</t>
  </si>
  <si>
    <t>WEST ENFIELD COLLABORATIVE PCN</t>
  </si>
  <si>
    <t>U63072</t>
  </si>
  <si>
    <t>ST IVES PCN</t>
  </si>
  <si>
    <t>U88190</t>
  </si>
  <si>
    <t>PERSHORE PCN</t>
  </si>
  <si>
    <t>U85953</t>
  </si>
  <si>
    <t>PETERBOROUGH &amp; EAST PCN</t>
  </si>
  <si>
    <t>U65207</t>
  </si>
  <si>
    <t>PHOENIX (BNSSG) PCN</t>
  </si>
  <si>
    <t>U63386</t>
  </si>
  <si>
    <t>THE SWAN NETWORK</t>
  </si>
  <si>
    <t>U88743</t>
  </si>
  <si>
    <t>PHOENIX HEALTH PCN</t>
  </si>
  <si>
    <t>U63454</t>
  </si>
  <si>
    <t>WYRE RURAL EXTENDED NEIGHBOURHOOD (WREN) PCN</t>
  </si>
  <si>
    <t>U63565</t>
  </si>
  <si>
    <t>TWNS PCN</t>
  </si>
  <si>
    <t>U63843</t>
  </si>
  <si>
    <t>PIER HEALTH PCN</t>
  </si>
  <si>
    <t>U63948</t>
  </si>
  <si>
    <t>WATERMEAD PCN</t>
  </si>
  <si>
    <t>U80758</t>
  </si>
  <si>
    <t>POOLE CENTRAL PCN</t>
  </si>
  <si>
    <t>U64165</t>
  </si>
  <si>
    <t>TITAN PCN</t>
  </si>
  <si>
    <t>U72114</t>
  </si>
  <si>
    <t>PORTSMOUTH SOUTH COAST PCN</t>
  </si>
  <si>
    <t>U92975</t>
  </si>
  <si>
    <t>PRESTON NORTH &amp; EAST PCN</t>
  </si>
  <si>
    <t>U64487</t>
  </si>
  <si>
    <t>ROCHDALE NORTH PCN</t>
  </si>
  <si>
    <t>U64531</t>
  </si>
  <si>
    <t>TEMPLER CARE NETWORK PCN</t>
  </si>
  <si>
    <t>U73478</t>
  </si>
  <si>
    <t>PRESTWICH PCN</t>
  </si>
  <si>
    <t>U64597</t>
  </si>
  <si>
    <t>STOCKPORT EAST AND SOUTH PCN</t>
  </si>
  <si>
    <t>U85744</t>
  </si>
  <si>
    <t>PRIMARY CARE NORTH CROYDON PCN</t>
  </si>
  <si>
    <t>U97650</t>
  </si>
  <si>
    <t>PRIME WANDSWORTH PCN</t>
  </si>
  <si>
    <t>U64705</t>
  </si>
  <si>
    <t>THE DEBEN HEALTH GROUP PCN</t>
  </si>
  <si>
    <t>U85493</t>
  </si>
  <si>
    <t>PRINCEWAY PCN</t>
  </si>
  <si>
    <t>U79381</t>
  </si>
  <si>
    <t>QUINTON AND HARBORNE PCN</t>
  </si>
  <si>
    <t>U65039</t>
  </si>
  <si>
    <t>SUTTON GROUP PRACTICE PCN</t>
  </si>
  <si>
    <t>U94342</t>
  </si>
  <si>
    <t>RADFORD AND MARY POTTER PCN</t>
  </si>
  <si>
    <t>U65044</t>
  </si>
  <si>
    <t>THE FIVE PARKS PCN</t>
  </si>
  <si>
    <t>U65132</t>
  </si>
  <si>
    <t>WALSALL NORTH PCN</t>
  </si>
  <si>
    <t>U88280</t>
  </si>
  <si>
    <t>RAVEN PCN</t>
  </si>
  <si>
    <t>U99474</t>
  </si>
  <si>
    <t>READING CENTRAL PCN</t>
  </si>
  <si>
    <t>U65398</t>
  </si>
  <si>
    <t>TILEHURST PCN</t>
  </si>
  <si>
    <t>U65434</t>
  </si>
  <si>
    <t>STOCKWELLBEING PCN</t>
  </si>
  <si>
    <t>U65471</t>
  </si>
  <si>
    <t>WALTHAM FOREST INTEGRATED HEALTH PCN</t>
  </si>
  <si>
    <t>U98548</t>
  </si>
  <si>
    <t>READING WEST PCN</t>
  </si>
  <si>
    <t>U65853</t>
  </si>
  <si>
    <t>WITHINGTON &amp; FALLOWFIELD PCN</t>
  </si>
  <si>
    <t>U84529</t>
  </si>
  <si>
    <t>REDDITCH &amp; BROMSGROVE &amp; DISTRICT PCN</t>
  </si>
  <si>
    <t>U96198</t>
  </si>
  <si>
    <t>REDDITCH &amp; BROMSGROVE KINGFISHER PCN</t>
  </si>
  <si>
    <t>U65968</t>
  </si>
  <si>
    <t>SWB I3 PCN</t>
  </si>
  <si>
    <t>U66005</t>
  </si>
  <si>
    <t>SOUTH WORCS PERSHORE &amp; UPTON PCN</t>
  </si>
  <si>
    <t>U66012</t>
  </si>
  <si>
    <t>YORK MEDICAL GROUP PCN</t>
  </si>
  <si>
    <t>U66020</t>
  </si>
  <si>
    <t>RURAL ALLIANCE PCN</t>
  </si>
  <si>
    <t>U82499</t>
  </si>
  <si>
    <t>RETFORD AND VILLAGES PCN</t>
  </si>
  <si>
    <t>U66218</t>
  </si>
  <si>
    <t>SOUTH HAMBLETON &amp; RYEDALE PCN</t>
  </si>
  <si>
    <t>U90453</t>
  </si>
  <si>
    <t>RICHMOND PCN</t>
  </si>
  <si>
    <t>U72604</t>
  </si>
  <si>
    <t>RICKMANSWORTH &amp; CHORLEYWOOD PCN</t>
  </si>
  <si>
    <t>U97785</t>
  </si>
  <si>
    <t>RIVER &amp; WOLDS EAST RIDING PCN</t>
  </si>
  <si>
    <t>U66620</t>
  </si>
  <si>
    <t>WALLINGTON PCN</t>
  </si>
  <si>
    <t>U66785</t>
  </si>
  <si>
    <t>TORRIDGE PCN</t>
  </si>
  <si>
    <t>U67032</t>
  </si>
  <si>
    <t>SURREY HEATH PCN</t>
  </si>
  <si>
    <t>U81405</t>
  </si>
  <si>
    <t>ROSSENDALE EAST PCN</t>
  </si>
  <si>
    <t>U67149</t>
  </si>
  <si>
    <t>ST HELENS CENTRAL PCN</t>
  </si>
  <si>
    <t>U87177</t>
  </si>
  <si>
    <t>ROTHER VALLEY SOUTH PCN</t>
  </si>
  <si>
    <t>U67243</t>
  </si>
  <si>
    <t>YORK ROAD PCN</t>
  </si>
  <si>
    <t>U67303</t>
  </si>
  <si>
    <t>WORKINGTON PCN</t>
  </si>
  <si>
    <t>U67304</t>
  </si>
  <si>
    <t>WB PCN</t>
  </si>
  <si>
    <t>U67590</t>
  </si>
  <si>
    <t>RUTLAND HEALTH PCN</t>
  </si>
  <si>
    <t>U79764</t>
  </si>
  <si>
    <t>RURAL ROTHER PCN</t>
  </si>
  <si>
    <t>U68252</t>
  </si>
  <si>
    <t>SOWE VALLEY PCN</t>
  </si>
  <si>
    <t>U83990</t>
  </si>
  <si>
    <t>SALE CENTRAL PCN</t>
  </si>
  <si>
    <t>U68649</t>
  </si>
  <si>
    <t>WATERSIDE HEALTH NETWORK PCN</t>
  </si>
  <si>
    <t>U73005</t>
  </si>
  <si>
    <t>SALUTEM PCN</t>
  </si>
  <si>
    <t>U68970</t>
  </si>
  <si>
    <t>TUNBRIDGE WELLS PCN</t>
  </si>
  <si>
    <t>U69052</t>
  </si>
  <si>
    <t>SWAN NETWORK WIGAN PCN</t>
  </si>
  <si>
    <t>U79313</t>
  </si>
  <si>
    <t>SAPA 5 PCN</t>
  </si>
  <si>
    <t>U69072</t>
  </si>
  <si>
    <t>SOUTH STOKE WEST PCN</t>
  </si>
  <si>
    <t>U69393</t>
  </si>
  <si>
    <t>WALKDEN &amp; LITTLE HULTON PCN</t>
  </si>
  <si>
    <t>U69551</t>
  </si>
  <si>
    <t>THE VALLEYS HEALTH &amp; SOCIAL CARE PCN</t>
  </si>
  <si>
    <t>U69575</t>
  </si>
  <si>
    <t>VIADUCT CARE PCN</t>
  </si>
  <si>
    <t>U90050</t>
  </si>
  <si>
    <t>SASSE NETWORK 3 PCN</t>
  </si>
  <si>
    <t>U98994</t>
  </si>
  <si>
    <t>SCARBOROUGH CORE PCN</t>
  </si>
  <si>
    <t>U84543</t>
  </si>
  <si>
    <t>SEACROFT PCN</t>
  </si>
  <si>
    <t>U69901</t>
  </si>
  <si>
    <t>ST AUSTELL HEALTHCARE PCN</t>
  </si>
  <si>
    <t>U88368</t>
  </si>
  <si>
    <t>SEDGLEY, COSELEY &amp; GORNAL PCN</t>
  </si>
  <si>
    <t>U70326</t>
  </si>
  <si>
    <t>WOLVERHAMPTON UNITY WEST PCN</t>
  </si>
  <si>
    <t>U79246</t>
  </si>
  <si>
    <t>SELBY TOWN PCN</t>
  </si>
  <si>
    <t>U70739</t>
  </si>
  <si>
    <t>THAME PCN</t>
  </si>
  <si>
    <t>U72309</t>
  </si>
  <si>
    <t>SHARD END AND KITTS GREEN PCN</t>
  </si>
  <si>
    <t>U71897</t>
  </si>
  <si>
    <t>SOUTH BUCKS PCN</t>
  </si>
  <si>
    <t>U87255</t>
  </si>
  <si>
    <t>SHELTON &amp; HANLEY PCN</t>
  </si>
  <si>
    <t>U71931</t>
  </si>
  <si>
    <t>SOUTH BLABY &amp; LUTTERWORTH PCN</t>
  </si>
  <si>
    <t>U75274</t>
  </si>
  <si>
    <t>SHERBORNE AREA PCN</t>
  </si>
  <si>
    <t>U90349</t>
  </si>
  <si>
    <t>SHERWOOD PCN</t>
  </si>
  <si>
    <t>U72156</t>
  </si>
  <si>
    <t>WEST BASILDON PCN</t>
  </si>
  <si>
    <t>U72231</t>
  </si>
  <si>
    <t>SURBITON HEALTH CENTRE PCN</t>
  </si>
  <si>
    <t>U95892</t>
  </si>
  <si>
    <t>SLC MEDICAL GROUP PCN</t>
  </si>
  <si>
    <t>U73010</t>
  </si>
  <si>
    <t>SWAN MEDICAL GROUP PCN</t>
  </si>
  <si>
    <t>U73227</t>
  </si>
  <si>
    <t>SPINE PCN</t>
  </si>
  <si>
    <t>U74074</t>
  </si>
  <si>
    <t>SOUND PCN</t>
  </si>
  <si>
    <t>U73296</t>
  </si>
  <si>
    <t>TIVERTON PCN</t>
  </si>
  <si>
    <t>U98974</t>
  </si>
  <si>
    <t>SOUTH &amp; WEST HEREFORDSHIRE PCN</t>
  </si>
  <si>
    <t>U73458</t>
  </si>
  <si>
    <t>WANDSWORTH PCN</t>
  </si>
  <si>
    <t>U73923</t>
  </si>
  <si>
    <t>WALSALL EAST 2 PCN</t>
  </si>
  <si>
    <t>U89143</t>
  </si>
  <si>
    <t>SOUTH COASTAL MEDICAL GROUP PCN</t>
  </si>
  <si>
    <t>U84198</t>
  </si>
  <si>
    <t>SOUTH DARTMOOR AND TOTNES PCN</t>
  </si>
  <si>
    <t>U75375</t>
  </si>
  <si>
    <t>WANTAGE PCN</t>
  </si>
  <si>
    <t>U82523</t>
  </si>
  <si>
    <t>SOUTH HAMS PCN</t>
  </si>
  <si>
    <t>U75549</t>
  </si>
  <si>
    <t>SOUTH PETERBOROUGH PCN</t>
  </si>
  <si>
    <t>U87168</t>
  </si>
  <si>
    <t>SOUTH ISLINGTON PCN</t>
  </si>
  <si>
    <t>U93726</t>
  </si>
  <si>
    <t>SOUTH LINCOLN PCN</t>
  </si>
  <si>
    <t>U76122</t>
  </si>
  <si>
    <t>STRATFORD PCN</t>
  </si>
  <si>
    <t>U76419</t>
  </si>
  <si>
    <t>WASHWOOD HEATH PCN</t>
  </si>
  <si>
    <t>U81307</t>
  </si>
  <si>
    <t>SOUTH SOMERSET EAST - RPN PCN</t>
  </si>
  <si>
    <t>U79587</t>
  </si>
  <si>
    <t>SOUTH SOUTHALL PCN</t>
  </si>
  <si>
    <t>U85685</t>
  </si>
  <si>
    <t>SOUTH STOKE CENTRAL PCN</t>
  </si>
  <si>
    <t>U76801</t>
  </si>
  <si>
    <t>WHITEFIELD DISTRICT &amp; COMMUNITY PCN</t>
  </si>
  <si>
    <t>U89118</t>
  </si>
  <si>
    <t>SOUTH TYNESIDE SOUTH PCN</t>
  </si>
  <si>
    <t>U77416</t>
  </si>
  <si>
    <t>WALSALL EAST 1 PCN</t>
  </si>
  <si>
    <t>U91268</t>
  </si>
  <si>
    <t>SOUTH WEST BIRMINGHAM PCN</t>
  </si>
  <si>
    <t>U86258</t>
  </si>
  <si>
    <t>SOUTH WEST PCN</t>
  </si>
  <si>
    <t>U97695</t>
  </si>
  <si>
    <t>SOUTH WORCESTERSHIRE MALVERN TOWN PCN</t>
  </si>
  <si>
    <t>U78164</t>
  </si>
  <si>
    <t>WESTBURY &amp; WARMINSTER PCN</t>
  </si>
  <si>
    <t>U97340</t>
  </si>
  <si>
    <t>SOUTHAMPTON BITTERNE PCN</t>
  </si>
  <si>
    <t>U91385</t>
  </si>
  <si>
    <t>SOUTHAMPTON NORTH PCN</t>
  </si>
  <si>
    <t>U78575</t>
  </si>
  <si>
    <t>WANSTEAD AND WOODFORD PCN</t>
  </si>
  <si>
    <t>U78610</t>
  </si>
  <si>
    <t>VALENS PCN</t>
  </si>
  <si>
    <t>U78694</t>
  </si>
  <si>
    <t>WYRE FOREST HEALTH PARTNERSHIP PCN</t>
  </si>
  <si>
    <t>U79015</t>
  </si>
  <si>
    <t>WISBECH PCN</t>
  </si>
  <si>
    <t>U89806</t>
  </si>
  <si>
    <t>SPHERE PCN</t>
  </si>
  <si>
    <t>U89154</t>
  </si>
  <si>
    <t>SPRINGFIELD PARK PCN</t>
  </si>
  <si>
    <t>U79310</t>
  </si>
  <si>
    <t>THE MAST PCN</t>
  </si>
  <si>
    <t>U94037</t>
  </si>
  <si>
    <t>ST HELENS NORTH PCN</t>
  </si>
  <si>
    <t>U94009</t>
  </si>
  <si>
    <t>ST HELENS SOUTH PCN</t>
  </si>
  <si>
    <t>U79408</t>
  </si>
  <si>
    <t>WIDNES PCN</t>
  </si>
  <si>
    <t>U81960</t>
  </si>
  <si>
    <t>ST JOHN'S WOOD &amp; MAIDA VALE PCN</t>
  </si>
  <si>
    <t>U83494</t>
  </si>
  <si>
    <t>STAFFORD SOUTH PCN</t>
  </si>
  <si>
    <t>U84263</t>
  </si>
  <si>
    <t>STAFFORD TOWN PCN</t>
  </si>
  <si>
    <t>U79678</t>
  </si>
  <si>
    <t>TURTON PCN</t>
  </si>
  <si>
    <t>U98530</t>
  </si>
  <si>
    <t>STANFORD-LE-HOPE PCN</t>
  </si>
  <si>
    <t>U79881</t>
  </si>
  <si>
    <t>TRAFFORD WEST PCN</t>
  </si>
  <si>
    <t>U80335</t>
  </si>
  <si>
    <t>STEVENAGE SOUTH PCN</t>
  </si>
  <si>
    <t>U89141</t>
  </si>
  <si>
    <t>STOCKTON PCN</t>
  </si>
  <si>
    <t>U80264</t>
  </si>
  <si>
    <t>WOKINGHAM SOUTH PCN</t>
  </si>
  <si>
    <t>U91762</t>
  </si>
  <si>
    <t>STRATFORD CENTRAL PCN</t>
  </si>
  <si>
    <t>U99355</t>
  </si>
  <si>
    <t>STREATHAM PCN</t>
  </si>
  <si>
    <t>U81168</t>
  </si>
  <si>
    <t>YEADON PCN</t>
  </si>
  <si>
    <t>U81184</t>
  </si>
  <si>
    <t>WEST CAMDEN PCN</t>
  </si>
  <si>
    <t>U81415</t>
  </si>
  <si>
    <t>UPPER CALDER VALLEY PCN</t>
  </si>
  <si>
    <t>U81483</t>
  </si>
  <si>
    <t>WHITBY COAST &amp; MOORS PCN</t>
  </si>
  <si>
    <t>U90656</t>
  </si>
  <si>
    <t>SWADLINCOTE PCN</t>
  </si>
  <si>
    <t>U82487</t>
  </si>
  <si>
    <t>WINDSOR PCN</t>
  </si>
  <si>
    <t>U86579</t>
  </si>
  <si>
    <t>SWIFT PCN</t>
  </si>
  <si>
    <t>U82731</t>
  </si>
  <si>
    <t>WYRE INTEGRATED NETWORK LTD PCN</t>
  </si>
  <si>
    <t>U99971</t>
  </si>
  <si>
    <t>TAME VALLEY PCN</t>
  </si>
  <si>
    <t>U96077</t>
  </si>
  <si>
    <t>TASC PCN</t>
  </si>
  <si>
    <t>U97651</t>
  </si>
  <si>
    <t>THE ARC HUB PCN</t>
  </si>
  <si>
    <t>U93573</t>
  </si>
  <si>
    <t>THE BRIDGE MK PCN</t>
  </si>
  <si>
    <t>U89776</t>
  </si>
  <si>
    <t>THE BRIDGE PCN</t>
  </si>
  <si>
    <t>U92384</t>
  </si>
  <si>
    <t>THE CHALFONTS PCN</t>
  </si>
  <si>
    <t>U84490</t>
  </si>
  <si>
    <t>WAKEFIELD NORTH PCN</t>
  </si>
  <si>
    <t>U84537</t>
  </si>
  <si>
    <t>UNITY MEDICAL GROUP PCN</t>
  </si>
  <si>
    <t>U95154</t>
  </si>
  <si>
    <t>THE EALING NETWORK PCN</t>
  </si>
  <si>
    <t>U89762</t>
  </si>
  <si>
    <t>THE HEALTH TRIANGLE PCN</t>
  </si>
  <si>
    <t>U85644</t>
  </si>
  <si>
    <t>TROWBRIDGE PCN</t>
  </si>
  <si>
    <t>U87975</t>
  </si>
  <si>
    <t>TORENTUM PCN</t>
  </si>
  <si>
    <t>U87755</t>
  </si>
  <si>
    <t>TORQUAY PCN</t>
  </si>
  <si>
    <t>U86774</t>
  </si>
  <si>
    <t>WATERSIDE PCN</t>
  </si>
  <si>
    <t>U86881</t>
  </si>
  <si>
    <t>WALSALL SOUTH 1 PCN</t>
  </si>
  <si>
    <t>U86948</t>
  </si>
  <si>
    <t>WF NETWORK OF INDEPENDENT PRACTICES PCN</t>
  </si>
  <si>
    <t>U87199</t>
  </si>
  <si>
    <t>TOWER HAMLETS NETWORK 5 PCN</t>
  </si>
  <si>
    <t>U87776</t>
  </si>
  <si>
    <t>WALTHAM FOREST LEYTON COLLABORATIVE PCN</t>
  </si>
  <si>
    <t>U93499</t>
  </si>
  <si>
    <t>UNITY (GREENWICH) PCN</t>
  </si>
  <si>
    <t>U94126</t>
  </si>
  <si>
    <t>VALENTINE HEALTH PCN</t>
  </si>
  <si>
    <t>U89699</t>
  </si>
  <si>
    <t>YORKSHIRE COAST &amp; WOLDS PCN</t>
  </si>
  <si>
    <t>U92720</t>
  </si>
  <si>
    <t>WALTHAM FOREST 8 PCN</t>
  </si>
  <si>
    <t>U93045</t>
  </si>
  <si>
    <t>WALTHAM FOREST WALTHAMSTOW CENTRAL PCN</t>
  </si>
  <si>
    <t>U90095</t>
  </si>
  <si>
    <t>WOLSEY PCN</t>
  </si>
  <si>
    <t>U90175</t>
  </si>
  <si>
    <t>WOKING WISE 3 PCN</t>
  </si>
  <si>
    <t>U92096</t>
  </si>
  <si>
    <t>WEALD PCN</t>
  </si>
  <si>
    <t>U96202</t>
  </si>
  <si>
    <t>WEAR VALLEY PCN</t>
  </si>
  <si>
    <t>U99055</t>
  </si>
  <si>
    <t>WENTWORTH 1 PCN</t>
  </si>
  <si>
    <t>U92558</t>
  </si>
  <si>
    <t>WICKFORD PCN</t>
  </si>
  <si>
    <t>U98408</t>
  </si>
  <si>
    <t>WEST CENTRAL MANCHESTER PCN</t>
  </si>
  <si>
    <t>U94373</t>
  </si>
  <si>
    <t>WYTHENSHAWE PCN</t>
  </si>
  <si>
    <t>U95672</t>
  </si>
  <si>
    <t>WINCHESTER CITY PCN</t>
  </si>
  <si>
    <t>20% of basic salary, subject to a minimum payment of £5,414 and a maximum of £8,172 per annum</t>
  </si>
  <si>
    <t>15% of basic salary, subject to a minimum payment of £4,551 and a maximum payment of £5,735 per annum</t>
  </si>
  <si>
    <t>Table 1: Maximum reimbursement amounts per role for 2024/25 - from 1 April 24 to 30 September 24 (annual equivalent)</t>
  </si>
  <si>
    <t>ARRS - Maximum reimbursable amounts per role 2024/25 - from 1 April 24 to 30 September 24 X (annual equivalent)</t>
  </si>
  <si>
    <t>Table 4: High cost area supplements for PCNs within the London Region - 2024/25 - from 1 April 24 to 30 September 24 (annual equivalent) for information</t>
  </si>
  <si>
    <t>ARRS - Maximum reimbursable amounts per role 2024/25 - from 1 October 24 to 31 March 25 (annual equivalent)</t>
  </si>
  <si>
    <t>Table 1: Maximum reimbursement amounts per role for 2024/25 - from 1 October 24 to 31 March 25 (annual equivalent)</t>
  </si>
  <si>
    <t>Table 2: Maximum reimbursement amounts per role for 2024/25 - from 1 October 24 to March 25 (annual equivalent) for initial (existing) MHPs funded 50:50 with Mental Health Provider</t>
  </si>
  <si>
    <t>Table 2: Maximum reimbursement amounts per role for 2024/25 - from 1 April 24 to 30 September (annual equivalent) for initial (existing) MHPs funded 50:50 with Mental Health Provider</t>
  </si>
  <si>
    <t>Table 5: High cost area supplements for PCNs within the London Region - 2024/25 - from 1 October 24 to 31 March 25 (annual equivalent) for information</t>
  </si>
  <si>
    <t>New qualified GMP</t>
  </si>
  <si>
    <t xml:space="preserve">[7] The maximum reimbursable amounts shown in Table 3 include the maximum inner and outer higher area cost supplement available to PCNs within the London Region. See Table 5 for details.  </t>
  </si>
  <si>
    <t xml:space="preserve">[2] The maximum reimbursable amounts shown in Table 1 include the maximum inner and outer higher area cost supplement available to PCNs within the London region. See Table 5 for details.  </t>
  </si>
  <si>
    <t xml:space="preserve">[5] The maximum reimbursable amounts shown in Table 2 include the maximum inner and outer higher area cost supplement available to PCNs within the London Region. See Table 5 for details.  </t>
  </si>
  <si>
    <t>Table 4: Maximum reimbursement amounts per newly qualified GMP for 2024/25 - from 1 October 24 to March 25 (annual equivalent)</t>
  </si>
  <si>
    <t>[9] The maximum reimbursable amounts shown in Table 4 include the maximum London weighting of £2,162 available to PCNs within the London Region.</t>
  </si>
  <si>
    <r>
      <t>Annual</t>
    </r>
    <r>
      <rPr>
        <sz val="12"/>
        <color rgb="FF000000"/>
        <rFont val="Times New Roman"/>
        <family val="1"/>
      </rPr>
      <t> </t>
    </r>
    <r>
      <rPr>
        <b/>
        <sz val="12"/>
        <color rgb="FF000000"/>
        <rFont val="Arial"/>
        <family val="2"/>
      </rPr>
      <t xml:space="preserve">maximum reimbursable amount per GMP </t>
    </r>
    <r>
      <rPr>
        <b/>
        <vertAlign val="superscript"/>
        <sz val="12"/>
        <color rgb="FF000000"/>
        <rFont val="Arial"/>
        <family val="2"/>
      </rPr>
      <t>[9],[10]</t>
    </r>
    <r>
      <rPr>
        <b/>
        <sz val="12"/>
        <color rgb="FF000000"/>
        <rFont val="Arial"/>
        <family val="2"/>
      </rPr>
      <t xml:space="preserve"> </t>
    </r>
  </si>
  <si>
    <t>vii</t>
  </si>
  <si>
    <t>iii</t>
  </si>
  <si>
    <t>iv</t>
  </si>
  <si>
    <t>viii</t>
  </si>
  <si>
    <t>v</t>
  </si>
  <si>
    <t>vi</t>
  </si>
  <si>
    <t>xi.</t>
  </si>
  <si>
    <t>Weighted populations excluding practices that are not part of a PCN</t>
  </si>
  <si>
    <t>Raw populations excluding practices that are not part of a PCN</t>
  </si>
  <si>
    <t xml:space="preserve">The calculations for the Additional Roles Reimbursement sum are based on the Network satisfying the requirements in the Network Contract Specification and Guidance. These are the amounts per weighted patient.
The maximum reimbursable amounts per role from 1 April 2024 to 30 September 2024 are in the "ARRS max reimb April to Sep 24" sheet (annual equivalents). The maximum reimbursable amounts per role from 1 October 2024 to 31 March 2025 are in the "ARRS max reimb Oct 24 to Mar 25" sheet (annual equivalents). </t>
  </si>
  <si>
    <r>
      <t>Annual</t>
    </r>
    <r>
      <rPr>
        <sz val="12"/>
        <color rgb="FF000000"/>
        <rFont val="Times New Roman"/>
        <family val="1"/>
      </rPr>
      <t> </t>
    </r>
    <r>
      <rPr>
        <b/>
        <sz val="12"/>
        <color rgb="FF000000"/>
        <rFont val="Arial"/>
        <family val="2"/>
      </rPr>
      <t>maximum reimbursable amount per GMP plus London weighting</t>
    </r>
  </si>
  <si>
    <t>NB these rows will be hidden in the published version</t>
  </si>
  <si>
    <t>No</t>
  </si>
  <si>
    <t xml:space="preserve">[10] The maximum reimbursable amount is the sum of (a) a salary of £73,114 plus (b) associated employer on-costs (NHS Pension costs - 14.38%; and Employers' NI up to 13.8% of earnings above the threshold). </t>
  </si>
  <si>
    <t>PCN Care Home Premium:  £127.20 per bed (£10 per bed per month), based on CQC data on beds within services registered as care home services with nursing (CHN) and care home services without nursing (CHS) in England *</t>
  </si>
  <si>
    <t>Core PCN funding. (This is calculated as £2.242 multiplied by the PCN registered list size plus £0.725 multiplied by the PCN Adjusted Population)</t>
  </si>
  <si>
    <t>General Medical Services (GMS) &amp; Primary Care Network (PCN) - practice and PCN income ready reckoner from 1 April 2024 updated</t>
  </si>
  <si>
    <t xml:space="preserve">New ring fenced Additional Roles Reimbursement sum for newly qualified GMPs from 1 October 2024 to 31 March 2025, which is in addition to the main ARRS funding in row v. above.
The maximum reimbursable amounts per role from 1 October 2024 to 31 March 2025 are in the "ARRS max reimb Oct 24 to Mar 25" sheet (annual equivalents). </t>
  </si>
  <si>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</si>
  <si>
    <t>They focus on changes to funding streams announced following the GMS contract negotiations for 2024/25, including subsequent updates:</t>
  </si>
  <si>
    <t>Global Sum payments include an uplift following the contract formal engagement outcome and the changes implemented following the recommendations of the DDRB; the new total effective from 1 April 2024 is £112.50.</t>
  </si>
  <si>
    <t>The Quality &amp; Outcomes Framework (QOF), for which the £ per point increased from £213.43 to £220.62 from 1 April 2024.</t>
  </si>
  <si>
    <t>The Practice Network Participation payment, payable to practices signing up to become - or continuing to be - part of a Primary Care Network, remains the same in 2024/25 as 2023/24.</t>
  </si>
  <si>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PCSE Online to inform these numbers.</t>
    </r>
  </si>
  <si>
    <r>
      <t>The calculations for the Impact &amp; Investment Fund are</t>
    </r>
    <r>
      <rPr>
        <b/>
        <sz val="11"/>
        <color theme="1"/>
        <rFont val="Arial"/>
        <family val="2"/>
      </rPr>
      <t xml:space="preserve"> based on 90% achievement and £198 per point</t>
    </r>
    <r>
      <rPr>
        <sz val="11"/>
        <color theme="1"/>
        <rFont val="Arial"/>
        <family val="2"/>
      </rPr>
      <t>.</t>
    </r>
    <r>
      <rPr>
        <b/>
        <sz val="11"/>
        <color theme="1"/>
        <rFont val="Arial"/>
        <family val="2"/>
      </rPr>
      <t xml:space="preserve"> Actual income will depend on PCN performance.</t>
    </r>
  </si>
  <si>
    <r>
      <t xml:space="preserve">PCN Capacity and Access Improvement Payment to be paid to PCNs according to the requirements of the PCN DES Specification. 
Indicative </t>
    </r>
    <r>
      <rPr>
        <b/>
        <sz val="11"/>
        <color theme="1"/>
        <rFont val="Arial"/>
        <family val="2"/>
      </rPr>
      <t>maximum figures</t>
    </r>
    <r>
      <rPr>
        <sz val="11"/>
        <color theme="1"/>
        <rFont val="Arial"/>
        <family val="2"/>
      </rPr>
      <t xml:space="preserve"> in the </t>
    </r>
    <r>
      <rPr>
        <b/>
        <sz val="11"/>
        <color theme="1"/>
        <rFont val="Arial"/>
        <family val="2"/>
      </rPr>
      <t>calculator</t>
    </r>
    <r>
      <rPr>
        <sz val="11"/>
        <color theme="1"/>
        <rFont val="Arial"/>
        <family val="2"/>
      </rPr>
      <t xml:space="preserve"> </t>
    </r>
    <r>
      <rPr>
        <b/>
        <sz val="11"/>
        <color theme="1"/>
        <rFont val="Arial"/>
        <family val="2"/>
      </rPr>
      <t>tab are</t>
    </r>
    <r>
      <rPr>
        <sz val="11"/>
        <color theme="1"/>
        <rFont val="Arial"/>
        <family val="2"/>
      </rPr>
      <t xml:space="preserve"> based on funding of £87.6m divided by England total PCN Adjusted Populations at 1 January 2024. </t>
    </r>
  </si>
  <si>
    <t>Ring fenced Additional Roles Reimbursement sum for GMPs from 1 October 24 (on a weighted patient basis), which is in addition to the main ARRS funding in row ii. above</t>
  </si>
  <si>
    <t>Publishing approval ref: PRN01583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</si>
</sst>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44" formatCode="_-&quot;£&quot;* #,##0.00_-;\-&quot;£&quot;* #,##0.00_-;_-&quot;£&quot;* &quot;-&quot;??_-;_-@_-"/>
    <numFmt numFmtId="164" formatCode="&quot;£&quot;#,##0"/>
    <numFmt numFmtId="165" formatCode="&quot;£&quot;#,##0;[Red]\(&quot;£&quot;#,##0\)"/>
    <numFmt numFmtId="166" formatCode="&quot;£&quot;#,##0.000;[Red]\-&quot;£&quot;#,##0.000"/>
    <numFmt numFmtId="167" formatCode="&quot;£&quot;#,##0.000"/>
    <numFmt numFmtId="168" formatCode="0.000"/>
    <numFmt numFmtId="169" formatCode="&quot;£&quot;#,##0.0000;[Red]\-&quot;£&quot;#,##0.0000"/>
    <numFmt numFmtId="170" formatCode="&quot;£&quot;#,##0.00"/>
    <numFmt numFmtId="171" formatCode="0.0%"/>
  </numFmts>
  <fonts count="38"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Calibri"/>
      <family val="2"/>
      <scheme val="minor"/>
    </font>
    <font>
      <u/>
      <sz val="11"/>
      <color theme="1"/>
      <name val="Arial"/>
      <family val="2"/>
    </font>
    <font>
      <b/>
      <u/>
      <sz val="12"/>
      <name val="Arial"/>
      <family val="2"/>
    </font>
    <font>
      <b/>
      <sz val="18"/>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rgb="FF000000"/>
      <name val="Arial"/>
      <family val="2"/>
    </font>
    <font>
      <b/>
      <vertAlign val="superscript"/>
      <sz val="12"/>
      <color rgb="FF000000"/>
      <name val="Arial"/>
      <family val="2"/>
    </font>
    <font>
      <b/>
      <u/>
      <sz val="12"/>
      <color rgb="FF000000"/>
      <name val="Arial"/>
      <family val="2"/>
    </font>
    <font>
      <sz val="12"/>
      <color rgb="FF000000"/>
      <name val="Arial"/>
      <family val="2"/>
    </font>
    <font>
      <u/>
      <sz val="12"/>
      <color theme="10"/>
      <name val="Arial"/>
      <family val="2"/>
    </font>
    <font>
      <sz val="12"/>
      <color theme="1"/>
      <name val="Calibri"/>
      <family val="2"/>
      <scheme val="minor"/>
    </font>
    <font>
      <sz val="12"/>
      <color rgb="FF000000"/>
      <name val="Times New Roman"/>
      <family val="1"/>
    </font>
    <font>
      <u/>
      <sz val="12"/>
      <color theme="10"/>
      <name val="Calibri"/>
      <family val="2"/>
      <scheme val="minor"/>
    </font>
    <font>
      <sz val="12"/>
      <color theme="1"/>
      <name val="Times New Roman"/>
      <family val="1"/>
    </font>
    <font>
      <sz val="12"/>
      <name val="Arial"/>
      <family val="2"/>
    </font>
    <font>
      <sz val="10"/>
      <color theme="1"/>
      <name val="Arial"/>
      <family val="2"/>
    </font>
    <font>
      <sz val="11"/>
      <color rgb="FFFF0000"/>
      <name val="Calibri"/>
      <family val="2"/>
      <scheme val="minor"/>
    </font>
    <font>
      <b/>
      <u/>
      <sz val="11"/>
      <color theme="1"/>
      <name val="Calibri"/>
      <family val="2"/>
      <scheme val="minor"/>
    </font>
    <font>
      <b/>
      <u/>
      <sz val="13"/>
      <color theme="1"/>
      <name val="Calibri"/>
      <family val="2"/>
      <scheme val="minor"/>
    </font>
    <font>
      <b/>
      <sz val="11"/>
      <color rgb="FFFF0000"/>
      <name val="Calibri"/>
      <family val="2"/>
      <scheme val="minor"/>
    </font>
    <font>
      <sz val="11"/>
      <color theme="1"/>
      <name val="Calibri"/>
      <family val="2"/>
      <scheme val="minor"/>
    </font>
    <font>
      <sz val="11"/>
      <color rgb="FF000000"/>
      <name val="Calibri"/>
      <family val="2"/>
      <scheme val="minor"/>
    </font>
    <font>
      <sz val="11"/>
      <color rgb="FF0070C0"/>
      <name val="Calibri"/>
      <family val="2"/>
      <scheme val="minor"/>
    </font>
    <font>
      <sz val="11"/>
      <color rgb="FF0070C0"/>
      <name val="Arial"/>
      <family val="2"/>
    </font>
    <font>
      <sz val="11"/>
      <name val="Calibri"/>
      <family val="2"/>
      <scheme val="minor"/>
    </font>
    <font>
      <u/>
      <sz val="12"/>
      <color theme="1"/>
      <name val="Arial"/>
      <family val="2"/>
    </font>
    <font>
      <sz val="11"/>
      <color theme="0"/>
      <name val="Arial"/>
      <family val="2"/>
    </font>
    <font>
      <b/>
      <u/>
      <sz val="12"/>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
      <patternFill patternType="solid">
        <fgColor rgb="FFBFBFBF"/>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xf numFmtId="9" fontId="30" fillId="0" borderId="0" applyFont="0" applyFill="0" applyBorder="0" applyAlignment="0" applyProtection="0"/>
    <xf numFmtId="0" fontId="31" fillId="0" borderId="0"/>
    <xf numFmtId="44" fontId="30" fillId="0" borderId="0" applyFont="0" applyFill="0" applyBorder="0" applyAlignment="0" applyProtection="0"/>
  </cellStyleXfs>
  <cellXfs count="247">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3" fillId="0" borderId="1" xfId="0" applyFon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indent="1"/>
    </xf>
    <xf numFmtId="164" fontId="0" fillId="0" borderId="1" xfId="0" applyNumberFormat="1" applyBorder="1" applyAlignment="1">
      <alignment horizontal="center" vertical="center" wrapText="1"/>
    </xf>
    <xf numFmtId="3" fontId="1" fillId="2" borderId="2" xfId="0" applyNumberFormat="1" applyFont="1" applyFill="1" applyBorder="1" applyAlignment="1" applyProtection="1">
      <alignment horizontal="center"/>
      <protection locked="0"/>
    </xf>
    <xf numFmtId="0" fontId="0" fillId="0" borderId="5" xfId="0" applyBorder="1"/>
    <xf numFmtId="0" fontId="0" fillId="0" borderId="6" xfId="0" applyBorder="1"/>
    <xf numFmtId="0" fontId="0" fillId="0" borderId="7" xfId="0" applyBorder="1"/>
    <xf numFmtId="0" fontId="3" fillId="0" borderId="6" xfId="0" applyFont="1" applyBorder="1" applyAlignment="1">
      <alignment horizontal="left"/>
    </xf>
    <xf numFmtId="0" fontId="1" fillId="0" borderId="6" xfId="0" applyFont="1" applyBorder="1" applyAlignment="1">
      <alignment horizontal="left"/>
    </xf>
    <xf numFmtId="0" fontId="1" fillId="3" borderId="6" xfId="0" applyFont="1" applyFill="1" applyBorder="1" applyAlignment="1">
      <alignment horizontal="left"/>
    </xf>
    <xf numFmtId="0" fontId="0" fillId="0" borderId="6" xfId="0" applyBorder="1" applyAlignment="1">
      <alignment horizontal="left"/>
    </xf>
    <xf numFmtId="0" fontId="2" fillId="0" borderId="7" xfId="0" applyFont="1" applyBorder="1" applyAlignment="1">
      <alignment horizontal="center" wrapText="1"/>
    </xf>
    <xf numFmtId="0" fontId="0" fillId="0" borderId="7" xfId="0" applyBorder="1" applyAlignment="1">
      <alignment horizontal="left" wrapText="1"/>
    </xf>
    <xf numFmtId="0" fontId="0" fillId="0" borderId="7" xfId="0" applyBorder="1" applyAlignment="1">
      <alignment wrapText="1"/>
    </xf>
    <xf numFmtId="0" fontId="0" fillId="0" borderId="9" xfId="0" applyBorder="1"/>
    <xf numFmtId="0" fontId="1" fillId="0" borderId="9" xfId="0" applyFont="1" applyBorder="1" applyAlignment="1">
      <alignment horizontal="right"/>
    </xf>
    <xf numFmtId="0" fontId="0" fillId="0" borderId="9" xfId="0" applyBorder="1" applyAlignment="1">
      <alignment horizontal="right"/>
    </xf>
    <xf numFmtId="0" fontId="0" fillId="0" borderId="10" xfId="0" applyBorder="1"/>
    <xf numFmtId="0" fontId="3" fillId="0" borderId="11" xfId="0" applyFont="1" applyBorder="1" applyAlignment="1">
      <alignment horizontal="left" vertical="top" wrapText="1"/>
    </xf>
    <xf numFmtId="6" fontId="3" fillId="0" borderId="11" xfId="0" applyNumberFormat="1" applyFont="1" applyBorder="1" applyAlignment="1">
      <alignment horizontal="center" vertical="center" wrapText="1"/>
    </xf>
    <xf numFmtId="0" fontId="0" fillId="0" borderId="3" xfId="0" applyBorder="1"/>
    <xf numFmtId="0" fontId="6" fillId="0" borderId="0" xfId="0" applyFont="1"/>
    <xf numFmtId="0" fontId="4" fillId="0" borderId="3" xfId="0" applyFont="1" applyBorder="1"/>
    <xf numFmtId="0" fontId="0" fillId="0" borderId="4" xfId="0" applyBorder="1"/>
    <xf numFmtId="0" fontId="6" fillId="0" borderId="0" xfId="0" applyFont="1" applyAlignment="1">
      <alignment horizontal="right" vertical="top"/>
    </xf>
    <xf numFmtId="0" fontId="0" fillId="0" borderId="14" xfId="0" applyBorder="1" applyAlignment="1">
      <alignment horizontal="right"/>
    </xf>
    <xf numFmtId="0" fontId="0" fillId="0" borderId="12" xfId="0" applyBorder="1" applyAlignment="1">
      <alignment horizontal="left" vertical="center" wrapText="1" indent="1"/>
    </xf>
    <xf numFmtId="164" fontId="0" fillId="0" borderId="12" xfId="0" applyNumberFormat="1" applyBorder="1" applyAlignment="1">
      <alignment horizontal="center" vertical="center" wrapText="1"/>
    </xf>
    <xf numFmtId="0" fontId="1" fillId="0" borderId="14" xfId="0" applyFont="1" applyBorder="1" applyAlignment="1">
      <alignment horizontal="right"/>
    </xf>
    <xf numFmtId="0" fontId="1" fillId="0" borderId="12" xfId="0" applyFont="1" applyBorder="1" applyAlignment="1">
      <alignment horizontal="left" vertical="center" wrapText="1" indent="1"/>
    </xf>
    <xf numFmtId="165"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6" fontId="0" fillId="0" borderId="12" xfId="0" applyNumberFormat="1" applyBorder="1" applyAlignment="1">
      <alignment horizontal="center" vertical="center" wrapText="1"/>
    </xf>
    <xf numFmtId="0" fontId="3" fillId="0" borderId="18" xfId="0" applyFont="1" applyBorder="1" applyAlignment="1">
      <alignment horizontal="center" vertical="center" wrapText="1"/>
    </xf>
    <xf numFmtId="0" fontId="0" fillId="0" borderId="27" xfId="0" applyBorder="1"/>
    <xf numFmtId="0" fontId="0" fillId="0" borderId="28" xfId="0" applyBorder="1"/>
    <xf numFmtId="0" fontId="0" fillId="0" borderId="28" xfId="0" applyBorder="1" applyAlignment="1">
      <alignment wrapText="1"/>
    </xf>
    <xf numFmtId="0" fontId="0" fillId="0" borderId="29" xfId="0" applyBorder="1" applyAlignment="1">
      <alignment wrapText="1"/>
    </xf>
    <xf numFmtId="0" fontId="6" fillId="0" borderId="0" xfId="0" applyFont="1" applyAlignment="1">
      <alignment vertical="top"/>
    </xf>
    <xf numFmtId="6" fontId="3" fillId="0" borderId="7" xfId="0" applyNumberFormat="1" applyFont="1" applyBorder="1" applyAlignment="1">
      <alignment horizontal="center" vertical="center" wrapText="1"/>
    </xf>
    <xf numFmtId="0" fontId="0" fillId="0" borderId="29" xfId="0" applyBorder="1"/>
    <xf numFmtId="0" fontId="10" fillId="0" borderId="0" xfId="0" applyFont="1"/>
    <xf numFmtId="0" fontId="5" fillId="0" borderId="0" xfId="0" applyFont="1" applyAlignment="1">
      <alignment horizontal="left"/>
    </xf>
    <xf numFmtId="164" fontId="1" fillId="2" borderId="1" xfId="0" applyNumberFormat="1" applyFont="1" applyFill="1" applyBorder="1" applyAlignment="1" applyProtection="1">
      <alignment horizontal="center" vertical="center" wrapText="1"/>
      <protection locked="0"/>
    </xf>
    <xf numFmtId="0" fontId="1" fillId="0" borderId="30" xfId="0" applyFont="1" applyBorder="1" applyAlignment="1">
      <alignment horizontal="right" vertical="center"/>
    </xf>
    <xf numFmtId="0" fontId="12" fillId="0" borderId="0" xfId="1" applyAlignment="1">
      <alignment horizontal="center"/>
    </xf>
    <xf numFmtId="0" fontId="13" fillId="0" borderId="0" xfId="0" applyFont="1"/>
    <xf numFmtId="0" fontId="20" fillId="0" borderId="0" xfId="0" applyFont="1"/>
    <xf numFmtId="0" fontId="22" fillId="0" borderId="0" xfId="1" applyFont="1" applyAlignment="1">
      <alignment horizontal="left" vertical="center" indent="1"/>
    </xf>
    <xf numFmtId="0" fontId="23" fillId="0" borderId="0" xfId="0" applyFont="1" applyAlignment="1">
      <alignment vertical="center"/>
    </xf>
    <xf numFmtId="0" fontId="19" fillId="0" borderId="0" xfId="1" applyFont="1" applyAlignment="1" applyProtection="1">
      <alignment horizontal="left" vertical="center" indent="1"/>
    </xf>
    <xf numFmtId="0" fontId="1" fillId="2" borderId="2" xfId="0" applyFont="1" applyFill="1" applyBorder="1" applyAlignment="1" applyProtection="1">
      <alignment horizontal="center"/>
      <protection locked="0"/>
    </xf>
    <xf numFmtId="3" fontId="1" fillId="2" borderId="2" xfId="0" applyNumberFormat="1" applyFont="1" applyFill="1" applyBorder="1" applyAlignment="1" applyProtection="1">
      <alignment horizontal="center" vertical="center"/>
      <protection locked="0"/>
    </xf>
    <xf numFmtId="164" fontId="1" fillId="0" borderId="12" xfId="0" applyNumberFormat="1" applyFont="1" applyBorder="1" applyAlignment="1">
      <alignment horizontal="center" vertical="center" wrapText="1"/>
    </xf>
    <xf numFmtId="6" fontId="0" fillId="0" borderId="23" xfId="0" applyNumberFormat="1" applyBorder="1" applyAlignment="1">
      <alignment horizontal="center" vertical="center" wrapText="1"/>
    </xf>
    <xf numFmtId="6" fontId="0" fillId="0" borderId="24" xfId="0" applyNumberFormat="1" applyBorder="1" applyAlignment="1">
      <alignment horizontal="center" vertical="center" wrapText="1"/>
    </xf>
    <xf numFmtId="0" fontId="25" fillId="0" borderId="0" xfId="0" applyFont="1"/>
    <xf numFmtId="3" fontId="25" fillId="0" borderId="0" xfId="0" applyNumberFormat="1" applyFont="1"/>
    <xf numFmtId="0" fontId="14" fillId="0" borderId="0" xfId="0" applyFont="1"/>
    <xf numFmtId="0" fontId="15" fillId="5" borderId="33" xfId="0" applyFont="1" applyFill="1" applyBorder="1" applyAlignment="1">
      <alignment vertical="center"/>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4" xfId="0" applyFont="1" applyFill="1" applyBorder="1" applyAlignment="1">
      <alignment vertical="center"/>
    </xf>
    <xf numFmtId="0" fontId="15" fillId="5" borderId="3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5" xfId="0" applyFont="1" applyFill="1" applyBorder="1" applyAlignment="1">
      <alignment vertical="center"/>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8" fillId="0" borderId="35" xfId="0" applyFont="1" applyBorder="1" applyAlignment="1">
      <alignment vertical="center"/>
    </xf>
    <xf numFmtId="0" fontId="18" fillId="0" borderId="29" xfId="0" applyFont="1" applyBorder="1" applyAlignment="1">
      <alignment horizontal="center" vertical="center" wrapText="1"/>
    </xf>
    <xf numFmtId="3" fontId="18" fillId="0" borderId="29" xfId="0" applyNumberFormat="1"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vertical="center"/>
    </xf>
    <xf numFmtId="0" fontId="15" fillId="5" borderId="2" xfId="0" applyFont="1" applyFill="1" applyBorder="1" applyAlignment="1">
      <alignment vertical="center"/>
    </xf>
    <xf numFmtId="0" fontId="18" fillId="0" borderId="2" xfId="0" applyFont="1" applyBorder="1" applyAlignment="1">
      <alignment vertical="center"/>
    </xf>
    <xf numFmtId="0" fontId="0" fillId="0" borderId="6" xfId="0" applyBorder="1" applyAlignment="1">
      <alignment horizontal="left" wrapText="1"/>
    </xf>
    <xf numFmtId="3" fontId="1" fillId="0" borderId="6" xfId="0" applyNumberFormat="1" applyFont="1" applyBorder="1" applyAlignment="1">
      <alignment horizontal="center"/>
    </xf>
    <xf numFmtId="0" fontId="2" fillId="0" borderId="6" xfId="0" applyFont="1" applyBorder="1" applyAlignment="1">
      <alignment horizontal="center" wrapText="1"/>
    </xf>
    <xf numFmtId="0" fontId="1" fillId="0" borderId="0" xfId="0" applyFont="1"/>
    <xf numFmtId="0" fontId="1" fillId="0" borderId="0" xfId="0" applyFont="1" applyAlignment="1">
      <alignment horizontal="center" wrapText="1"/>
    </xf>
    <xf numFmtId="0" fontId="26" fillId="0" borderId="0" xfId="0" applyFont="1" applyAlignment="1">
      <alignment vertical="top" wrapText="1"/>
    </xf>
    <xf numFmtId="0" fontId="26" fillId="0" borderId="28" xfId="0" applyFont="1" applyBorder="1" applyAlignment="1">
      <alignment vertical="top" wrapText="1"/>
    </xf>
    <xf numFmtId="0" fontId="0" fillId="0" borderId="0" xfId="0" applyAlignment="1">
      <alignment horizontal="center"/>
    </xf>
    <xf numFmtId="0" fontId="0" fillId="6" borderId="2" xfId="0" applyFill="1" applyBorder="1" applyAlignment="1" applyProtection="1">
      <alignment horizontal="center"/>
      <protection locked="0"/>
    </xf>
    <xf numFmtId="0" fontId="0" fillId="0" borderId="0" xfId="0" applyAlignment="1">
      <alignment horizontal="center" wrapText="1"/>
    </xf>
    <xf numFmtId="0" fontId="1" fillId="0" borderId="14" xfId="0" applyFont="1" applyBorder="1" applyAlignment="1">
      <alignment horizontal="right" vertical="center"/>
    </xf>
    <xf numFmtId="6" fontId="3" fillId="0" borderId="21" xfId="0" applyNumberFormat="1" applyFont="1" applyBorder="1" applyAlignment="1">
      <alignment horizontal="center" vertical="center" wrapText="1"/>
    </xf>
    <xf numFmtId="6" fontId="3" fillId="0" borderId="26" xfId="0" applyNumberFormat="1" applyFont="1" applyBorder="1" applyAlignment="1">
      <alignment horizontal="center" vertical="center" wrapText="1"/>
    </xf>
    <xf numFmtId="0" fontId="6" fillId="0" borderId="0" xfId="0" applyFont="1" applyAlignment="1">
      <alignment horizontal="left" vertical="top" wrapText="1"/>
    </xf>
    <xf numFmtId="0" fontId="14" fillId="0" borderId="0" xfId="0" applyFont="1" applyAlignment="1">
      <alignment vertical="center"/>
    </xf>
    <xf numFmtId="3" fontId="13" fillId="0" borderId="0" xfId="0" applyNumberFormat="1" applyFont="1"/>
    <xf numFmtId="0" fontId="29" fillId="0" borderId="0" xfId="0" applyFont="1"/>
    <xf numFmtId="3" fontId="0" fillId="8" borderId="1" xfId="0" applyNumberFormat="1" applyFill="1" applyBorder="1" applyAlignment="1">
      <alignment horizontal="center"/>
    </xf>
    <xf numFmtId="164" fontId="0" fillId="0" borderId="36" xfId="0" applyNumberFormat="1" applyBorder="1" applyAlignment="1">
      <alignment horizontal="center" vertical="center" wrapText="1"/>
    </xf>
    <xf numFmtId="6" fontId="1" fillId="0" borderId="0" xfId="0" applyNumberFormat="1" applyFont="1" applyAlignment="1">
      <alignment horizontal="center" vertical="center" wrapText="1"/>
    </xf>
    <xf numFmtId="0" fontId="1" fillId="0" borderId="38" xfId="0" applyFont="1" applyBorder="1"/>
    <xf numFmtId="0" fontId="1" fillId="0" borderId="8" xfId="0" applyFont="1" applyBorder="1"/>
    <xf numFmtId="0" fontId="1" fillId="0" borderId="17" xfId="0" applyFont="1" applyBorder="1"/>
    <xf numFmtId="3" fontId="1" fillId="0" borderId="2" xfId="0" applyNumberFormat="1" applyFont="1" applyBorder="1" applyAlignment="1">
      <alignment horizontal="center"/>
    </xf>
    <xf numFmtId="0" fontId="24" fillId="0" borderId="0" xfId="1" applyFont="1" applyFill="1" applyAlignment="1" applyProtection="1">
      <alignment vertical="center"/>
    </xf>
    <xf numFmtId="0" fontId="13" fillId="0" borderId="0" xfId="0" applyFont="1" applyAlignment="1">
      <alignment vertical="center"/>
    </xf>
    <xf numFmtId="165" fontId="1" fillId="0" borderId="8" xfId="0" applyNumberFormat="1" applyFont="1" applyBorder="1" applyAlignment="1">
      <alignment horizontal="center" vertical="center" wrapText="1"/>
    </xf>
    <xf numFmtId="165" fontId="1" fillId="0" borderId="8" xfId="0" applyNumberFormat="1" applyFont="1" applyBorder="1" applyAlignment="1">
      <alignment vertical="center" wrapText="1"/>
    </xf>
    <xf numFmtId="165" fontId="1" fillId="0" borderId="16"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0" fontId="24" fillId="0" borderId="35" xfId="1" applyFont="1" applyBorder="1" applyAlignment="1" applyProtection="1">
      <alignment vertical="center"/>
    </xf>
    <xf numFmtId="3" fontId="0" fillId="0" borderId="0" xfId="0" applyNumberFormat="1"/>
    <xf numFmtId="168" fontId="0" fillId="0" borderId="0" xfId="0" applyNumberFormat="1"/>
    <xf numFmtId="10" fontId="0" fillId="0" borderId="0" xfId="2" applyNumberFormat="1" applyFont="1"/>
    <xf numFmtId="169" fontId="0" fillId="4" borderId="32" xfId="0" applyNumberFormat="1" applyFill="1" applyBorder="1" applyAlignment="1">
      <alignment horizontal="center" vertical="center" wrapText="1"/>
    </xf>
    <xf numFmtId="164" fontId="13" fillId="0" borderId="0" xfId="0" applyNumberFormat="1" applyFont="1"/>
    <xf numFmtId="170" fontId="13" fillId="0" borderId="0" xfId="0" applyNumberFormat="1" applyFont="1"/>
    <xf numFmtId="6" fontId="1" fillId="0" borderId="7" xfId="0" applyNumberFormat="1" applyFont="1" applyBorder="1" applyAlignment="1">
      <alignment horizontal="left" vertical="center" wrapText="1"/>
    </xf>
    <xf numFmtId="3" fontId="1" fillId="0" borderId="0" xfId="0" applyNumberFormat="1" applyFont="1" applyAlignment="1" applyProtection="1">
      <alignment horizontal="center"/>
      <protection locked="0"/>
    </xf>
    <xf numFmtId="0" fontId="2" fillId="0" borderId="0" xfId="0" applyFont="1" applyAlignment="1">
      <alignment horizontal="center" wrapText="1"/>
    </xf>
    <xf numFmtId="0" fontId="0" fillId="0" borderId="0" xfId="0" applyAlignment="1">
      <alignment horizontal="left" vertical="center"/>
    </xf>
    <xf numFmtId="0" fontId="3" fillId="0" borderId="0" xfId="0"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6" fontId="0" fillId="0" borderId="7" xfId="0" applyNumberFormat="1" applyBorder="1" applyAlignment="1">
      <alignment horizontal="left" vertical="center" wrapText="1"/>
    </xf>
    <xf numFmtId="0" fontId="8" fillId="0" borderId="0" xfId="0" applyFont="1" applyAlignment="1">
      <alignment vertical="top" wrapText="1"/>
    </xf>
    <xf numFmtId="0" fontId="0" fillId="0" borderId="0" xfId="0" applyAlignment="1">
      <alignment vertical="center" wrapText="1"/>
    </xf>
    <xf numFmtId="0" fontId="0" fillId="0" borderId="0" xfId="0" applyAlignment="1">
      <alignment vertical="center"/>
    </xf>
    <xf numFmtId="44" fontId="0" fillId="0" borderId="0" xfId="4" applyFont="1"/>
    <xf numFmtId="0" fontId="32" fillId="0" borderId="0" xfId="0" applyFont="1"/>
    <xf numFmtId="6" fontId="0" fillId="0" borderId="0" xfId="0" applyNumberFormat="1"/>
    <xf numFmtId="0" fontId="4" fillId="0" borderId="6" xfId="0" applyFont="1" applyBorder="1" applyAlignment="1">
      <alignment horizontal="center"/>
    </xf>
    <xf numFmtId="0" fontId="4" fillId="0" borderId="0" xfId="0" applyFont="1" applyAlignment="1">
      <alignment horizontal="center"/>
    </xf>
    <xf numFmtId="0" fontId="9" fillId="0" borderId="0" xfId="0" applyFont="1" applyAlignment="1">
      <alignment horizontal="left" vertical="top" wrapText="1"/>
    </xf>
    <xf numFmtId="0" fontId="9" fillId="0" borderId="0" xfId="0" applyFont="1" applyAlignment="1">
      <alignment horizontal="right"/>
    </xf>
    <xf numFmtId="0" fontId="11" fillId="0" borderId="0" xfId="0" applyFont="1"/>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8" fontId="0" fillId="0" borderId="0" xfId="0" applyNumberFormat="1" applyAlignment="1">
      <alignment wrapText="1"/>
    </xf>
    <xf numFmtId="170" fontId="0" fillId="0" borderId="0" xfId="0" applyNumberFormat="1" applyAlignment="1">
      <alignment wrapText="1"/>
    </xf>
    <xf numFmtId="3" fontId="1" fillId="0" borderId="9" xfId="0" applyNumberFormat="1" applyFont="1" applyBorder="1" applyAlignment="1">
      <alignment horizontal="center"/>
    </xf>
    <xf numFmtId="3" fontId="1" fillId="0" borderId="10" xfId="0" applyNumberFormat="1" applyFont="1" applyBorder="1" applyAlignment="1">
      <alignment horizontal="center"/>
    </xf>
    <xf numFmtId="0" fontId="0" fillId="0" borderId="6" xfId="0" applyBorder="1" applyAlignment="1">
      <alignment horizontal="left" vertical="center"/>
    </xf>
    <xf numFmtId="0" fontId="3" fillId="0" borderId="22" xfId="0" applyFont="1" applyBorder="1" applyAlignment="1">
      <alignment horizontal="center" vertical="center" wrapText="1"/>
    </xf>
    <xf numFmtId="166" fontId="0" fillId="0" borderId="8" xfId="0" applyNumberFormat="1" applyBorder="1" applyAlignment="1">
      <alignment horizontal="center" vertical="center" wrapText="1"/>
    </xf>
    <xf numFmtId="166" fontId="0" fillId="0" borderId="32" xfId="0" applyNumberFormat="1" applyBorder="1" applyAlignment="1">
      <alignment horizontal="center" vertical="center" wrapText="1"/>
    </xf>
    <xf numFmtId="167" fontId="0" fillId="0" borderId="19" xfId="0" applyNumberFormat="1" applyBorder="1" applyAlignment="1">
      <alignment horizontal="center" vertical="center" wrapText="1"/>
    </xf>
    <xf numFmtId="6" fontId="34" fillId="0" borderId="0" xfId="0" applyNumberFormat="1" applyFont="1" applyAlignment="1">
      <alignment horizontal="left" vertical="center"/>
    </xf>
    <xf numFmtId="6" fontId="34" fillId="0" borderId="0" xfId="0" applyNumberFormat="1" applyFont="1" applyAlignment="1">
      <alignment horizontal="center" vertical="center" wrapText="1"/>
    </xf>
    <xf numFmtId="1" fontId="18" fillId="0" borderId="29" xfId="0" applyNumberFormat="1" applyFont="1" applyBorder="1" applyAlignment="1">
      <alignment horizontal="center" vertical="center" wrapText="1"/>
    </xf>
    <xf numFmtId="171" fontId="13" fillId="0" borderId="0" xfId="2" applyNumberFormat="1" applyFont="1"/>
    <xf numFmtId="2" fontId="13" fillId="0" borderId="0" xfId="0" applyNumberFormat="1" applyFont="1"/>
    <xf numFmtId="0" fontId="13" fillId="0" borderId="0" xfId="0" applyFont="1" applyAlignment="1">
      <alignment horizontal="left"/>
    </xf>
    <xf numFmtId="0" fontId="35" fillId="0" borderId="0" xfId="0" applyFont="1" applyAlignment="1">
      <alignment horizontal="left"/>
    </xf>
    <xf numFmtId="168" fontId="6" fillId="0" borderId="0" xfId="0" applyNumberFormat="1" applyFont="1" applyAlignment="1">
      <alignment vertical="top"/>
    </xf>
    <xf numFmtId="0" fontId="27" fillId="0" borderId="37" xfId="0" applyFont="1" applyBorder="1" applyAlignment="1">
      <alignment horizontal="center" wrapText="1"/>
    </xf>
    <xf numFmtId="0" fontId="0" fillId="0" borderId="1" xfId="0" applyBorder="1" applyAlignment="1">
      <alignment horizontal="left" vertical="center" wrapText="1"/>
    </xf>
    <xf numFmtId="0" fontId="0" fillId="0" borderId="31" xfId="0" applyBorder="1" applyAlignment="1">
      <alignment horizontal="left" vertical="center" wrapText="1"/>
    </xf>
    <xf numFmtId="0" fontId="0" fillId="0" borderId="12" xfId="0" applyBorder="1" applyAlignment="1">
      <alignment vertical="center" wrapText="1"/>
    </xf>
    <xf numFmtId="0" fontId="24" fillId="0" borderId="35" xfId="1" applyFont="1" applyBorder="1" applyAlignment="1" applyProtection="1">
      <alignment vertical="center" wrapText="1"/>
    </xf>
    <xf numFmtId="0" fontId="15" fillId="0" borderId="0" xfId="0" applyFont="1" applyAlignment="1">
      <alignment vertical="center"/>
    </xf>
    <xf numFmtId="166" fontId="1" fillId="0" borderId="7" xfId="0" applyNumberFormat="1" applyFont="1" applyBorder="1" applyAlignment="1">
      <alignment horizontal="left" vertical="center" wrapText="1"/>
    </xf>
    <xf numFmtId="10" fontId="6" fillId="0" borderId="0" xfId="2" applyNumberFormat="1" applyFont="1" applyFill="1" applyAlignment="1">
      <alignment vertical="top"/>
    </xf>
    <xf numFmtId="0" fontId="36" fillId="0" borderId="0" xfId="0" applyFont="1" applyAlignment="1">
      <alignment horizontal="right" vertical="top"/>
    </xf>
    <xf numFmtId="0" fontId="36" fillId="0" borderId="0" xfId="0" applyFont="1"/>
    <xf numFmtId="164" fontId="13" fillId="0" borderId="0" xfId="2" applyNumberFormat="1" applyFont="1"/>
    <xf numFmtId="0" fontId="13" fillId="0" borderId="0" xfId="2" applyNumberFormat="1" applyFont="1"/>
    <xf numFmtId="164" fontId="18" fillId="0" borderId="29" xfId="0" applyNumberFormat="1" applyFont="1" applyBorder="1" applyAlignment="1">
      <alignment horizontal="center" vertical="center" wrapText="1"/>
    </xf>
    <xf numFmtId="3" fontId="6" fillId="0" borderId="0" xfId="0" applyNumberFormat="1" applyFont="1"/>
    <xf numFmtId="168" fontId="6" fillId="0" borderId="0" xfId="0" applyNumberFormat="1" applyFont="1"/>
    <xf numFmtId="0" fontId="1" fillId="0" borderId="14" xfId="0" applyFont="1" applyBorder="1" applyAlignment="1">
      <alignment horizontal="right" vertical="center" wrapText="1"/>
    </xf>
    <xf numFmtId="0" fontId="1" fillId="0" borderId="15" xfId="0" applyFont="1" applyBorder="1" applyAlignment="1">
      <alignment horizontal="right" vertical="center"/>
    </xf>
    <xf numFmtId="166" fontId="1" fillId="0" borderId="0" xfId="0" applyNumberFormat="1" applyFont="1" applyAlignment="1">
      <alignment horizontal="center" vertical="center" wrapText="1"/>
    </xf>
    <xf numFmtId="164" fontId="18" fillId="0" borderId="2" xfId="0" applyNumberFormat="1" applyFont="1" applyBorder="1" applyAlignment="1">
      <alignment horizontal="center" vertical="center" wrapText="1"/>
    </xf>
    <xf numFmtId="164" fontId="18" fillId="0" borderId="0" xfId="0" applyNumberFormat="1" applyFont="1" applyAlignment="1">
      <alignment horizontal="center" vertical="center" wrapText="1"/>
    </xf>
    <xf numFmtId="166" fontId="0" fillId="0" borderId="0" xfId="0" applyNumberFormat="1"/>
    <xf numFmtId="0" fontId="7" fillId="0" borderId="0" xfId="0" applyFont="1"/>
    <xf numFmtId="0" fontId="7" fillId="0" borderId="0" xfId="0" applyFont="1" applyAlignment="1">
      <alignment horizontal="left" vertical="top" wrapText="1"/>
    </xf>
    <xf numFmtId="0" fontId="37" fillId="0" borderId="0" xfId="0" applyFont="1"/>
    <xf numFmtId="0" fontId="0" fillId="0" borderId="6" xfId="0" applyBorder="1" applyAlignment="1">
      <alignment horizontal="left" vertical="top" wrapText="1"/>
    </xf>
    <xf numFmtId="0" fontId="0" fillId="0" borderId="0" xfId="0" applyAlignment="1">
      <alignment horizontal="left" vertical="top" wrapText="1"/>
    </xf>
    <xf numFmtId="0" fontId="4" fillId="0" borderId="4" xfId="0" applyFont="1" applyBorder="1" applyAlignment="1">
      <alignment horizontal="center"/>
    </xf>
    <xf numFmtId="0" fontId="4" fillId="0" borderId="5" xfId="0" applyFont="1" applyBorder="1" applyAlignment="1">
      <alignment horizontal="center"/>
    </xf>
    <xf numFmtId="0" fontId="1" fillId="0" borderId="9" xfId="0" applyFont="1" applyBorder="1" applyAlignment="1">
      <alignment horizontal="right" vertical="center"/>
    </xf>
    <xf numFmtId="0" fontId="1" fillId="0" borderId="1" xfId="0" applyFont="1" applyBorder="1" applyAlignment="1">
      <alignment horizontal="left" vertical="center" wrapText="1"/>
    </xf>
    <xf numFmtId="6" fontId="1" fillId="2" borderId="1" xfId="0" applyNumberFormat="1" applyFont="1" applyFill="1" applyBorder="1" applyAlignment="1" applyProtection="1">
      <alignment horizontal="center" vertical="center" wrapText="1"/>
      <protection locked="0"/>
    </xf>
    <xf numFmtId="165" fontId="1" fillId="0" borderId="8" xfId="0" applyNumberFormat="1" applyFont="1" applyBorder="1" applyAlignment="1">
      <alignment horizontal="center" vertical="center" wrapText="1"/>
    </xf>
    <xf numFmtId="6" fontId="0" fillId="0" borderId="12" xfId="0" applyNumberFormat="1" applyBorder="1" applyAlignment="1">
      <alignment horizontal="center" vertical="center" wrapText="1"/>
    </xf>
    <xf numFmtId="6" fontId="0" fillId="0" borderId="13" xfId="0" applyNumberFormat="1" applyBorder="1" applyAlignment="1">
      <alignment horizontal="center" vertical="center" wrapText="1"/>
    </xf>
    <xf numFmtId="0" fontId="4" fillId="0" borderId="3" xfId="0" applyFont="1" applyBorder="1" applyAlignment="1">
      <alignment horizontal="center"/>
    </xf>
    <xf numFmtId="0" fontId="0" fillId="0" borderId="1" xfId="0" applyBorder="1" applyAlignment="1">
      <alignment horizontal="left" vertical="center" wrapText="1"/>
    </xf>
    <xf numFmtId="166" fontId="0" fillId="4" borderId="18" xfId="0" applyNumberFormat="1" applyFill="1" applyBorder="1" applyAlignment="1">
      <alignment horizontal="center" vertical="center" wrapText="1"/>
    </xf>
    <xf numFmtId="6" fontId="0" fillId="0" borderId="23" xfId="0" applyNumberFormat="1" applyBorder="1" applyAlignment="1">
      <alignment horizontal="center" vertical="center" wrapText="1"/>
    </xf>
    <xf numFmtId="6" fontId="0" fillId="0" borderId="24" xfId="0" applyNumberForma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66" fontId="0" fillId="4" borderId="19" xfId="0" applyNumberFormat="1" applyFill="1" applyBorder="1" applyAlignment="1">
      <alignment horizontal="center" vertical="center" wrapText="1"/>
    </xf>
    <xf numFmtId="166" fontId="0" fillId="4" borderId="20" xfId="0" applyNumberFormat="1" applyFill="1" applyBorder="1" applyAlignment="1">
      <alignment horizontal="center" vertical="center" wrapText="1"/>
    </xf>
    <xf numFmtId="166" fontId="0" fillId="0" borderId="19" xfId="0" applyNumberFormat="1" applyBorder="1" applyAlignment="1">
      <alignment horizontal="center" vertical="center" wrapText="1"/>
    </xf>
    <xf numFmtId="166" fontId="0" fillId="0" borderId="20" xfId="0" applyNumberFormat="1" applyBorder="1" applyAlignment="1">
      <alignment horizontal="center" vertical="center" wrapText="1"/>
    </xf>
    <xf numFmtId="0" fontId="26" fillId="0" borderId="0" xfId="0" applyFont="1" applyAlignment="1">
      <alignment horizontal="left" vertical="top" wrapText="1"/>
    </xf>
    <xf numFmtId="0" fontId="26" fillId="0" borderId="7" xfId="0" applyFont="1" applyBorder="1" applyAlignment="1">
      <alignment horizontal="left" vertical="top" wrapText="1"/>
    </xf>
    <xf numFmtId="0" fontId="26" fillId="0" borderId="28" xfId="0" applyFont="1" applyBorder="1" applyAlignment="1">
      <alignment horizontal="left" vertical="top" wrapText="1"/>
    </xf>
    <xf numFmtId="0" fontId="26" fillId="0" borderId="29" xfId="0" applyFont="1" applyBorder="1" applyAlignment="1">
      <alignment horizontal="left" vertical="top" wrapText="1"/>
    </xf>
    <xf numFmtId="166" fontId="1" fillId="0" borderId="0" xfId="0" applyNumberFormat="1" applyFont="1" applyAlignment="1">
      <alignment horizontal="center" vertical="center" wrapText="1"/>
    </xf>
    <xf numFmtId="6" fontId="1" fillId="0" borderId="0" xfId="0" applyNumberFormat="1" applyFont="1" applyAlignment="1">
      <alignment horizontal="center" vertical="center" wrapText="1"/>
    </xf>
    <xf numFmtId="0" fontId="1" fillId="0" borderId="14" xfId="0" applyFont="1" applyBorder="1" applyAlignment="1">
      <alignment horizontal="right" vertical="center" wrapText="1"/>
    </xf>
    <xf numFmtId="0" fontId="1" fillId="0" borderId="15" xfId="0" applyFont="1" applyBorder="1" applyAlignment="1">
      <alignment horizontal="right" vertical="center"/>
    </xf>
    <xf numFmtId="6" fontId="0" fillId="0" borderId="25" xfId="0" applyNumberFormat="1" applyBorder="1" applyAlignment="1">
      <alignment horizontal="center" vertical="center" wrapText="1"/>
    </xf>
    <xf numFmtId="6" fontId="0" fillId="0" borderId="34" xfId="0" applyNumberFormat="1" applyBorder="1" applyAlignment="1">
      <alignment horizontal="left" vertical="center" wrapText="1"/>
    </xf>
    <xf numFmtId="0" fontId="27" fillId="0" borderId="6" xfId="0" applyFont="1" applyBorder="1" applyAlignment="1">
      <alignment horizontal="center"/>
    </xf>
    <xf numFmtId="0" fontId="27" fillId="0" borderId="0" xfId="0" applyFont="1" applyAlignment="1">
      <alignment horizontal="center"/>
    </xf>
    <xf numFmtId="0" fontId="0" fillId="7" borderId="0" xfId="0" applyFill="1" applyAlignment="1">
      <alignment horizontal="left" vertical="top" wrapText="1"/>
    </xf>
    <xf numFmtId="0" fontId="0" fillId="7" borderId="7" xfId="0" applyFill="1" applyBorder="1" applyAlignment="1">
      <alignment horizontal="left" vertical="top"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5" fillId="5"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vertical="top"/>
    </xf>
    <xf numFmtId="2" fontId="6" fillId="0" borderId="0" xfId="0" applyNumberFormat="1" applyFont="1" applyFill="1" applyAlignment="1">
      <alignment vertical="top"/>
    </xf>
    <xf numFmtId="168" fontId="6" fillId="0" borderId="0" xfId="0" applyNumberFormat="1" applyFont="1" applyFill="1" applyAlignment="1">
      <alignment vertical="top"/>
    </xf>
    <xf numFmtId="0" fontId="6" fillId="0" borderId="0" xfId="0" applyFont="1" applyFill="1" applyAlignment="1">
      <alignment vertical="top" wrapText="1"/>
    </xf>
    <xf numFmtId="0" fontId="6" fillId="0" borderId="0" xfId="0" applyFont="1" applyFill="1"/>
    <xf numFmtId="0" fontId="36" fillId="0" borderId="0" xfId="0" applyFont="1" applyFill="1"/>
    <xf numFmtId="3" fontId="6" fillId="0" borderId="0" xfId="0" applyNumberFormat="1" applyFont="1" applyFill="1"/>
    <xf numFmtId="0" fontId="9" fillId="0" borderId="0" xfId="0" applyFont="1" applyFill="1" applyAlignment="1">
      <alignment horizontal="left" vertical="top" wrapText="1"/>
    </xf>
    <xf numFmtId="0" fontId="9" fillId="0" borderId="0" xfId="0" applyFont="1" applyFill="1" applyAlignment="1">
      <alignment horizontal="right"/>
    </xf>
    <xf numFmtId="0" fontId="6" fillId="0" borderId="0" xfId="0" applyFont="1" applyFill="1" applyAlignment="1">
      <alignment horizontal="right"/>
    </xf>
    <xf numFmtId="0" fontId="33" fillId="0" borderId="0" xfId="0" applyFont="1" applyFill="1"/>
    <xf numFmtId="168" fontId="6" fillId="0" borderId="42" xfId="0" applyNumberFormat="1" applyFont="1" applyFill="1" applyBorder="1" applyAlignment="1">
      <alignment vertical="top"/>
    </xf>
    <xf numFmtId="0" fontId="6" fillId="0" borderId="0" xfId="0" applyFont="1" applyFill="1" applyAlignment="1">
      <alignment wrapText="1"/>
    </xf>
  </cellXfs>
  <cellStyles count="5">
    <cellStyle name="Currency" xfId="4" builtinId="4"/>
    <cellStyle name="Hyperlink" xfId="1" builtinId="8"/>
    <cellStyle name="Normal" xfId="0" builtinId="0"/>
    <cellStyle name="Normal 2" xfId="3" xr:uid="{9C0A5B2B-A4FF-4A4E-86EA-4FE156DBF22F}"/>
    <cellStyle name="Per cent" xfId="2" builtinId="5"/>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7FC5132-0DC1-4E81-8929-0FF20C8EB781}">
  <we:reference id="wa200000018" version="23.1.0.0" store="en-US" storeType="OMEX"/>
  <we:alternateReferences>
    <we:reference id="WA200000018" version="23.1.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PsiCalcParam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s>PsiModelDesc</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5"/>
  <sheetViews>
    <sheetView showGridLines="0" tabSelected="1" zoomScale="90" zoomScaleNormal="90" workbookViewId="0">
      <pane xSplit="1" ySplit="2" topLeftCell="B3" activePane="bottomRight" state="frozen"/>
      <selection pane="topRight"/>
      <selection pane="bottomLeft"/>
      <selection pane="bottomRight" activeCell="B1" sqref="B1"/>
    </sheetView>
  </sheetViews>
  <sheetFormatPr defaultColWidth="9.21875" defaultRowHeight="13.8" x14ac:dyDescent="0.25"/>
  <cols>
    <col min="1" max="1" width="3.77734375" style="30" customWidth="1"/>
    <col min="2" max="2" width="151" style="27" customWidth="1"/>
    <col min="3" max="3" width="9.21875" style="27" customWidth="1"/>
    <col min="4" max="4" width="10.21875" style="27" bestFit="1" customWidth="1"/>
    <col min="5" max="5" width="11.5546875" style="27" customWidth="1"/>
    <col min="6" max="6" width="19.88671875" style="27" customWidth="1"/>
    <col min="7" max="16384" width="9.21875" style="27"/>
  </cols>
  <sheetData>
    <row r="1" spans="1:6" ht="17.399999999999999" x14ac:dyDescent="0.3">
      <c r="B1" s="48" t="s">
        <v>2722</v>
      </c>
    </row>
    <row r="2" spans="1:6" ht="15" x14ac:dyDescent="0.25">
      <c r="B2" s="161" t="s">
        <v>2733</v>
      </c>
    </row>
    <row r="4" spans="1:6" ht="15.6" x14ac:dyDescent="0.3">
      <c r="B4" s="47" t="s">
        <v>0</v>
      </c>
    </row>
    <row r="5" spans="1:6" ht="41.4" x14ac:dyDescent="0.25">
      <c r="B5" s="96" t="s">
        <v>1</v>
      </c>
    </row>
    <row r="6" spans="1:6" x14ac:dyDescent="0.25">
      <c r="B6" s="96"/>
    </row>
    <row r="7" spans="1:6" ht="18.75" customHeight="1" x14ac:dyDescent="0.25">
      <c r="B7" s="185" t="s">
        <v>2725</v>
      </c>
    </row>
    <row r="8" spans="1:6" ht="16.5" customHeight="1" x14ac:dyDescent="0.25">
      <c r="B8" s="96"/>
      <c r="D8" s="140" t="s">
        <v>2</v>
      </c>
      <c r="E8" s="140" t="s">
        <v>3</v>
      </c>
    </row>
    <row r="9" spans="1:6" ht="19.350000000000001" customHeight="1" x14ac:dyDescent="0.25">
      <c r="B9" s="139" t="s">
        <v>4</v>
      </c>
      <c r="D9" s="30" t="s">
        <v>5</v>
      </c>
      <c r="E9" s="30" t="s">
        <v>5</v>
      </c>
    </row>
    <row r="10" spans="1:6" s="44" customFormat="1" ht="33" customHeight="1" x14ac:dyDescent="0.3">
      <c r="A10" s="30" t="s">
        <v>6</v>
      </c>
      <c r="B10" s="233" t="s">
        <v>2726</v>
      </c>
      <c r="C10" s="234"/>
      <c r="D10" s="235">
        <v>104.73</v>
      </c>
      <c r="E10" s="235">
        <v>112.5</v>
      </c>
    </row>
    <row r="11" spans="1:6" s="44" customFormat="1" ht="22.2" customHeight="1" x14ac:dyDescent="0.3">
      <c r="A11" s="30" t="s">
        <v>7</v>
      </c>
      <c r="B11" s="233" t="s">
        <v>2727</v>
      </c>
      <c r="C11" s="234"/>
      <c r="D11" s="235">
        <v>213.43</v>
      </c>
      <c r="E11" s="235">
        <v>220.62</v>
      </c>
    </row>
    <row r="12" spans="1:6" s="44" customFormat="1" ht="19.95" customHeight="1" x14ac:dyDescent="0.3">
      <c r="A12" s="30" t="s">
        <v>8</v>
      </c>
      <c r="B12" s="233" t="s">
        <v>9</v>
      </c>
      <c r="C12" s="234"/>
      <c r="D12" s="170">
        <v>4.7500000000000001E-2</v>
      </c>
      <c r="E12" s="170">
        <v>4.7500000000000001E-2</v>
      </c>
    </row>
    <row r="13" spans="1:6" s="44" customFormat="1" ht="32.25" customHeight="1" x14ac:dyDescent="0.3">
      <c r="A13" s="30" t="s">
        <v>10</v>
      </c>
      <c r="B13" s="233" t="s">
        <v>2728</v>
      </c>
      <c r="C13" s="234"/>
      <c r="D13" s="236">
        <v>1.7609999999999999</v>
      </c>
      <c r="E13" s="236">
        <v>1.7609999999999999</v>
      </c>
    </row>
    <row r="14" spans="1:6" ht="76.2" customHeight="1" x14ac:dyDescent="0.25">
      <c r="B14" s="237" t="s">
        <v>2729</v>
      </c>
      <c r="C14" s="238"/>
      <c r="D14" s="238"/>
      <c r="E14" s="238"/>
    </row>
    <row r="15" spans="1:6" s="172" customFormat="1" hidden="1" x14ac:dyDescent="0.25">
      <c r="A15" s="171"/>
      <c r="B15" s="233" t="s">
        <v>2714</v>
      </c>
      <c r="C15" s="239"/>
      <c r="D15" s="239"/>
      <c r="E15" s="240">
        <v>62923806</v>
      </c>
      <c r="F15" s="184" t="s">
        <v>2717</v>
      </c>
    </row>
    <row r="16" spans="1:6" s="172" customFormat="1" ht="21" hidden="1" customHeight="1" x14ac:dyDescent="0.25">
      <c r="A16" s="171"/>
      <c r="B16" s="233" t="s">
        <v>2713</v>
      </c>
      <c r="C16" s="239"/>
      <c r="D16" s="239"/>
      <c r="E16" s="240">
        <v>62926051.5368357</v>
      </c>
      <c r="F16" s="172" t="s">
        <v>11</v>
      </c>
    </row>
    <row r="17" spans="1:7" ht="14.55" customHeight="1" x14ac:dyDescent="0.25">
      <c r="B17" s="241" t="s">
        <v>12</v>
      </c>
      <c r="C17" s="238"/>
      <c r="D17" s="242" t="s">
        <v>2</v>
      </c>
      <c r="E17" s="242" t="s">
        <v>3</v>
      </c>
    </row>
    <row r="18" spans="1:7" ht="14.55" customHeight="1" x14ac:dyDescent="0.25">
      <c r="B18" s="241"/>
      <c r="C18" s="234"/>
      <c r="D18" s="243" t="s">
        <v>5</v>
      </c>
      <c r="E18" s="243" t="s">
        <v>5</v>
      </c>
    </row>
    <row r="19" spans="1:7" s="44" customFormat="1" ht="27.6" x14ac:dyDescent="0.3">
      <c r="A19" s="30" t="s">
        <v>13</v>
      </c>
      <c r="B19" s="233" t="s">
        <v>14</v>
      </c>
      <c r="C19" s="234"/>
      <c r="D19" s="236">
        <v>1.5</v>
      </c>
      <c r="E19" s="236">
        <f>ROUND(93867623.6484092/E15,3)</f>
        <v>1.492</v>
      </c>
      <c r="F19" s="162"/>
    </row>
    <row r="20" spans="1:7" ht="31.2" customHeight="1" x14ac:dyDescent="0.25">
      <c r="A20" s="30" t="s">
        <v>15</v>
      </c>
      <c r="B20" s="233" t="s">
        <v>16</v>
      </c>
      <c r="C20" s="244"/>
      <c r="D20" s="234">
        <v>0.72899999999999998</v>
      </c>
      <c r="E20" s="236">
        <f>ROUND(47186616.3447645/E15,3)</f>
        <v>0.75</v>
      </c>
      <c r="F20" s="162"/>
      <c r="G20" s="162"/>
    </row>
    <row r="21" spans="1:7" ht="18" customHeight="1" x14ac:dyDescent="0.25">
      <c r="A21" s="30" t="s">
        <v>8</v>
      </c>
      <c r="B21" s="237" t="s">
        <v>17</v>
      </c>
      <c r="C21" s="244"/>
      <c r="D21" s="234">
        <v>0.68400000000000005</v>
      </c>
      <c r="E21" s="236">
        <f>ROUND(45621557.8895996/E$16,3)</f>
        <v>0.72499999999999998</v>
      </c>
      <c r="F21" s="177"/>
    </row>
    <row r="22" spans="1:7" ht="16.95" customHeight="1" x14ac:dyDescent="0.25">
      <c r="A22" s="30" t="s">
        <v>10</v>
      </c>
      <c r="B22" s="237" t="s">
        <v>18</v>
      </c>
      <c r="C22" s="238"/>
      <c r="D22" s="245">
        <f>D19+D20+D21</f>
        <v>2.9130000000000003</v>
      </c>
      <c r="E22" s="245">
        <f>E19+E20+E21</f>
        <v>2.9670000000000001</v>
      </c>
    </row>
    <row r="23" spans="1:7" ht="6.6" customHeight="1" x14ac:dyDescent="0.25">
      <c r="B23" s="237"/>
      <c r="C23" s="238"/>
      <c r="D23" s="236"/>
      <c r="E23" s="236"/>
    </row>
    <row r="24" spans="1:7" ht="66.599999999999994" customHeight="1" x14ac:dyDescent="0.25">
      <c r="A24" s="30" t="s">
        <v>19</v>
      </c>
      <c r="B24" s="233" t="s">
        <v>2715</v>
      </c>
      <c r="C24" s="238"/>
      <c r="D24" s="234">
        <v>22.670999999999999</v>
      </c>
      <c r="E24" s="236">
        <f>ROUND(1440566000/E15,3)</f>
        <v>22.893999999999998</v>
      </c>
    </row>
    <row r="25" spans="1:7" ht="47.4" customHeight="1" x14ac:dyDescent="0.25">
      <c r="A25" s="30" t="s">
        <v>20</v>
      </c>
      <c r="B25" s="233" t="s">
        <v>2723</v>
      </c>
      <c r="C25" s="238"/>
      <c r="D25" s="234"/>
      <c r="E25" s="236">
        <f>ROUND(82000000/E15,3)</f>
        <v>1.3029999999999999</v>
      </c>
    </row>
    <row r="26" spans="1:7" ht="34.200000000000003" customHeight="1" x14ac:dyDescent="0.25">
      <c r="A26" s="30" t="s">
        <v>22</v>
      </c>
      <c r="B26" s="233" t="s">
        <v>21</v>
      </c>
      <c r="C26" s="238"/>
      <c r="D26" s="236">
        <v>120</v>
      </c>
      <c r="E26" s="236">
        <f>120*1.06</f>
        <v>127.2</v>
      </c>
    </row>
    <row r="27" spans="1:7" ht="21" customHeight="1" x14ac:dyDescent="0.25">
      <c r="A27" s="30" t="s">
        <v>24</v>
      </c>
      <c r="B27" s="233" t="s">
        <v>23</v>
      </c>
      <c r="C27" s="238"/>
      <c r="D27" s="234">
        <v>7.5780000000000003</v>
      </c>
      <c r="E27" s="236">
        <f>ROUND(501815071.902769/E$16,3)</f>
        <v>7.9749999999999996</v>
      </c>
      <c r="F27" s="176"/>
    </row>
    <row r="28" spans="1:7" ht="22.8" customHeight="1" x14ac:dyDescent="0.25">
      <c r="A28" s="30" t="s">
        <v>25</v>
      </c>
      <c r="B28" s="237" t="s">
        <v>2730</v>
      </c>
      <c r="C28" s="244"/>
      <c r="D28" s="234">
        <v>0.94699999999999995</v>
      </c>
      <c r="E28" s="236">
        <f>ROUND(Calculator!C78,3)</f>
        <v>0.20599999999999999</v>
      </c>
    </row>
    <row r="29" spans="1:7" ht="18.600000000000001" customHeight="1" x14ac:dyDescent="0.25">
      <c r="A29" s="30" t="s">
        <v>27</v>
      </c>
      <c r="B29" s="237" t="s">
        <v>26</v>
      </c>
      <c r="C29" s="238"/>
      <c r="D29" s="234">
        <v>2.7650000000000001</v>
      </c>
      <c r="E29" s="236">
        <f>ROUND(204400000/E16,3)</f>
        <v>3.2480000000000002</v>
      </c>
    </row>
    <row r="30" spans="1:7" ht="28.95" customHeight="1" x14ac:dyDescent="0.25">
      <c r="A30" s="30" t="s">
        <v>2712</v>
      </c>
      <c r="B30" s="237" t="s">
        <v>2731</v>
      </c>
      <c r="C30" s="238"/>
      <c r="D30" s="234">
        <v>1.1850000000000001</v>
      </c>
      <c r="E30" s="236">
        <f>ROUND(87600000/E16,3)</f>
        <v>1.3919999999999999</v>
      </c>
    </row>
    <row r="31" spans="1:7" x14ac:dyDescent="0.25">
      <c r="B31" s="237"/>
      <c r="C31" s="238"/>
      <c r="D31" s="234"/>
      <c r="E31" s="236"/>
    </row>
    <row r="32" spans="1:7" ht="41.4" x14ac:dyDescent="0.25">
      <c r="B32" s="246" t="s">
        <v>2724</v>
      </c>
      <c r="C32" s="238"/>
      <c r="D32" s="238"/>
      <c r="E32" s="238"/>
    </row>
    <row r="33" spans="2:5" x14ac:dyDescent="0.25">
      <c r="B33" s="238"/>
      <c r="C33" s="238"/>
      <c r="D33" s="238"/>
      <c r="E33" s="238"/>
    </row>
    <row r="34" spans="2:5" x14ac:dyDescent="0.25">
      <c r="B34" s="238"/>
      <c r="C34" s="238"/>
      <c r="D34" s="238"/>
      <c r="E34" s="238"/>
    </row>
    <row r="35" spans="2:5" x14ac:dyDescent="0.25">
      <c r="B35" s="238"/>
      <c r="C35" s="238"/>
      <c r="D35" s="238"/>
      <c r="E35" s="238"/>
    </row>
  </sheetData>
  <sheetProtection algorithmName="SHA-512" hashValue="GPF+C6yIn0IePe8khY2eatKdb8IaxoRBZRe6jkcQNYdylvgn7VuzAQT27ZT/5UGSmaQfKGmK0U2mhRrKUM8nlw==" saltValue="8/lpHGI0D1+njrIt78qBAQ==" spinCount="100000" sheet="1" objects="1" scenarios="1"/>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4"/>
  <sheetViews>
    <sheetView showGridLines="0" zoomScale="90" zoomScaleNormal="90" workbookViewId="0"/>
  </sheetViews>
  <sheetFormatPr defaultRowHeight="14.4" x14ac:dyDescent="0.3"/>
  <cols>
    <col min="1" max="1" width="6.77734375" customWidth="1"/>
    <col min="2" max="2" width="53" customWidth="1"/>
    <col min="3" max="3" width="59.44140625" customWidth="1"/>
    <col min="4" max="4" width="35.77734375" customWidth="1"/>
    <col min="5" max="5" width="40" customWidth="1"/>
    <col min="6" max="6" width="21.77734375" customWidth="1"/>
    <col min="7" max="7" width="33.21875" customWidth="1"/>
    <col min="8" max="8" width="21.77734375" customWidth="1"/>
    <col min="9" max="9" width="33.44140625" customWidth="1"/>
    <col min="11" max="11" width="17" customWidth="1"/>
    <col min="12" max="12" width="9.21875" customWidth="1"/>
  </cols>
  <sheetData>
    <row r="1" spans="1:13" ht="23.4" x14ac:dyDescent="0.45">
      <c r="A1" s="141" t="s">
        <v>28</v>
      </c>
      <c r="J1" s="86"/>
      <c r="K1" s="131"/>
      <c r="L1" s="126"/>
      <c r="M1" s="126"/>
    </row>
    <row r="2" spans="1:13" ht="15.6" x14ac:dyDescent="0.3">
      <c r="A2" s="160"/>
      <c r="L2" s="126"/>
      <c r="M2" s="126"/>
    </row>
    <row r="3" spans="1:13" x14ac:dyDescent="0.3">
      <c r="A3" t="s">
        <v>29</v>
      </c>
      <c r="L3" s="126"/>
      <c r="M3" s="126"/>
    </row>
    <row r="4" spans="1:13" x14ac:dyDescent="0.3">
      <c r="L4" s="126"/>
      <c r="M4" s="126"/>
    </row>
    <row r="5" spans="1:13" x14ac:dyDescent="0.3">
      <c r="A5" t="s">
        <v>30</v>
      </c>
      <c r="B5" t="s">
        <v>31</v>
      </c>
      <c r="L5" s="126"/>
      <c r="M5" s="126"/>
    </row>
    <row r="6" spans="1:13" x14ac:dyDescent="0.3">
      <c r="L6" s="126"/>
      <c r="M6" s="126"/>
    </row>
    <row r="7" spans="1:13" x14ac:dyDescent="0.3">
      <c r="A7" t="s">
        <v>32</v>
      </c>
      <c r="B7" t="s">
        <v>33</v>
      </c>
      <c r="L7" s="126"/>
      <c r="M7" s="126"/>
    </row>
    <row r="8" spans="1:13" x14ac:dyDescent="0.3">
      <c r="L8" s="126"/>
      <c r="M8" s="126"/>
    </row>
    <row r="9" spans="1:13" ht="15" thickBot="1" x14ac:dyDescent="0.35">
      <c r="L9" s="126"/>
      <c r="M9" s="126"/>
    </row>
    <row r="10" spans="1:13" ht="18" x14ac:dyDescent="0.35">
      <c r="A10" s="28" t="s">
        <v>34</v>
      </c>
      <c r="B10" s="29"/>
      <c r="C10" s="29"/>
      <c r="D10" s="29"/>
      <c r="E10" s="10"/>
      <c r="L10" s="126"/>
      <c r="M10" s="126"/>
    </row>
    <row r="11" spans="1:13" x14ac:dyDescent="0.3">
      <c r="A11" s="11"/>
      <c r="E11" s="12"/>
      <c r="L11" s="126"/>
      <c r="M11" s="126"/>
    </row>
    <row r="12" spans="1:13" ht="15.6" x14ac:dyDescent="0.3">
      <c r="A12" s="13" t="s">
        <v>35</v>
      </c>
      <c r="E12" s="12"/>
      <c r="L12" s="126"/>
      <c r="M12" s="126"/>
    </row>
    <row r="13" spans="1:13" x14ac:dyDescent="0.3">
      <c r="A13" s="14"/>
      <c r="E13" s="12"/>
      <c r="L13" s="126"/>
      <c r="M13" s="126"/>
    </row>
    <row r="14" spans="1:13" ht="15" thickBot="1" x14ac:dyDescent="0.35">
      <c r="A14" s="15" t="s">
        <v>36</v>
      </c>
      <c r="E14" s="12"/>
      <c r="L14" s="126"/>
      <c r="M14" s="126"/>
    </row>
    <row r="15" spans="1:13" ht="33" customHeight="1" thickBot="1" x14ac:dyDescent="0.35">
      <c r="A15" s="187" t="s">
        <v>37</v>
      </c>
      <c r="B15" s="188"/>
      <c r="C15" s="188"/>
      <c r="D15" s="58">
        <v>8500</v>
      </c>
      <c r="E15" s="58">
        <v>8600</v>
      </c>
      <c r="K15" s="126"/>
      <c r="L15" s="126"/>
      <c r="M15" s="126"/>
    </row>
    <row r="16" spans="1:13" ht="54" customHeight="1" x14ac:dyDescent="0.3">
      <c r="A16" s="16"/>
      <c r="D16" s="142" t="s">
        <v>38</v>
      </c>
      <c r="E16" s="143" t="s">
        <v>39</v>
      </c>
      <c r="F16" s="126"/>
      <c r="K16" s="126"/>
      <c r="L16" s="126"/>
      <c r="M16" s="126"/>
    </row>
    <row r="17" spans="1:13" s="2" customFormat="1" ht="15" thickBot="1" x14ac:dyDescent="0.35">
      <c r="A17" s="15" t="s">
        <v>40</v>
      </c>
      <c r="C17" s="3"/>
      <c r="D17" s="3"/>
      <c r="E17" s="18"/>
      <c r="F17" s="128"/>
      <c r="G17" s="3"/>
      <c r="H17" s="3"/>
      <c r="I17" s="3"/>
      <c r="L17" s="127"/>
      <c r="M17" s="127"/>
    </row>
    <row r="18" spans="1:13" s="2" customFormat="1" ht="15" thickBot="1" x14ac:dyDescent="0.35">
      <c r="A18" s="16" t="s">
        <v>41</v>
      </c>
      <c r="B18"/>
      <c r="C18"/>
      <c r="D18"/>
      <c r="E18" s="9">
        <v>8500</v>
      </c>
      <c r="F18" s="128"/>
      <c r="G18" s="3"/>
      <c r="H18" s="3"/>
      <c r="I18" s="3"/>
      <c r="K18" s="126"/>
      <c r="L18" s="126"/>
      <c r="M18" s="127"/>
    </row>
    <row r="19" spans="1:13" s="2" customFormat="1" ht="28.8" x14ac:dyDescent="0.3">
      <c r="A19" s="16"/>
      <c r="B19"/>
      <c r="C19"/>
      <c r="D19"/>
      <c r="E19" s="17" t="s">
        <v>42</v>
      </c>
      <c r="F19" s="128"/>
      <c r="G19" s="3"/>
      <c r="H19" s="3"/>
      <c r="I19" s="3"/>
      <c r="K19" s="126"/>
      <c r="L19" s="126"/>
      <c r="M19" s="127"/>
    </row>
    <row r="20" spans="1:13" s="2" customFormat="1" ht="15" thickBot="1" x14ac:dyDescent="0.35">
      <c r="A20" s="15" t="s">
        <v>43</v>
      </c>
      <c r="B20"/>
      <c r="C20"/>
      <c r="D20"/>
      <c r="E20" s="17"/>
      <c r="F20" s="128"/>
      <c r="G20" s="3"/>
      <c r="H20" s="3"/>
      <c r="I20" s="3"/>
      <c r="L20" s="127"/>
      <c r="M20" s="127"/>
    </row>
    <row r="21" spans="1:13" s="2" customFormat="1" ht="15" thickBot="1" x14ac:dyDescent="0.35">
      <c r="A21" s="16" t="s">
        <v>44</v>
      </c>
      <c r="B21"/>
      <c r="C21"/>
      <c r="D21"/>
      <c r="E21" s="9">
        <v>8600</v>
      </c>
      <c r="F21" s="128"/>
      <c r="G21" s="3"/>
      <c r="H21" s="3"/>
      <c r="I21" s="3"/>
      <c r="K21" s="126"/>
      <c r="L21" s="126"/>
      <c r="M21" s="127"/>
    </row>
    <row r="22" spans="1:13" s="2" customFormat="1" ht="28.8" x14ac:dyDescent="0.3">
      <c r="A22" s="16"/>
      <c r="B22"/>
      <c r="C22"/>
      <c r="D22"/>
      <c r="E22" s="17" t="s">
        <v>45</v>
      </c>
      <c r="F22" s="128"/>
      <c r="G22" s="3"/>
      <c r="H22" s="3"/>
      <c r="I22" s="3"/>
      <c r="K22" s="126"/>
      <c r="L22" s="126"/>
      <c r="M22" s="127"/>
    </row>
    <row r="23" spans="1:13" s="2" customFormat="1" x14ac:dyDescent="0.3">
      <c r="A23" s="15" t="s">
        <v>46</v>
      </c>
      <c r="C23" s="3"/>
      <c r="D23" s="3"/>
      <c r="E23" s="18"/>
      <c r="F23" s="128"/>
      <c r="G23" s="3"/>
      <c r="H23" s="3"/>
      <c r="I23" s="3"/>
    </row>
    <row r="24" spans="1:13" x14ac:dyDescent="0.3">
      <c r="A24" s="16" t="s">
        <v>47</v>
      </c>
      <c r="E24" s="12"/>
      <c r="F24" s="129"/>
      <c r="G24" s="1"/>
      <c r="H24" s="1"/>
      <c r="I24" s="1"/>
    </row>
    <row r="25" spans="1:13" x14ac:dyDescent="0.3">
      <c r="A25" s="16"/>
      <c r="E25" s="12"/>
      <c r="F25" s="129"/>
      <c r="G25" s="1"/>
      <c r="H25" s="1"/>
      <c r="I25" s="1"/>
    </row>
    <row r="26" spans="1:13" x14ac:dyDescent="0.3">
      <c r="A26" s="15" t="s">
        <v>48</v>
      </c>
      <c r="E26" s="12"/>
      <c r="F26" s="129"/>
      <c r="G26" s="1"/>
      <c r="H26" s="1"/>
      <c r="I26" s="1"/>
    </row>
    <row r="27" spans="1:13" x14ac:dyDescent="0.3">
      <c r="A27" s="16" t="s">
        <v>49</v>
      </c>
      <c r="C27" s="1"/>
      <c r="D27" s="1"/>
      <c r="E27" s="19"/>
      <c r="F27" s="129"/>
      <c r="G27" s="1"/>
      <c r="H27" s="1"/>
      <c r="I27" s="1"/>
    </row>
    <row r="28" spans="1:13" x14ac:dyDescent="0.3">
      <c r="A28" s="16"/>
      <c r="C28" s="1"/>
      <c r="D28" s="1"/>
      <c r="E28" s="19"/>
      <c r="F28" s="129"/>
      <c r="G28" s="1"/>
      <c r="H28" s="1"/>
      <c r="I28" s="1"/>
    </row>
    <row r="29" spans="1:13" x14ac:dyDescent="0.3">
      <c r="A29" s="14"/>
      <c r="C29" s="1"/>
      <c r="D29" s="1"/>
      <c r="E29" s="19"/>
      <c r="F29" s="129"/>
      <c r="G29" s="1"/>
      <c r="H29" s="1"/>
      <c r="I29" s="1"/>
    </row>
    <row r="30" spans="1:13" ht="15" thickBot="1" x14ac:dyDescent="0.35">
      <c r="A30" s="40"/>
      <c r="B30" s="41"/>
      <c r="C30" s="42"/>
      <c r="D30" s="42"/>
      <c r="E30" s="43"/>
      <c r="F30" s="129"/>
      <c r="G30" s="147"/>
      <c r="H30" s="1"/>
      <c r="I30" s="1"/>
    </row>
    <row r="31" spans="1:13" ht="18" x14ac:dyDescent="0.35">
      <c r="A31" s="26"/>
      <c r="B31" s="189" t="s">
        <v>50</v>
      </c>
      <c r="C31" s="189"/>
      <c r="D31" s="189"/>
      <c r="E31" s="190"/>
      <c r="F31" s="129"/>
      <c r="G31" s="1"/>
      <c r="H31" s="1"/>
      <c r="I31" s="1"/>
    </row>
    <row r="32" spans="1:13" x14ac:dyDescent="0.3">
      <c r="A32" s="11"/>
      <c r="B32" s="1"/>
      <c r="C32" s="1"/>
      <c r="D32" s="1"/>
      <c r="E32" s="19"/>
      <c r="F32" s="129"/>
      <c r="G32" s="1"/>
      <c r="H32" s="1"/>
      <c r="I32" s="1"/>
    </row>
    <row r="33" spans="1:15" ht="62.4" x14ac:dyDescent="0.3">
      <c r="A33" s="20"/>
      <c r="B33" s="4" t="s">
        <v>51</v>
      </c>
      <c r="C33" s="144" t="s">
        <v>52</v>
      </c>
      <c r="D33" s="144" t="s">
        <v>53</v>
      </c>
      <c r="E33" s="145" t="s">
        <v>54</v>
      </c>
      <c r="F33" s="129"/>
      <c r="G33" s="146"/>
      <c r="H33" s="1"/>
      <c r="I33" s="1"/>
      <c r="K33" s="126"/>
      <c r="L33" s="126"/>
    </row>
    <row r="34" spans="1:15" ht="33" customHeight="1" x14ac:dyDescent="0.3">
      <c r="A34" s="191" t="s">
        <v>13</v>
      </c>
      <c r="B34" s="192" t="s">
        <v>55</v>
      </c>
      <c r="C34" s="193">
        <v>48696</v>
      </c>
      <c r="D34" s="195">
        <f>C34*('About the Ready Reckoners'!E11/'About the Ready Reckoners'!D11)*(E21/9964)/(E18/9639)</f>
        <v>49267.496176343069</v>
      </c>
      <c r="E34" s="194">
        <f>D34-C34</f>
        <v>571.49617634306924</v>
      </c>
      <c r="F34" s="132"/>
      <c r="G34" s="1"/>
      <c r="H34" s="1"/>
      <c r="I34" s="1"/>
      <c r="K34" s="133"/>
      <c r="L34" s="133"/>
    </row>
    <row r="35" spans="1:15" x14ac:dyDescent="0.3">
      <c r="A35" s="191"/>
      <c r="B35" s="192"/>
      <c r="C35" s="193"/>
      <c r="D35" s="196"/>
      <c r="E35" s="194"/>
      <c r="F35" s="129"/>
      <c r="G35" s="1"/>
      <c r="H35" s="1"/>
      <c r="I35" s="1"/>
      <c r="K35" s="1"/>
    </row>
    <row r="36" spans="1:15" x14ac:dyDescent="0.3">
      <c r="A36" s="21" t="s">
        <v>15</v>
      </c>
      <c r="B36" s="5" t="s">
        <v>56</v>
      </c>
      <c r="C36" s="6"/>
      <c r="D36" s="6"/>
      <c r="E36" s="110"/>
      <c r="F36" s="126"/>
    </row>
    <row r="37" spans="1:15" ht="23.7" customHeight="1" x14ac:dyDescent="0.3">
      <c r="A37" s="22"/>
      <c r="B37" s="7" t="s">
        <v>57</v>
      </c>
      <c r="C37" s="49">
        <v>847450</v>
      </c>
      <c r="D37" s="37">
        <f>E15*'About the Ready Reckoners'!E10</f>
        <v>967500</v>
      </c>
      <c r="E37" s="109">
        <f>D37-C37</f>
        <v>120050</v>
      </c>
      <c r="F37" s="126"/>
    </row>
    <row r="38" spans="1:15" ht="34.5" customHeight="1" x14ac:dyDescent="0.3">
      <c r="A38" s="22"/>
      <c r="B38" s="7" t="s">
        <v>58</v>
      </c>
      <c r="C38" s="49" t="s">
        <v>2718</v>
      </c>
      <c r="D38" s="37"/>
      <c r="E38" s="109"/>
      <c r="F38" s="126"/>
    </row>
    <row r="39" spans="1:15" ht="28.8" x14ac:dyDescent="0.3">
      <c r="A39" s="22"/>
      <c r="B39" s="7" t="s">
        <v>59</v>
      </c>
      <c r="C39" s="36">
        <f>-IF($C$38="Yes",0,C37*'About the Ready Reckoners'!D12)</f>
        <v>-40253.875</v>
      </c>
      <c r="D39" s="36">
        <f>-IF($C$38="Yes",0,D37*'About the Ready Reckoners'!E12)</f>
        <v>-45956.25</v>
      </c>
      <c r="E39" s="109">
        <f>D39-C39</f>
        <v>-5702.375</v>
      </c>
      <c r="F39" s="126"/>
    </row>
    <row r="40" spans="1:15" x14ac:dyDescent="0.3">
      <c r="A40" s="22"/>
      <c r="B40" s="7" t="s">
        <v>60</v>
      </c>
      <c r="C40" s="8">
        <f>C37+C39</f>
        <v>807196.125</v>
      </c>
      <c r="D40" s="37">
        <f>D37+D39</f>
        <v>921543.75</v>
      </c>
      <c r="E40" s="109">
        <f>D40-C40</f>
        <v>114347.625</v>
      </c>
      <c r="F40" s="126"/>
      <c r="O40" s="114"/>
    </row>
    <row r="41" spans="1:15" x14ac:dyDescent="0.3">
      <c r="A41" s="34" t="s">
        <v>8</v>
      </c>
      <c r="B41" s="35" t="s">
        <v>61</v>
      </c>
      <c r="C41" s="59">
        <f>$D$15*'About the Ready Reckoners'!D13</f>
        <v>14968.5</v>
      </c>
      <c r="D41" s="38">
        <f>$E$15*'About the Ready Reckoners'!E13</f>
        <v>15144.599999999999</v>
      </c>
      <c r="E41" s="109">
        <f>D41-C41</f>
        <v>176.09999999999854</v>
      </c>
      <c r="F41" s="126"/>
    </row>
    <row r="42" spans="1:15" x14ac:dyDescent="0.3">
      <c r="A42" s="31"/>
      <c r="B42" s="32"/>
      <c r="C42" s="33"/>
      <c r="D42" s="38"/>
      <c r="E42" s="111"/>
      <c r="H42" s="86"/>
      <c r="I42" s="86"/>
    </row>
    <row r="43" spans="1:15" ht="16.2" thickBot="1" x14ac:dyDescent="0.35">
      <c r="A43" s="23"/>
      <c r="B43" s="24" t="s">
        <v>62</v>
      </c>
      <c r="C43" s="25">
        <f>C41+C40+C34</f>
        <v>870860.625</v>
      </c>
      <c r="D43" s="25">
        <f>D41+D40+D34</f>
        <v>985955.84617634304</v>
      </c>
      <c r="E43" s="112">
        <f>E41+E40+E34</f>
        <v>115095.22117634307</v>
      </c>
    </row>
    <row r="44" spans="1:15" x14ac:dyDescent="0.3">
      <c r="I44" s="99"/>
    </row>
    <row r="45" spans="1:15" ht="15" thickBot="1" x14ac:dyDescent="0.35"/>
    <row r="46" spans="1:15" ht="29.4" x14ac:dyDescent="0.35">
      <c r="A46" s="197" t="s">
        <v>63</v>
      </c>
      <c r="B46" s="189"/>
      <c r="C46" s="189"/>
      <c r="D46" s="189"/>
      <c r="E46" s="190"/>
      <c r="F46" s="137"/>
      <c r="G46" s="163" t="s">
        <v>64</v>
      </c>
      <c r="H46" s="103"/>
      <c r="I46" s="138"/>
    </row>
    <row r="47" spans="1:15" x14ac:dyDescent="0.3">
      <c r="A47" s="11"/>
      <c r="E47" s="12"/>
      <c r="F47" s="11"/>
      <c r="G47" s="148">
        <v>63161806</v>
      </c>
      <c r="H47" s="104" t="s">
        <v>65</v>
      </c>
    </row>
    <row r="48" spans="1:15" ht="16.2" thickBot="1" x14ac:dyDescent="0.35">
      <c r="A48" s="13" t="s">
        <v>35</v>
      </c>
      <c r="E48" s="12"/>
      <c r="F48" s="11"/>
      <c r="G48" s="149">
        <v>63157914.4868358</v>
      </c>
      <c r="H48" s="105" t="s">
        <v>66</v>
      </c>
      <c r="I48" s="86"/>
    </row>
    <row r="49" spans="1:12" x14ac:dyDescent="0.3">
      <c r="A49" s="14"/>
      <c r="E49" s="12"/>
      <c r="F49" s="11"/>
    </row>
    <row r="50" spans="1:12" ht="15" thickBot="1" x14ac:dyDescent="0.35">
      <c r="A50" s="15" t="s">
        <v>36</v>
      </c>
      <c r="B50" s="2"/>
      <c r="C50" s="3"/>
      <c r="D50" s="3"/>
      <c r="E50" s="18"/>
      <c r="F50" s="83"/>
    </row>
    <row r="51" spans="1:12" ht="15" thickBot="1" x14ac:dyDescent="0.35">
      <c r="A51" s="16" t="s">
        <v>67</v>
      </c>
      <c r="E51" s="9">
        <v>50000</v>
      </c>
      <c r="F51" s="84"/>
    </row>
    <row r="52" spans="1:12" ht="43.2" x14ac:dyDescent="0.3">
      <c r="A52" s="16"/>
      <c r="E52" s="17" t="s">
        <v>68</v>
      </c>
      <c r="F52" s="85"/>
    </row>
    <row r="53" spans="1:12" ht="15" thickBot="1" x14ac:dyDescent="0.35">
      <c r="A53" s="15" t="s">
        <v>40</v>
      </c>
      <c r="E53" s="87"/>
      <c r="F53" s="85"/>
      <c r="G53" s="87"/>
      <c r="I53" s="87"/>
    </row>
    <row r="54" spans="1:12" ht="15" thickBot="1" x14ac:dyDescent="0.35">
      <c r="A54" s="16" t="s">
        <v>69</v>
      </c>
      <c r="E54" s="9">
        <v>50000</v>
      </c>
      <c r="F54" s="84"/>
      <c r="G54" s="121"/>
      <c r="I54" s="121"/>
    </row>
    <row r="55" spans="1:12" ht="46.35" customHeight="1" x14ac:dyDescent="0.3">
      <c r="A55" s="150"/>
      <c r="E55" s="17" t="s">
        <v>68</v>
      </c>
      <c r="F55" s="85"/>
      <c r="G55" s="122"/>
      <c r="H55" s="122"/>
      <c r="I55" s="122"/>
      <c r="L55" s="123"/>
    </row>
    <row r="56" spans="1:12" ht="15" thickBot="1" x14ac:dyDescent="0.35">
      <c r="A56" s="15" t="s">
        <v>43</v>
      </c>
      <c r="E56" s="12"/>
      <c r="F56" s="218"/>
      <c r="G56" s="219"/>
      <c r="H56" s="219"/>
      <c r="I56" s="219"/>
    </row>
    <row r="57" spans="1:12" ht="15" thickBot="1" x14ac:dyDescent="0.35">
      <c r="A57" s="16" t="s">
        <v>70</v>
      </c>
      <c r="E57" s="57">
        <v>250</v>
      </c>
      <c r="F57" s="11"/>
    </row>
    <row r="58" spans="1:12" ht="28.8" x14ac:dyDescent="0.3">
      <c r="A58" s="14"/>
      <c r="E58" s="17" t="s">
        <v>71</v>
      </c>
      <c r="F58" s="222" t="s">
        <v>72</v>
      </c>
      <c r="G58" s="223"/>
      <c r="H58" s="223"/>
      <c r="I58" s="224"/>
    </row>
    <row r="59" spans="1:12" ht="31.5" customHeight="1" thickBot="1" x14ac:dyDescent="0.35">
      <c r="A59" s="14"/>
      <c r="E59" s="17"/>
    </row>
    <row r="60" spans="1:12" ht="14.7" customHeight="1" thickBot="1" x14ac:dyDescent="0.35">
      <c r="A60" s="15" t="s">
        <v>46</v>
      </c>
      <c r="E60" s="17"/>
      <c r="F60" s="11"/>
      <c r="G60" s="91" t="s">
        <v>73</v>
      </c>
      <c r="H60" s="220" t="s">
        <v>74</v>
      </c>
      <c r="I60" s="221"/>
    </row>
    <row r="61" spans="1:12" ht="15" thickBot="1" x14ac:dyDescent="0.35">
      <c r="A61" s="16" t="s">
        <v>75</v>
      </c>
      <c r="E61" s="106">
        <f>IF(G61&gt;0,G61,G65)</f>
        <v>50012.413527545257</v>
      </c>
      <c r="F61" s="11"/>
      <c r="G61" s="100">
        <f>VLOOKUP(G60,'PCN Adjusted Populations'!$F$4:$H$1276,3,0)</f>
        <v>50012.413527545257</v>
      </c>
      <c r="H61" s="220"/>
      <c r="I61" s="221"/>
    </row>
    <row r="62" spans="1:12" x14ac:dyDescent="0.3">
      <c r="A62" s="14"/>
      <c r="E62" s="12"/>
      <c r="F62" s="11"/>
      <c r="G62" s="90"/>
      <c r="I62" s="12"/>
    </row>
    <row r="63" spans="1:12" ht="15" thickBot="1" x14ac:dyDescent="0.35">
      <c r="A63" s="16" t="s">
        <v>76</v>
      </c>
      <c r="C63" s="1"/>
      <c r="D63" s="1"/>
      <c r="E63" s="19"/>
      <c r="F63" s="11"/>
      <c r="G63" s="92"/>
      <c r="I63" s="12"/>
    </row>
    <row r="64" spans="1:12" ht="15" thickBot="1" x14ac:dyDescent="0.35">
      <c r="A64" s="16"/>
      <c r="C64" s="1"/>
      <c r="D64" s="1"/>
      <c r="F64" s="11"/>
      <c r="G64" s="91" t="s">
        <v>77</v>
      </c>
      <c r="H64" s="220" t="s">
        <v>78</v>
      </c>
      <c r="I64" s="221"/>
    </row>
    <row r="65" spans="1:12" x14ac:dyDescent="0.3">
      <c r="A65" s="14"/>
      <c r="C65" s="1"/>
      <c r="D65" s="1"/>
      <c r="F65" s="11"/>
      <c r="G65" s="100">
        <f>VLOOKUP(G64,'PCN Adjusted Populations'!$B$4:$C$1276,2,0)</f>
        <v>50012.413527545257</v>
      </c>
      <c r="H65" s="220"/>
      <c r="I65" s="221"/>
    </row>
    <row r="66" spans="1:12" ht="36" customHeight="1" thickBot="1" x14ac:dyDescent="0.35">
      <c r="A66" s="11"/>
      <c r="C66" s="1"/>
      <c r="D66" s="1"/>
      <c r="F66" s="11"/>
      <c r="G66" s="88"/>
      <c r="H66" s="208" t="s">
        <v>79</v>
      </c>
      <c r="I66" s="209"/>
    </row>
    <row r="67" spans="1:12" ht="37.799999999999997" customHeight="1" x14ac:dyDescent="0.35">
      <c r="A67" s="197" t="s">
        <v>80</v>
      </c>
      <c r="B67" s="189"/>
      <c r="C67" s="189"/>
      <c r="D67" s="190"/>
      <c r="F67" s="11"/>
      <c r="G67" s="88"/>
      <c r="H67" s="208" t="s">
        <v>81</v>
      </c>
      <c r="I67" s="209"/>
    </row>
    <row r="68" spans="1:12" ht="33.75" customHeight="1" thickBot="1" x14ac:dyDescent="0.35">
      <c r="A68" s="11"/>
      <c r="B68" s="1"/>
      <c r="C68" s="1"/>
      <c r="D68" s="19"/>
      <c r="E68" s="120"/>
      <c r="F68" s="40"/>
      <c r="G68" s="89"/>
      <c r="H68" s="210" t="s">
        <v>82</v>
      </c>
      <c r="I68" s="211"/>
    </row>
    <row r="69" spans="1:12" ht="31.2" x14ac:dyDescent="0.3">
      <c r="A69" s="20"/>
      <c r="B69" s="4" t="s">
        <v>51</v>
      </c>
      <c r="C69" s="39" t="s">
        <v>83</v>
      </c>
      <c r="D69" s="151" t="s">
        <v>84</v>
      </c>
      <c r="E69" s="120"/>
      <c r="F69" s="124"/>
      <c r="G69" s="124"/>
    </row>
    <row r="70" spans="1:12" x14ac:dyDescent="0.3">
      <c r="A70" s="191" t="s">
        <v>13</v>
      </c>
      <c r="B70" s="198" t="s">
        <v>2721</v>
      </c>
      <c r="C70" s="199">
        <f>ROUND('About the Ready Reckoners'!E22,3)</f>
        <v>2.9670000000000001</v>
      </c>
      <c r="D70" s="200">
        <f>$E$51*('About the Ready Reckoners'!E19+'About the Ready Reckoners'!E20)+Calculator!$E$61*'About the Ready Reckoners'!E21</f>
        <v>148358.9998074703</v>
      </c>
      <c r="E70" s="120"/>
      <c r="F70" s="102"/>
      <c r="G70" s="102"/>
    </row>
    <row r="71" spans="1:12" ht="30" customHeight="1" x14ac:dyDescent="0.3">
      <c r="A71" s="191"/>
      <c r="B71" s="198"/>
      <c r="C71" s="199"/>
      <c r="D71" s="201"/>
      <c r="E71" s="169"/>
      <c r="F71" s="155"/>
      <c r="G71" s="156"/>
    </row>
    <row r="72" spans="1:12" x14ac:dyDescent="0.3">
      <c r="A72" s="214" t="s">
        <v>7</v>
      </c>
      <c r="B72" s="202" t="s">
        <v>85</v>
      </c>
      <c r="C72" s="206">
        <f>ROUND('About the Ready Reckoners'!E24,3)</f>
        <v>22.893999999999998</v>
      </c>
      <c r="D72" s="216">
        <f>$E$54*C72</f>
        <v>1144700</v>
      </c>
      <c r="E72" s="217"/>
      <c r="F72" s="212"/>
      <c r="G72" s="213"/>
      <c r="H72" s="212"/>
      <c r="I72" s="213"/>
    </row>
    <row r="73" spans="1:12" x14ac:dyDescent="0.3">
      <c r="A73" s="215"/>
      <c r="B73" s="203"/>
      <c r="C73" s="207"/>
      <c r="D73" s="216"/>
      <c r="E73" s="217"/>
      <c r="F73" s="212"/>
      <c r="G73" s="213"/>
      <c r="H73" s="212"/>
      <c r="I73" s="213"/>
    </row>
    <row r="74" spans="1:12" ht="44.4" customHeight="1" x14ac:dyDescent="0.3">
      <c r="A74" s="178" t="s">
        <v>2707</v>
      </c>
      <c r="B74" s="165" t="s">
        <v>2732</v>
      </c>
      <c r="C74" s="153">
        <f>'About the Ready Reckoners'!E25</f>
        <v>1.3029999999999999</v>
      </c>
      <c r="D74" s="60">
        <f>$E$54*C74</f>
        <v>65150</v>
      </c>
      <c r="E74" s="130"/>
      <c r="F74" s="180"/>
      <c r="G74" s="102"/>
      <c r="H74" s="180"/>
      <c r="I74" s="102"/>
    </row>
    <row r="75" spans="1:12" x14ac:dyDescent="0.3">
      <c r="A75" s="178" t="s">
        <v>2708</v>
      </c>
      <c r="B75" s="202" t="s">
        <v>2720</v>
      </c>
      <c r="C75" s="204">
        <f>ROUND('About the Ready Reckoners'!E26,3)</f>
        <v>127.2</v>
      </c>
      <c r="D75" s="200">
        <f>C75*E57</f>
        <v>31800</v>
      </c>
      <c r="E75" s="120"/>
      <c r="G75" s="134"/>
    </row>
    <row r="76" spans="1:12" ht="55.35" customHeight="1" x14ac:dyDescent="0.3">
      <c r="A76" s="179"/>
      <c r="B76" s="203"/>
      <c r="C76" s="205"/>
      <c r="D76" s="201"/>
      <c r="E76" s="120"/>
      <c r="G76" s="183"/>
    </row>
    <row r="77" spans="1:12" ht="29.7" customHeight="1" x14ac:dyDescent="0.3">
      <c r="A77" s="50" t="s">
        <v>2710</v>
      </c>
      <c r="B77" s="164" t="s">
        <v>86</v>
      </c>
      <c r="C77" s="152">
        <f>ROUND('About the Ready Reckoners'!E27,3)</f>
        <v>7.9749999999999996</v>
      </c>
      <c r="D77" s="101">
        <f>C77*$E$61</f>
        <v>398848.9978821734</v>
      </c>
      <c r="E77" s="130"/>
      <c r="F77" s="135"/>
      <c r="G77" s="183"/>
    </row>
    <row r="78" spans="1:12" x14ac:dyDescent="0.3">
      <c r="A78" s="93" t="s">
        <v>2711</v>
      </c>
      <c r="B78" s="165" t="s">
        <v>87</v>
      </c>
      <c r="C78" s="153">
        <f>ROUND(13000000/G47,3)</f>
        <v>0.20599999999999999</v>
      </c>
      <c r="D78" s="60">
        <f>C78*E51</f>
        <v>10300</v>
      </c>
      <c r="E78" s="130"/>
      <c r="K78" s="129"/>
      <c r="L78" s="133"/>
    </row>
    <row r="79" spans="1:12" ht="7.05" customHeight="1" x14ac:dyDescent="0.3">
      <c r="A79" s="50"/>
      <c r="B79" s="165"/>
      <c r="C79" s="117"/>
      <c r="D79" s="61"/>
      <c r="E79" s="120"/>
    </row>
    <row r="80" spans="1:12" ht="28.8" x14ac:dyDescent="0.3">
      <c r="A80" s="93" t="s">
        <v>2706</v>
      </c>
      <c r="B80" s="166" t="s">
        <v>88</v>
      </c>
      <c r="C80" s="154">
        <f>ROUND('About the Ready Reckoners'!E29,3)</f>
        <v>3.2480000000000002</v>
      </c>
      <c r="D80" s="60">
        <f>C80*$E$61</f>
        <v>162440.31913746701</v>
      </c>
      <c r="E80" s="45"/>
      <c r="F80" s="125"/>
      <c r="G80" s="125"/>
    </row>
    <row r="81" spans="1:7" ht="57.6" x14ac:dyDescent="0.3">
      <c r="A81" s="93" t="s">
        <v>2709</v>
      </c>
      <c r="B81" s="166" t="s">
        <v>89</v>
      </c>
      <c r="C81" s="154">
        <f>ROUND('About the Ready Reckoners'!E30,3)</f>
        <v>1.3919999999999999</v>
      </c>
      <c r="D81" s="60">
        <f>C81*$E$61</f>
        <v>69617.279630342993</v>
      </c>
      <c r="E81" s="45"/>
      <c r="F81" s="125"/>
      <c r="G81" s="114"/>
    </row>
    <row r="82" spans="1:7" ht="15.6" x14ac:dyDescent="0.3">
      <c r="A82" s="23"/>
      <c r="B82" s="24" t="s">
        <v>62</v>
      </c>
      <c r="C82" s="94"/>
      <c r="D82" s="95">
        <f>SUM(D70:D81)</f>
        <v>2031215.5964574537</v>
      </c>
      <c r="E82" s="45"/>
    </row>
    <row r="83" spans="1:7" ht="15" thickBot="1" x14ac:dyDescent="0.35">
      <c r="A83" s="40"/>
      <c r="B83" s="41"/>
      <c r="C83" s="41"/>
      <c r="D83" s="41"/>
      <c r="E83" s="46"/>
    </row>
    <row r="85" spans="1:7" x14ac:dyDescent="0.3">
      <c r="A85" t="s">
        <v>90</v>
      </c>
      <c r="D85" s="51" t="s">
        <v>91</v>
      </c>
    </row>
    <row r="88" spans="1:7" x14ac:dyDescent="0.3">
      <c r="E88" s="136"/>
    </row>
    <row r="90" spans="1:7" x14ac:dyDescent="0.3">
      <c r="C90" s="114"/>
    </row>
    <row r="91" spans="1:7" x14ac:dyDescent="0.3">
      <c r="C91" s="114"/>
    </row>
    <row r="92" spans="1:7" x14ac:dyDescent="0.3">
      <c r="C92" s="114"/>
    </row>
    <row r="93" spans="1:7" x14ac:dyDescent="0.3">
      <c r="D93" s="114"/>
      <c r="E93" s="116"/>
    </row>
    <row r="94" spans="1:7" x14ac:dyDescent="0.3">
      <c r="C94" s="115"/>
      <c r="D94" s="115"/>
      <c r="E94" s="116"/>
    </row>
  </sheetData>
  <sheetProtection algorithmName="SHA-512" hashValue="MVC/+Vuina0pnOKXugQ7VRpcOuFXi4xCT6LRONnn0C8wyt4KamaIdoGf+9WY0ahxbWOlBDcQIuzL8JVJy08wGg==" saltValue="pdoBK1nFVQynwk7mZ5EUKg==" spinCount="100000" sheet="1" objects="1" scenarios="1"/>
  <mergeCells count="32">
    <mergeCell ref="F56:I56"/>
    <mergeCell ref="H60:I61"/>
    <mergeCell ref="H64:I65"/>
    <mergeCell ref="F58:I58"/>
    <mergeCell ref="H66:I66"/>
    <mergeCell ref="A72:A73"/>
    <mergeCell ref="B72:B73"/>
    <mergeCell ref="D72:D73"/>
    <mergeCell ref="A67:D67"/>
    <mergeCell ref="E72:E73"/>
    <mergeCell ref="B75:B76"/>
    <mergeCell ref="C75:C76"/>
    <mergeCell ref="D75:D76"/>
    <mergeCell ref="C72:C73"/>
    <mergeCell ref="H67:I67"/>
    <mergeCell ref="H68:I68"/>
    <mergeCell ref="F72:F73"/>
    <mergeCell ref="G72:G73"/>
    <mergeCell ref="H72:H73"/>
    <mergeCell ref="I72:I73"/>
    <mergeCell ref="A46:E46"/>
    <mergeCell ref="A70:A71"/>
    <mergeCell ref="B70:B71"/>
    <mergeCell ref="C70:C71"/>
    <mergeCell ref="D70:D71"/>
    <mergeCell ref="A15:C15"/>
    <mergeCell ref="B31:E31"/>
    <mergeCell ref="A34:A35"/>
    <mergeCell ref="B34:B35"/>
    <mergeCell ref="C34:C35"/>
    <mergeCell ref="E34:E35"/>
    <mergeCell ref="D34:D35"/>
  </mergeCells>
  <dataValidations count="1">
    <dataValidation type="list" allowBlank="1" showInputMessage="1" showErrorMessage="1" sqref="C38" xr:uid="{00000000-0002-0000-0100-000000000000}">
      <formula1>"Yes, No"</formula1>
    </dataValidation>
  </dataValidations>
  <hyperlinks>
    <hyperlink ref="D85"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7618F4F-2AA8-46DE-9B90-32D9ED012D47}">
          <x14:formula1>
            <xm:f>'PCN Adjusted Populations'!$F$4:$F$1276</xm:f>
          </x14:formula1>
          <xm:sqref>G60</xm:sqref>
        </x14:dataValidation>
        <x14:dataValidation type="list" allowBlank="1" showInputMessage="1" showErrorMessage="1" xr:uid="{507E7D26-1C38-4A7D-9930-1D197A20EFCE}">
          <x14:formula1>
            <xm:f>'PCN Adjusted Populations'!$B$4:$B$1276</xm:f>
          </x14:formula1>
          <xm:sqref>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1FA02-AA98-4E60-B647-9948A0035415}">
  <dimension ref="B1:Q72"/>
  <sheetViews>
    <sheetView zoomScale="90" zoomScaleNormal="90" workbookViewId="0">
      <pane xSplit="1" ySplit="1" topLeftCell="B48" activePane="bottomRight" state="frozen"/>
      <selection pane="topRight"/>
      <selection pane="bottomLeft"/>
      <selection pane="bottomRight"/>
    </sheetView>
  </sheetViews>
  <sheetFormatPr defaultColWidth="8.77734375" defaultRowHeight="15" x14ac:dyDescent="0.25"/>
  <cols>
    <col min="1" max="1" width="3.44140625" style="52" customWidth="1"/>
    <col min="2" max="2" width="39.77734375" style="52" customWidth="1"/>
    <col min="3" max="3" width="19.21875" style="52" customWidth="1"/>
    <col min="4" max="4" width="21" style="52" customWidth="1"/>
    <col min="5" max="5" width="18.21875" style="52" customWidth="1"/>
    <col min="6" max="6" width="27" style="52" customWidth="1"/>
    <col min="7" max="7" width="8.77734375" style="52"/>
    <col min="8" max="8" width="10.21875" style="52" customWidth="1"/>
    <col min="9" max="9" width="8.77734375" style="52"/>
    <col min="10" max="10" width="11.21875" style="52" customWidth="1"/>
    <col min="11" max="13" width="9.5546875" style="52" bestFit="1" customWidth="1"/>
    <col min="14" max="14" width="8.77734375" style="52"/>
    <col min="15" max="15" width="10.21875" style="52" bestFit="1" customWidth="1"/>
    <col min="16" max="16384" width="8.77734375" style="52"/>
  </cols>
  <sheetData>
    <row r="1" spans="2:17" ht="15.6" x14ac:dyDescent="0.3">
      <c r="B1" s="186" t="s">
        <v>2692</v>
      </c>
    </row>
    <row r="2" spans="2:17" ht="15.6" x14ac:dyDescent="0.3">
      <c r="B2" s="64"/>
    </row>
    <row r="3" spans="2:17" ht="16.2" thickBot="1" x14ac:dyDescent="0.35">
      <c r="B3" s="64" t="s">
        <v>2691</v>
      </c>
    </row>
    <row r="4" spans="2:17" ht="102.75" customHeight="1" x14ac:dyDescent="0.25">
      <c r="B4" s="65" t="s">
        <v>92</v>
      </c>
      <c r="C4" s="66" t="s">
        <v>93</v>
      </c>
      <c r="D4" s="67" t="s">
        <v>94</v>
      </c>
      <c r="E4" s="66" t="s">
        <v>95</v>
      </c>
      <c r="F4" s="67" t="s">
        <v>96</v>
      </c>
    </row>
    <row r="5" spans="2:17" ht="15.6" x14ac:dyDescent="0.25">
      <c r="B5" s="68"/>
      <c r="C5" s="69"/>
      <c r="D5" s="70"/>
      <c r="E5" s="69"/>
      <c r="F5" s="70"/>
    </row>
    <row r="6" spans="2:17" ht="21" customHeight="1" thickBot="1" x14ac:dyDescent="0.3">
      <c r="B6" s="71"/>
      <c r="C6" s="72"/>
      <c r="D6" s="73" t="s">
        <v>5</v>
      </c>
      <c r="E6" s="72" t="s">
        <v>5</v>
      </c>
      <c r="F6" s="73" t="s">
        <v>5</v>
      </c>
    </row>
    <row r="7" spans="2:17" ht="15.6" thickBot="1" x14ac:dyDescent="0.3">
      <c r="B7" s="74" t="s">
        <v>97</v>
      </c>
      <c r="C7" s="75" t="s">
        <v>98</v>
      </c>
      <c r="D7" s="76">
        <v>62340</v>
      </c>
      <c r="E7" s="76">
        <v>72269</v>
      </c>
      <c r="F7" s="76">
        <v>69308</v>
      </c>
      <c r="H7" s="158"/>
      <c r="I7" s="158"/>
      <c r="J7" s="159"/>
      <c r="K7" s="118"/>
      <c r="L7" s="118"/>
      <c r="M7" s="118"/>
      <c r="N7" s="118"/>
      <c r="O7" s="118"/>
      <c r="P7" s="118"/>
      <c r="Q7" s="98"/>
    </row>
    <row r="8" spans="2:17" ht="15.6" thickBot="1" x14ac:dyDescent="0.3">
      <c r="B8" s="74" t="s">
        <v>99</v>
      </c>
      <c r="C8" s="75">
        <v>5</v>
      </c>
      <c r="D8" s="76">
        <v>40159</v>
      </c>
      <c r="E8" s="76">
        <v>48442</v>
      </c>
      <c r="F8" s="76">
        <v>46371</v>
      </c>
      <c r="H8" s="158"/>
      <c r="I8" s="158"/>
      <c r="J8" s="159"/>
      <c r="K8" s="118"/>
      <c r="L8" s="118"/>
      <c r="M8" s="118"/>
      <c r="N8" s="118"/>
      <c r="O8" s="118"/>
      <c r="P8" s="118"/>
      <c r="Q8" s="98"/>
    </row>
    <row r="9" spans="2:17" ht="15.6" thickBot="1" x14ac:dyDescent="0.3">
      <c r="B9" s="74" t="s">
        <v>100</v>
      </c>
      <c r="C9" s="75" t="s">
        <v>101</v>
      </c>
      <c r="D9" s="76">
        <v>40159</v>
      </c>
      <c r="E9" s="76">
        <v>48442</v>
      </c>
      <c r="F9" s="76">
        <v>46371</v>
      </c>
      <c r="H9" s="158"/>
      <c r="I9" s="158"/>
      <c r="J9" s="159"/>
      <c r="K9" s="118"/>
      <c r="L9" s="118"/>
      <c r="M9" s="118"/>
      <c r="N9" s="118"/>
      <c r="O9" s="118"/>
      <c r="P9" s="118"/>
      <c r="Q9" s="98"/>
    </row>
    <row r="10" spans="2:17" ht="15.6" thickBot="1" x14ac:dyDescent="0.3">
      <c r="B10" s="74" t="s">
        <v>102</v>
      </c>
      <c r="C10" s="75" t="s">
        <v>101</v>
      </c>
      <c r="D10" s="76">
        <v>40159</v>
      </c>
      <c r="E10" s="76">
        <v>48442</v>
      </c>
      <c r="F10" s="76">
        <v>46371</v>
      </c>
      <c r="H10" s="158"/>
      <c r="I10" s="158"/>
      <c r="J10" s="159"/>
      <c r="K10" s="118"/>
      <c r="L10" s="118"/>
      <c r="M10" s="118"/>
      <c r="N10" s="118"/>
      <c r="O10" s="118"/>
      <c r="P10" s="118"/>
      <c r="Q10" s="98"/>
    </row>
    <row r="11" spans="2:17" ht="15.6" thickBot="1" x14ac:dyDescent="0.3">
      <c r="B11" s="74" t="s">
        <v>103</v>
      </c>
      <c r="C11" s="75">
        <v>4</v>
      </c>
      <c r="D11" s="76">
        <v>33396</v>
      </c>
      <c r="E11" s="76">
        <v>40326</v>
      </c>
      <c r="F11" s="76">
        <v>38924</v>
      </c>
      <c r="H11" s="158"/>
      <c r="I11" s="158"/>
      <c r="J11" s="159"/>
      <c r="K11" s="118"/>
      <c r="L11" s="118"/>
      <c r="M11" s="118"/>
      <c r="N11" s="118"/>
      <c r="O11" s="118"/>
      <c r="P11" s="118"/>
      <c r="Q11" s="98"/>
    </row>
    <row r="12" spans="2:17" ht="15.6" thickBot="1" x14ac:dyDescent="0.3">
      <c r="B12" s="74" t="s">
        <v>104</v>
      </c>
      <c r="C12" s="157">
        <v>7</v>
      </c>
      <c r="D12" s="76">
        <v>60401</v>
      </c>
      <c r="E12" s="76">
        <v>70330</v>
      </c>
      <c r="F12" s="76">
        <v>67369</v>
      </c>
      <c r="H12" s="158"/>
      <c r="I12" s="158"/>
      <c r="J12" s="159"/>
      <c r="K12" s="118"/>
      <c r="L12" s="118"/>
      <c r="M12" s="118"/>
      <c r="N12" s="118"/>
      <c r="O12" s="118"/>
      <c r="P12" s="118"/>
      <c r="Q12" s="98"/>
    </row>
    <row r="13" spans="2:17" ht="15.6" thickBot="1" x14ac:dyDescent="0.3">
      <c r="B13" s="74" t="s">
        <v>105</v>
      </c>
      <c r="C13" s="75">
        <v>5</v>
      </c>
      <c r="D13" s="76">
        <v>40159</v>
      </c>
      <c r="E13" s="76">
        <v>48442</v>
      </c>
      <c r="F13" s="76">
        <v>46371</v>
      </c>
      <c r="H13" s="158"/>
      <c r="I13" s="158"/>
      <c r="J13" s="159"/>
      <c r="K13" s="118"/>
      <c r="L13" s="118"/>
      <c r="M13" s="118"/>
      <c r="N13" s="118"/>
      <c r="O13" s="118"/>
      <c r="P13" s="118"/>
      <c r="Q13" s="98"/>
    </row>
    <row r="14" spans="2:17" ht="15.6" thickBot="1" x14ac:dyDescent="0.3">
      <c r="B14" s="74" t="s">
        <v>106</v>
      </c>
      <c r="C14" s="75" t="s">
        <v>98</v>
      </c>
      <c r="D14" s="76">
        <v>62340</v>
      </c>
      <c r="E14" s="76">
        <v>72269</v>
      </c>
      <c r="F14" s="76">
        <v>69308</v>
      </c>
      <c r="H14" s="158"/>
      <c r="I14" s="158"/>
      <c r="J14" s="159"/>
      <c r="K14" s="118"/>
      <c r="L14" s="118"/>
      <c r="M14" s="118"/>
      <c r="N14" s="118"/>
      <c r="O14" s="118"/>
      <c r="P14" s="118"/>
      <c r="Q14" s="98"/>
    </row>
    <row r="15" spans="2:17" ht="15.6" thickBot="1" x14ac:dyDescent="0.3">
      <c r="B15" s="74" t="s">
        <v>107</v>
      </c>
      <c r="C15" s="75">
        <v>7</v>
      </c>
      <c r="D15" s="76">
        <v>60401</v>
      </c>
      <c r="E15" s="76">
        <v>70330</v>
      </c>
      <c r="F15" s="76">
        <v>67369</v>
      </c>
      <c r="H15" s="158"/>
      <c r="I15" s="158"/>
      <c r="J15" s="159"/>
      <c r="K15" s="118"/>
      <c r="L15" s="118"/>
      <c r="M15" s="118"/>
      <c r="N15" s="118"/>
      <c r="O15" s="118"/>
      <c r="P15" s="118"/>
      <c r="Q15" s="98"/>
    </row>
    <row r="16" spans="2:17" ht="15.6" thickBot="1" x14ac:dyDescent="0.3">
      <c r="B16" s="74" t="s">
        <v>108</v>
      </c>
      <c r="C16" s="75">
        <v>7</v>
      </c>
      <c r="D16" s="76">
        <v>60401</v>
      </c>
      <c r="E16" s="76">
        <v>70330</v>
      </c>
      <c r="F16" s="76">
        <v>67369</v>
      </c>
      <c r="H16" s="158"/>
      <c r="I16" s="158"/>
      <c r="J16" s="159"/>
      <c r="K16" s="118"/>
      <c r="L16" s="118"/>
      <c r="M16" s="118"/>
      <c r="N16" s="118"/>
      <c r="O16" s="118"/>
      <c r="P16" s="118"/>
      <c r="Q16" s="98"/>
    </row>
    <row r="17" spans="2:17" ht="15.6" thickBot="1" x14ac:dyDescent="0.3">
      <c r="B17" s="74" t="s">
        <v>109</v>
      </c>
      <c r="C17" s="75">
        <v>7</v>
      </c>
      <c r="D17" s="76">
        <v>60401</v>
      </c>
      <c r="E17" s="76">
        <v>70330</v>
      </c>
      <c r="F17" s="76">
        <v>67369</v>
      </c>
      <c r="H17" s="158"/>
      <c r="I17" s="158"/>
      <c r="J17" s="159"/>
      <c r="K17" s="118"/>
      <c r="L17" s="118"/>
      <c r="M17" s="118"/>
      <c r="N17" s="118"/>
      <c r="O17" s="118"/>
      <c r="P17" s="118"/>
      <c r="Q17" s="98"/>
    </row>
    <row r="18" spans="2:17" ht="15.6" thickBot="1" x14ac:dyDescent="0.3">
      <c r="B18" s="74" t="s">
        <v>110</v>
      </c>
      <c r="C18" s="75">
        <v>3</v>
      </c>
      <c r="D18" s="76">
        <v>29649</v>
      </c>
      <c r="E18" s="76">
        <v>36227</v>
      </c>
      <c r="F18" s="76">
        <v>35177</v>
      </c>
      <c r="H18" s="158"/>
      <c r="I18" s="158"/>
      <c r="J18" s="159"/>
      <c r="K18" s="118"/>
      <c r="L18" s="118"/>
      <c r="M18" s="118"/>
      <c r="N18" s="118"/>
      <c r="O18" s="118"/>
      <c r="P18" s="118"/>
      <c r="Q18" s="98"/>
    </row>
    <row r="19" spans="2:17" ht="15.6" thickBot="1" x14ac:dyDescent="0.3">
      <c r="B19" s="74" t="s">
        <v>111</v>
      </c>
      <c r="C19" s="75">
        <v>4</v>
      </c>
      <c r="D19" s="76">
        <v>33396</v>
      </c>
      <c r="E19" s="76">
        <v>40326</v>
      </c>
      <c r="F19" s="76">
        <v>38924</v>
      </c>
      <c r="H19" s="158"/>
      <c r="I19" s="158"/>
      <c r="J19" s="159"/>
      <c r="K19" s="118"/>
      <c r="L19" s="118"/>
      <c r="M19" s="118"/>
      <c r="N19" s="118"/>
      <c r="O19" s="118"/>
      <c r="P19" s="118"/>
      <c r="Q19" s="98"/>
    </row>
    <row r="20" spans="2:17" ht="15.6" thickBot="1" x14ac:dyDescent="0.3">
      <c r="B20" s="74" t="s">
        <v>112</v>
      </c>
      <c r="C20" s="75">
        <v>7</v>
      </c>
      <c r="D20" s="76">
        <v>60401</v>
      </c>
      <c r="E20" s="76">
        <v>70330</v>
      </c>
      <c r="F20" s="76">
        <v>67369</v>
      </c>
      <c r="H20" s="158"/>
      <c r="I20" s="158"/>
      <c r="J20" s="159"/>
      <c r="K20" s="118"/>
      <c r="L20" s="118"/>
      <c r="M20" s="118"/>
      <c r="N20" s="118"/>
      <c r="O20" s="118"/>
      <c r="P20" s="118"/>
      <c r="Q20" s="98"/>
    </row>
    <row r="21" spans="2:17" ht="15.6" thickBot="1" x14ac:dyDescent="0.3">
      <c r="B21" s="113" t="s">
        <v>113</v>
      </c>
      <c r="C21" s="75" t="s">
        <v>114</v>
      </c>
      <c r="D21" s="76">
        <v>68315</v>
      </c>
      <c r="E21" s="76">
        <v>78243</v>
      </c>
      <c r="F21" s="76">
        <v>75282</v>
      </c>
      <c r="H21" s="158"/>
      <c r="I21" s="158"/>
      <c r="J21" s="159"/>
      <c r="K21" s="118"/>
      <c r="L21" s="118"/>
      <c r="M21" s="118"/>
      <c r="N21" s="118"/>
      <c r="O21" s="118"/>
      <c r="P21" s="118"/>
      <c r="Q21" s="98"/>
    </row>
    <row r="22" spans="2:17" ht="15.6" thickBot="1" x14ac:dyDescent="0.3">
      <c r="B22" s="113" t="s">
        <v>115</v>
      </c>
      <c r="C22" s="75">
        <v>4</v>
      </c>
      <c r="D22" s="76">
        <v>33396</v>
      </c>
      <c r="E22" s="76">
        <v>40326</v>
      </c>
      <c r="F22" s="76">
        <v>38924</v>
      </c>
      <c r="H22" s="158"/>
      <c r="I22" s="158"/>
      <c r="J22" s="159"/>
      <c r="K22" s="118"/>
      <c r="L22" s="118"/>
      <c r="M22" s="118"/>
      <c r="N22" s="118"/>
      <c r="O22" s="118"/>
      <c r="P22" s="118"/>
      <c r="Q22" s="98"/>
    </row>
    <row r="23" spans="2:17" ht="15.6" thickBot="1" x14ac:dyDescent="0.3">
      <c r="B23" s="113" t="s">
        <v>116</v>
      </c>
      <c r="C23" s="75" t="s">
        <v>114</v>
      </c>
      <c r="D23" s="76">
        <v>68315</v>
      </c>
      <c r="E23" s="76">
        <v>78243</v>
      </c>
      <c r="F23" s="76">
        <v>75282</v>
      </c>
      <c r="H23" s="158"/>
      <c r="I23" s="158"/>
      <c r="J23" s="159"/>
      <c r="K23" s="118"/>
      <c r="L23" s="118"/>
      <c r="M23" s="118"/>
      <c r="N23" s="118"/>
      <c r="O23" s="118"/>
      <c r="P23" s="118"/>
      <c r="Q23" s="98"/>
    </row>
    <row r="24" spans="2:17" ht="15.6" thickBot="1" x14ac:dyDescent="0.3">
      <c r="B24" s="113" t="s">
        <v>117</v>
      </c>
      <c r="C24" s="75">
        <v>7</v>
      </c>
      <c r="D24" s="76">
        <v>60401</v>
      </c>
      <c r="E24" s="76">
        <v>70330</v>
      </c>
      <c r="F24" s="76">
        <v>67369</v>
      </c>
      <c r="H24" s="158"/>
      <c r="I24" s="158"/>
      <c r="J24" s="159"/>
      <c r="K24" s="118"/>
      <c r="L24" s="118"/>
      <c r="M24" s="118"/>
      <c r="N24" s="118"/>
      <c r="O24" s="118"/>
      <c r="P24" s="118"/>
      <c r="Q24" s="98"/>
    </row>
    <row r="25" spans="2:17" ht="30.6" thickBot="1" x14ac:dyDescent="0.3">
      <c r="B25" s="167" t="s">
        <v>118</v>
      </c>
      <c r="C25" s="230" t="s">
        <v>119</v>
      </c>
      <c r="D25" s="231"/>
      <c r="E25" s="231"/>
      <c r="F25" s="232"/>
      <c r="H25" s="158"/>
      <c r="I25" s="158"/>
      <c r="J25" s="159"/>
      <c r="K25" s="118"/>
      <c r="L25" s="118"/>
      <c r="M25" s="118"/>
      <c r="N25" s="118"/>
      <c r="O25" s="118"/>
      <c r="P25" s="118"/>
      <c r="Q25" s="98"/>
    </row>
    <row r="26" spans="2:17" x14ac:dyDescent="0.25">
      <c r="B26" s="107" t="s">
        <v>120</v>
      </c>
      <c r="K26" s="119"/>
    </row>
    <row r="27" spans="2:17" x14ac:dyDescent="0.25">
      <c r="B27" s="107" t="s">
        <v>121</v>
      </c>
    </row>
    <row r="28" spans="2:17" x14ac:dyDescent="0.25">
      <c r="B28" s="107" t="s">
        <v>122</v>
      </c>
    </row>
    <row r="29" spans="2:17" x14ac:dyDescent="0.25">
      <c r="B29" s="108" t="s">
        <v>123</v>
      </c>
    </row>
    <row r="30" spans="2:17" x14ac:dyDescent="0.25">
      <c r="B30" s="108" t="s">
        <v>124</v>
      </c>
    </row>
    <row r="31" spans="2:17" x14ac:dyDescent="0.25">
      <c r="B31" s="56"/>
    </row>
    <row r="33" spans="2:13" ht="16.2" thickBot="1" x14ac:dyDescent="0.35">
      <c r="B33" s="64" t="s">
        <v>2697</v>
      </c>
      <c r="C33" s="53"/>
      <c r="D33" s="53"/>
      <c r="E33" s="53"/>
      <c r="F33" s="53"/>
    </row>
    <row r="34" spans="2:13" ht="93.75" customHeight="1" x14ac:dyDescent="0.25">
      <c r="B34" s="65" t="s">
        <v>92</v>
      </c>
      <c r="C34" s="66" t="s">
        <v>93</v>
      </c>
      <c r="D34" s="67" t="s">
        <v>125</v>
      </c>
      <c r="E34" s="67" t="s">
        <v>95</v>
      </c>
      <c r="F34" s="67" t="s">
        <v>96</v>
      </c>
      <c r="H34" s="98"/>
      <c r="I34" s="98"/>
      <c r="J34" s="98"/>
    </row>
    <row r="35" spans="2:13" ht="16.2" thickBot="1" x14ac:dyDescent="0.3">
      <c r="B35" s="71"/>
      <c r="C35" s="72"/>
      <c r="D35" s="73" t="s">
        <v>5</v>
      </c>
      <c r="E35" s="73" t="s">
        <v>5</v>
      </c>
      <c r="F35" s="73" t="s">
        <v>5</v>
      </c>
      <c r="H35" s="98"/>
      <c r="I35" s="98"/>
      <c r="J35" s="98"/>
    </row>
    <row r="36" spans="2:13" ht="15.6" thickBot="1" x14ac:dyDescent="0.3">
      <c r="B36" s="225" t="s">
        <v>126</v>
      </c>
      <c r="C36" s="75">
        <v>4</v>
      </c>
      <c r="D36" s="76">
        <v>16698</v>
      </c>
      <c r="E36" s="76">
        <v>20163</v>
      </c>
      <c r="F36" s="76">
        <v>19462</v>
      </c>
      <c r="H36" s="158"/>
      <c r="I36" s="158"/>
      <c r="J36" s="159"/>
      <c r="K36" s="118"/>
    </row>
    <row r="37" spans="2:13" ht="15.6" customHeight="1" thickBot="1" x14ac:dyDescent="0.3">
      <c r="B37" s="226"/>
      <c r="C37" s="75">
        <v>5</v>
      </c>
      <c r="D37" s="76">
        <v>20080</v>
      </c>
      <c r="E37" s="76">
        <v>24221</v>
      </c>
      <c r="F37" s="76">
        <v>23186</v>
      </c>
      <c r="H37" s="158"/>
      <c r="I37" s="158"/>
      <c r="J37" s="159"/>
      <c r="K37" s="118"/>
    </row>
    <row r="38" spans="2:13" ht="16.5" customHeight="1" thickBot="1" x14ac:dyDescent="0.3">
      <c r="B38" s="226"/>
      <c r="C38" s="75">
        <v>6</v>
      </c>
      <c r="D38" s="76">
        <v>24760</v>
      </c>
      <c r="E38" s="76">
        <v>29724</v>
      </c>
      <c r="F38" s="76">
        <v>28244</v>
      </c>
      <c r="H38" s="158"/>
      <c r="I38" s="158"/>
      <c r="J38" s="159"/>
      <c r="K38" s="118"/>
    </row>
    <row r="39" spans="2:13" ht="15.6" thickBot="1" x14ac:dyDescent="0.3">
      <c r="B39" s="226"/>
      <c r="C39" s="75">
        <v>7</v>
      </c>
      <c r="D39" s="76">
        <v>30201</v>
      </c>
      <c r="E39" s="76">
        <v>35165</v>
      </c>
      <c r="F39" s="76">
        <v>33684</v>
      </c>
      <c r="H39" s="158"/>
      <c r="I39" s="158"/>
      <c r="J39" s="159"/>
      <c r="K39" s="118"/>
    </row>
    <row r="40" spans="2:13" ht="16.5" customHeight="1" thickBot="1" x14ac:dyDescent="0.3">
      <c r="B40" s="227"/>
      <c r="C40" s="75" t="s">
        <v>114</v>
      </c>
      <c r="D40" s="76">
        <v>34157</v>
      </c>
      <c r="E40" s="76">
        <v>39122</v>
      </c>
      <c r="F40" s="76">
        <v>37641</v>
      </c>
      <c r="H40" s="158"/>
      <c r="I40" s="158"/>
      <c r="J40" s="159"/>
      <c r="K40" s="118"/>
    </row>
    <row r="41" spans="2:13" x14ac:dyDescent="0.25">
      <c r="B41" s="77" t="s">
        <v>127</v>
      </c>
      <c r="C41" s="78"/>
      <c r="D41" s="79"/>
      <c r="E41" s="79"/>
      <c r="F41" s="79"/>
      <c r="K41" s="118"/>
      <c r="L41" s="118"/>
      <c r="M41" s="118"/>
    </row>
    <row r="42" spans="2:13" x14ac:dyDescent="0.25">
      <c r="B42" s="77" t="s">
        <v>128</v>
      </c>
      <c r="C42" s="78"/>
      <c r="D42" s="79"/>
      <c r="E42" s="79"/>
      <c r="F42" s="79"/>
    </row>
    <row r="43" spans="2:13" x14ac:dyDescent="0.25">
      <c r="B43" s="77" t="s">
        <v>129</v>
      </c>
      <c r="C43" s="78"/>
      <c r="D43" s="79"/>
      <c r="E43" s="79"/>
      <c r="F43" s="79"/>
    </row>
    <row r="44" spans="2:13" x14ac:dyDescent="0.25">
      <c r="B44" s="80" t="s">
        <v>130</v>
      </c>
      <c r="C44" s="78"/>
      <c r="D44" s="79"/>
      <c r="E44" s="79"/>
      <c r="F44" s="79"/>
    </row>
    <row r="45" spans="2:13" x14ac:dyDescent="0.25">
      <c r="B45" s="80"/>
      <c r="C45" s="78"/>
      <c r="D45" s="79"/>
      <c r="E45" s="79"/>
      <c r="F45" s="79"/>
    </row>
    <row r="46" spans="2:13" x14ac:dyDescent="0.25">
      <c r="B46" s="80"/>
      <c r="C46" s="78"/>
      <c r="D46" s="79"/>
      <c r="E46" s="79"/>
      <c r="F46" s="79"/>
    </row>
    <row r="47" spans="2:13" ht="18.600000000000001" thickBot="1" x14ac:dyDescent="0.3">
      <c r="B47" s="168" t="s">
        <v>131</v>
      </c>
      <c r="C47" s="78"/>
      <c r="D47" s="79"/>
      <c r="E47" s="79"/>
      <c r="F47" s="79"/>
    </row>
    <row r="48" spans="2:13" ht="93.6" x14ac:dyDescent="0.25">
      <c r="B48" s="65" t="s">
        <v>92</v>
      </c>
      <c r="C48" s="66" t="s">
        <v>93</v>
      </c>
      <c r="D48" s="67" t="s">
        <v>132</v>
      </c>
      <c r="E48" s="67" t="s">
        <v>95</v>
      </c>
      <c r="F48" s="67" t="s">
        <v>96</v>
      </c>
    </row>
    <row r="49" spans="2:6" ht="16.2" thickBot="1" x14ac:dyDescent="0.3">
      <c r="B49" s="71"/>
      <c r="C49" s="72"/>
      <c r="D49" s="73" t="s">
        <v>5</v>
      </c>
      <c r="E49" s="73" t="s">
        <v>5</v>
      </c>
      <c r="F49" s="73" t="s">
        <v>5</v>
      </c>
    </row>
    <row r="50" spans="2:6" ht="15.6" thickBot="1" x14ac:dyDescent="0.3">
      <c r="B50" s="225" t="s">
        <v>126</v>
      </c>
      <c r="C50" s="75">
        <v>4</v>
      </c>
      <c r="D50" s="76">
        <v>33396</v>
      </c>
      <c r="E50" s="76">
        <v>40326</v>
      </c>
      <c r="F50" s="76">
        <v>38924</v>
      </c>
    </row>
    <row r="51" spans="2:6" ht="15.6" thickBot="1" x14ac:dyDescent="0.3">
      <c r="B51" s="226"/>
      <c r="C51" s="75">
        <v>5</v>
      </c>
      <c r="D51" s="76">
        <v>40159</v>
      </c>
      <c r="E51" s="76">
        <v>48442</v>
      </c>
      <c r="F51" s="76">
        <v>46371</v>
      </c>
    </row>
    <row r="52" spans="2:6" ht="15.6" thickBot="1" x14ac:dyDescent="0.3">
      <c r="B52" s="226"/>
      <c r="C52" s="75">
        <v>6</v>
      </c>
      <c r="D52" s="76">
        <v>49520</v>
      </c>
      <c r="E52" s="76">
        <v>59448</v>
      </c>
      <c r="F52" s="76">
        <v>56488</v>
      </c>
    </row>
    <row r="53" spans="2:6" ht="15.6" thickBot="1" x14ac:dyDescent="0.3">
      <c r="B53" s="226"/>
      <c r="C53" s="75">
        <v>7</v>
      </c>
      <c r="D53" s="76">
        <v>60401</v>
      </c>
      <c r="E53" s="76">
        <v>70330</v>
      </c>
      <c r="F53" s="76">
        <v>67369</v>
      </c>
    </row>
    <row r="54" spans="2:6" ht="15.6" thickBot="1" x14ac:dyDescent="0.3">
      <c r="B54" s="227"/>
      <c r="C54" s="75" t="s">
        <v>114</v>
      </c>
      <c r="D54" s="76">
        <v>68315</v>
      </c>
      <c r="E54" s="76">
        <v>78243</v>
      </c>
      <c r="F54" s="76">
        <v>75282</v>
      </c>
    </row>
    <row r="55" spans="2:6" x14ac:dyDescent="0.25">
      <c r="B55" s="80" t="s">
        <v>133</v>
      </c>
      <c r="C55" s="78"/>
      <c r="D55" s="79"/>
      <c r="E55" s="79"/>
      <c r="F55" s="79"/>
    </row>
    <row r="56" spans="2:6" x14ac:dyDescent="0.25">
      <c r="B56" s="80" t="s">
        <v>134</v>
      </c>
      <c r="C56" s="78"/>
      <c r="D56" s="79"/>
      <c r="E56" s="79"/>
      <c r="F56" s="79"/>
    </row>
    <row r="57" spans="2:6" x14ac:dyDescent="0.25">
      <c r="B57" s="107" t="s">
        <v>135</v>
      </c>
      <c r="C57" s="78"/>
      <c r="D57" s="79"/>
      <c r="E57" s="79"/>
      <c r="F57" s="79"/>
    </row>
    <row r="58" spans="2:6" x14ac:dyDescent="0.25">
      <c r="B58" s="107" t="s">
        <v>121</v>
      </c>
      <c r="C58" s="78"/>
      <c r="D58" s="79"/>
      <c r="E58" s="79"/>
      <c r="F58" s="79"/>
    </row>
    <row r="59" spans="2:6" x14ac:dyDescent="0.25">
      <c r="B59" s="107" t="s">
        <v>122</v>
      </c>
      <c r="C59" s="78"/>
      <c r="D59" s="79"/>
      <c r="E59" s="79"/>
      <c r="F59" s="79"/>
    </row>
    <row r="60" spans="2:6" x14ac:dyDescent="0.25">
      <c r="B60" s="80"/>
      <c r="C60" s="78"/>
      <c r="D60" s="79"/>
      <c r="E60" s="79"/>
      <c r="F60" s="79"/>
    </row>
    <row r="61" spans="2:6" ht="16.2" thickBot="1" x14ac:dyDescent="0.35">
      <c r="B61" s="97" t="s">
        <v>2693</v>
      </c>
      <c r="C61" s="53"/>
      <c r="D61" s="53"/>
      <c r="E61" s="53"/>
      <c r="F61" s="53"/>
    </row>
    <row r="62" spans="2:6" ht="47.55" customHeight="1" thickBot="1" x14ac:dyDescent="0.35">
      <c r="B62" s="81" t="s">
        <v>136</v>
      </c>
      <c r="C62" s="228" t="s">
        <v>137</v>
      </c>
      <c r="D62" s="228"/>
      <c r="E62" s="53"/>
      <c r="F62" s="53"/>
    </row>
    <row r="63" spans="2:6" ht="105.6" customHeight="1" thickBot="1" x14ac:dyDescent="0.35">
      <c r="B63" s="82" t="s">
        <v>138</v>
      </c>
      <c r="C63" s="229" t="s">
        <v>139</v>
      </c>
      <c r="D63" s="229"/>
      <c r="E63" s="53"/>
      <c r="F63" s="53"/>
    </row>
    <row r="64" spans="2:6" ht="120.6" customHeight="1" thickBot="1" x14ac:dyDescent="0.35">
      <c r="B64" s="82" t="s">
        <v>140</v>
      </c>
      <c r="C64" s="229" t="s">
        <v>141</v>
      </c>
      <c r="D64" s="229"/>
      <c r="E64" s="53"/>
      <c r="F64" s="53"/>
    </row>
    <row r="65" spans="2:6" ht="15.6" x14ac:dyDescent="0.3">
      <c r="B65" s="80"/>
      <c r="C65" s="53"/>
      <c r="D65" s="53"/>
      <c r="E65" s="53"/>
      <c r="F65" s="53"/>
    </row>
    <row r="66" spans="2:6" ht="15.6" x14ac:dyDescent="0.3">
      <c r="C66" s="53"/>
      <c r="D66" s="53"/>
      <c r="E66" s="53"/>
      <c r="F66" s="53"/>
    </row>
    <row r="67" spans="2:6" ht="15.6" x14ac:dyDescent="0.3">
      <c r="B67" s="54"/>
      <c r="C67" s="53"/>
      <c r="D67" s="53"/>
      <c r="E67" s="53"/>
      <c r="F67" s="53"/>
    </row>
    <row r="68" spans="2:6" ht="15.6" x14ac:dyDescent="0.3">
      <c r="C68" s="53"/>
      <c r="D68" s="53"/>
      <c r="E68" s="53"/>
      <c r="F68" s="53"/>
    </row>
    <row r="69" spans="2:6" ht="15.6" x14ac:dyDescent="0.3">
      <c r="C69" s="53"/>
      <c r="D69" s="53"/>
      <c r="E69" s="53"/>
      <c r="F69" s="53"/>
    </row>
    <row r="70" spans="2:6" ht="15.6" x14ac:dyDescent="0.3">
      <c r="C70" s="53"/>
      <c r="D70" s="53"/>
      <c r="E70" s="53"/>
      <c r="F70" s="53"/>
    </row>
    <row r="71" spans="2:6" ht="15.6" x14ac:dyDescent="0.3">
      <c r="B71" s="55"/>
      <c r="C71" s="53"/>
      <c r="D71" s="53"/>
      <c r="E71" s="53"/>
      <c r="F71" s="53"/>
    </row>
    <row r="72" spans="2:6" ht="15.6" x14ac:dyDescent="0.3">
      <c r="B72" s="55"/>
      <c r="C72" s="53"/>
      <c r="D72" s="53"/>
      <c r="E72" s="53"/>
      <c r="F72" s="53"/>
    </row>
  </sheetData>
  <sheetProtection algorithmName="SHA-512" hashValue="DTPezo4xL3jr222nG44FHEuIaQAtEP7T+mPHcQPXXgRonWjDm4L2v+/KvKdZsK3+NbAb35RyhdQQmpKSXO+luQ==" saltValue="H75LQ1NDvB2Qo04j7isrbg==" spinCount="100000" sheet="1" objects="1" scenarios="1"/>
  <mergeCells count="6">
    <mergeCell ref="B36:B40"/>
    <mergeCell ref="C62:D62"/>
    <mergeCell ref="C63:D63"/>
    <mergeCell ref="C64:D64"/>
    <mergeCell ref="C25:F25"/>
    <mergeCell ref="B50:B54"/>
  </mergeCells>
  <hyperlinks>
    <hyperlink ref="B21" location="_ftn3" display="_ftn3" xr:uid="{A0ACF75F-8834-491C-92C5-777C4CF0E003}"/>
    <hyperlink ref="B22" location="_ftn3" display="_ftn3" xr:uid="{F9AEA251-2B9A-4790-A9D0-7E574A5DD57B}"/>
    <hyperlink ref="B23" location="_ftn3" display="_ftn3" xr:uid="{0EA790CA-9663-40FE-809B-CB7948AF1E70}"/>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E9FE-EA36-466A-8CE7-F35AAA3C0882}">
  <dimension ref="B1:U80"/>
  <sheetViews>
    <sheetView zoomScale="90" zoomScaleNormal="90" workbookViewId="0">
      <pane xSplit="1" ySplit="1" topLeftCell="B2" activePane="bottomRight" state="frozen"/>
      <selection pane="topRight" activeCell="B1" sqref="B1"/>
      <selection pane="bottomLeft" activeCell="B1" sqref="B1"/>
      <selection pane="bottomRight" activeCell="H13" sqref="H13"/>
    </sheetView>
  </sheetViews>
  <sheetFormatPr defaultColWidth="8.77734375" defaultRowHeight="15" x14ac:dyDescent="0.25"/>
  <cols>
    <col min="1" max="1" width="3.44140625" style="52" customWidth="1"/>
    <col min="2" max="2" width="39.77734375" style="52" customWidth="1"/>
    <col min="3" max="3" width="19.21875" style="52" customWidth="1"/>
    <col min="4" max="4" width="21" style="52" customWidth="1"/>
    <col min="5" max="5" width="18.21875" style="52" customWidth="1"/>
    <col min="6" max="6" width="27" style="52" customWidth="1"/>
    <col min="7" max="7" width="8.77734375" style="52"/>
    <col min="8" max="8" width="10.21875" style="52" customWidth="1"/>
    <col min="9" max="9" width="34.44140625" style="52" bestFit="1" customWidth="1"/>
    <col min="10" max="10" width="11.21875" style="52" customWidth="1"/>
    <col min="11" max="13" width="9.5546875" style="52" bestFit="1" customWidth="1"/>
    <col min="14" max="14" width="8.77734375" style="52"/>
    <col min="15" max="15" width="10.21875" style="52" bestFit="1" customWidth="1"/>
    <col min="16" max="16384" width="8.77734375" style="52"/>
  </cols>
  <sheetData>
    <row r="1" spans="2:21" ht="15.6" x14ac:dyDescent="0.3">
      <c r="B1" s="186" t="s">
        <v>2694</v>
      </c>
    </row>
    <row r="2" spans="2:21" ht="15.6" x14ac:dyDescent="0.3">
      <c r="B2" s="64"/>
    </row>
    <row r="3" spans="2:21" ht="16.2" thickBot="1" x14ac:dyDescent="0.35">
      <c r="B3" s="64" t="s">
        <v>2695</v>
      </c>
    </row>
    <row r="4" spans="2:21" ht="102.75" customHeight="1" x14ac:dyDescent="0.25">
      <c r="B4" s="65" t="s">
        <v>92</v>
      </c>
      <c r="C4" s="66" t="s">
        <v>93</v>
      </c>
      <c r="D4" s="67" t="s">
        <v>94</v>
      </c>
      <c r="E4" s="66" t="s">
        <v>95</v>
      </c>
      <c r="F4" s="67" t="s">
        <v>96</v>
      </c>
    </row>
    <row r="5" spans="2:21" ht="15.6" x14ac:dyDescent="0.25">
      <c r="B5" s="68"/>
      <c r="C5" s="69"/>
      <c r="D5" s="70"/>
      <c r="E5" s="69"/>
      <c r="F5" s="70"/>
    </row>
    <row r="6" spans="2:21" ht="21" customHeight="1" thickBot="1" x14ac:dyDescent="0.3">
      <c r="B6" s="71"/>
      <c r="C6" s="72"/>
      <c r="D6" s="73" t="s">
        <v>5</v>
      </c>
      <c r="E6" s="72" t="s">
        <v>5</v>
      </c>
      <c r="F6" s="73" t="s">
        <v>5</v>
      </c>
    </row>
    <row r="7" spans="2:21" ht="15.6" thickBot="1" x14ac:dyDescent="0.3">
      <c r="B7" s="74" t="s">
        <v>97</v>
      </c>
      <c r="C7" s="75" t="s">
        <v>98</v>
      </c>
      <c r="D7" s="76">
        <v>65838</v>
      </c>
      <c r="E7" s="76">
        <v>76313</v>
      </c>
      <c r="F7" s="76">
        <v>73189</v>
      </c>
      <c r="H7" s="158"/>
      <c r="I7" s="173"/>
      <c r="K7" s="118"/>
      <c r="L7" s="118"/>
      <c r="M7" s="118"/>
      <c r="N7" s="118"/>
      <c r="O7" s="118"/>
      <c r="P7" s="118"/>
      <c r="Q7" s="118"/>
      <c r="S7" s="158"/>
      <c r="T7" s="158"/>
      <c r="U7" s="158"/>
    </row>
    <row r="8" spans="2:21" ht="15.6" thickBot="1" x14ac:dyDescent="0.3">
      <c r="B8" s="74" t="s">
        <v>99</v>
      </c>
      <c r="C8" s="75">
        <v>5</v>
      </c>
      <c r="D8" s="76">
        <v>42437</v>
      </c>
      <c r="E8" s="76">
        <v>51176</v>
      </c>
      <c r="F8" s="76">
        <v>48991</v>
      </c>
      <c r="H8" s="158"/>
      <c r="I8" s="173"/>
      <c r="K8" s="118"/>
      <c r="L8" s="118"/>
      <c r="M8" s="118"/>
      <c r="N8" s="118"/>
      <c r="O8" s="118"/>
      <c r="P8" s="118"/>
      <c r="Q8" s="118"/>
      <c r="S8" s="158"/>
      <c r="T8" s="158"/>
      <c r="U8" s="158"/>
    </row>
    <row r="9" spans="2:21" ht="15.6" thickBot="1" x14ac:dyDescent="0.3">
      <c r="B9" s="74" t="s">
        <v>100</v>
      </c>
      <c r="C9" s="75" t="s">
        <v>101</v>
      </c>
      <c r="D9" s="76">
        <v>42437</v>
      </c>
      <c r="E9" s="76">
        <v>51176</v>
      </c>
      <c r="F9" s="76">
        <v>48991</v>
      </c>
      <c r="H9" s="158"/>
      <c r="I9" s="174"/>
      <c r="K9" s="118"/>
      <c r="L9" s="118"/>
      <c r="M9" s="118"/>
      <c r="N9" s="118"/>
      <c r="O9" s="118"/>
      <c r="P9" s="118"/>
      <c r="Q9" s="118"/>
      <c r="S9" s="158"/>
      <c r="T9" s="158"/>
      <c r="U9" s="158"/>
    </row>
    <row r="10" spans="2:21" ht="15.6" thickBot="1" x14ac:dyDescent="0.3">
      <c r="B10" s="74" t="s">
        <v>102</v>
      </c>
      <c r="C10" s="75" t="s">
        <v>101</v>
      </c>
      <c r="D10" s="76">
        <v>42437</v>
      </c>
      <c r="E10" s="76">
        <v>51176</v>
      </c>
      <c r="F10" s="76">
        <v>48991</v>
      </c>
      <c r="H10" s="158"/>
      <c r="I10" s="173"/>
      <c r="K10" s="118"/>
      <c r="L10" s="118"/>
      <c r="M10" s="118"/>
      <c r="N10" s="118"/>
      <c r="O10" s="118"/>
      <c r="P10" s="118"/>
      <c r="Q10" s="118"/>
      <c r="S10" s="158"/>
      <c r="T10" s="158"/>
      <c r="U10" s="158"/>
    </row>
    <row r="11" spans="2:21" ht="15.6" thickBot="1" x14ac:dyDescent="0.3">
      <c r="B11" s="74" t="s">
        <v>103</v>
      </c>
      <c r="C11" s="75">
        <v>4</v>
      </c>
      <c r="D11" s="76">
        <v>35301</v>
      </c>
      <c r="E11" s="76">
        <v>42613</v>
      </c>
      <c r="F11" s="76">
        <v>41135</v>
      </c>
      <c r="H11" s="158"/>
      <c r="I11" s="173"/>
      <c r="K11" s="118"/>
      <c r="L11" s="118"/>
      <c r="M11" s="118"/>
      <c r="N11" s="118"/>
      <c r="O11" s="118"/>
      <c r="P11" s="118"/>
      <c r="Q11" s="118"/>
      <c r="S11" s="158"/>
      <c r="T11" s="158"/>
      <c r="U11" s="158"/>
    </row>
    <row r="12" spans="2:21" ht="15.6" thickBot="1" x14ac:dyDescent="0.3">
      <c r="B12" s="74" t="s">
        <v>104</v>
      </c>
      <c r="C12" s="157">
        <v>7</v>
      </c>
      <c r="D12" s="76">
        <v>63792</v>
      </c>
      <c r="E12" s="76">
        <v>74267</v>
      </c>
      <c r="F12" s="76">
        <v>71143</v>
      </c>
      <c r="H12" s="158"/>
      <c r="I12" s="173"/>
      <c r="K12" s="118"/>
      <c r="L12" s="118"/>
      <c r="M12" s="118"/>
      <c r="N12" s="118"/>
      <c r="O12" s="118"/>
      <c r="P12" s="118"/>
      <c r="Q12" s="118"/>
      <c r="S12" s="158"/>
      <c r="T12" s="158"/>
      <c r="U12" s="158"/>
    </row>
    <row r="13" spans="2:21" ht="15.6" thickBot="1" x14ac:dyDescent="0.3">
      <c r="B13" s="74" t="s">
        <v>105</v>
      </c>
      <c r="C13" s="75">
        <v>5</v>
      </c>
      <c r="D13" s="76">
        <v>42437</v>
      </c>
      <c r="E13" s="76">
        <v>51176</v>
      </c>
      <c r="F13" s="76">
        <v>48991</v>
      </c>
      <c r="H13" s="158"/>
      <c r="I13" s="173"/>
      <c r="K13" s="118"/>
      <c r="L13" s="118"/>
      <c r="M13" s="118"/>
      <c r="N13" s="118"/>
      <c r="O13" s="118"/>
      <c r="P13" s="118"/>
      <c r="Q13" s="118"/>
      <c r="S13" s="158"/>
      <c r="T13" s="158"/>
      <c r="U13" s="158"/>
    </row>
    <row r="14" spans="2:21" ht="15.6" thickBot="1" x14ac:dyDescent="0.3">
      <c r="B14" s="74" t="s">
        <v>106</v>
      </c>
      <c r="C14" s="75" t="s">
        <v>98</v>
      </c>
      <c r="D14" s="76">
        <v>65838</v>
      </c>
      <c r="E14" s="76">
        <v>76313</v>
      </c>
      <c r="F14" s="76">
        <v>73189</v>
      </c>
      <c r="H14" s="158"/>
      <c r="I14" s="173"/>
      <c r="K14" s="118"/>
      <c r="L14" s="118"/>
      <c r="M14" s="118"/>
      <c r="N14" s="118"/>
      <c r="O14" s="118"/>
      <c r="P14" s="118"/>
      <c r="Q14" s="118"/>
      <c r="S14" s="158"/>
      <c r="T14" s="158"/>
      <c r="U14" s="158"/>
    </row>
    <row r="15" spans="2:21" ht="15.6" thickBot="1" x14ac:dyDescent="0.3">
      <c r="B15" s="74" t="s">
        <v>107</v>
      </c>
      <c r="C15" s="75">
        <v>7</v>
      </c>
      <c r="D15" s="76">
        <v>63792</v>
      </c>
      <c r="E15" s="76">
        <v>74267</v>
      </c>
      <c r="F15" s="76">
        <v>71143</v>
      </c>
      <c r="H15" s="158"/>
      <c r="I15" s="173"/>
      <c r="K15" s="118"/>
      <c r="L15" s="118"/>
      <c r="M15" s="118"/>
      <c r="N15" s="118"/>
      <c r="O15" s="118"/>
      <c r="P15" s="118"/>
      <c r="Q15" s="118"/>
      <c r="S15" s="158"/>
      <c r="T15" s="158"/>
      <c r="U15" s="158"/>
    </row>
    <row r="16" spans="2:21" ht="15.6" thickBot="1" x14ac:dyDescent="0.3">
      <c r="B16" s="74" t="s">
        <v>108</v>
      </c>
      <c r="C16" s="75">
        <v>7</v>
      </c>
      <c r="D16" s="76">
        <v>63792</v>
      </c>
      <c r="E16" s="76">
        <v>74267</v>
      </c>
      <c r="F16" s="76">
        <v>71143</v>
      </c>
      <c r="H16" s="158"/>
      <c r="I16" s="173"/>
      <c r="K16" s="118"/>
      <c r="L16" s="118"/>
      <c r="M16" s="118"/>
      <c r="N16" s="118"/>
      <c r="O16" s="118"/>
      <c r="P16" s="118"/>
      <c r="Q16" s="118"/>
      <c r="S16" s="158"/>
      <c r="T16" s="158"/>
      <c r="U16" s="158"/>
    </row>
    <row r="17" spans="2:21" ht="15.6" thickBot="1" x14ac:dyDescent="0.3">
      <c r="B17" s="74" t="s">
        <v>109</v>
      </c>
      <c r="C17" s="75">
        <v>7</v>
      </c>
      <c r="D17" s="76">
        <v>63792</v>
      </c>
      <c r="E17" s="76">
        <v>74267</v>
      </c>
      <c r="F17" s="76">
        <v>71143</v>
      </c>
      <c r="H17" s="158"/>
      <c r="I17" s="173"/>
      <c r="K17" s="118"/>
      <c r="L17" s="118"/>
      <c r="M17" s="118"/>
      <c r="N17" s="118"/>
      <c r="O17" s="118"/>
      <c r="P17" s="118"/>
      <c r="Q17" s="118"/>
      <c r="S17" s="158"/>
      <c r="T17" s="158"/>
      <c r="U17" s="158"/>
    </row>
    <row r="18" spans="2:21" ht="15.6" thickBot="1" x14ac:dyDescent="0.3">
      <c r="B18" s="74" t="s">
        <v>110</v>
      </c>
      <c r="C18" s="75">
        <v>3</v>
      </c>
      <c r="D18" s="76">
        <v>31348</v>
      </c>
      <c r="E18" s="76">
        <v>38288</v>
      </c>
      <c r="F18" s="76">
        <v>37182</v>
      </c>
      <c r="H18" s="158"/>
      <c r="I18" s="173"/>
      <c r="K18" s="118"/>
      <c r="L18" s="118"/>
      <c r="M18" s="118"/>
      <c r="N18" s="118"/>
      <c r="O18" s="118"/>
      <c r="P18" s="118"/>
      <c r="Q18" s="118"/>
      <c r="S18" s="158"/>
      <c r="T18" s="158"/>
      <c r="U18" s="158"/>
    </row>
    <row r="19" spans="2:21" ht="15.6" thickBot="1" x14ac:dyDescent="0.3">
      <c r="B19" s="74" t="s">
        <v>111</v>
      </c>
      <c r="C19" s="75">
        <v>4</v>
      </c>
      <c r="D19" s="76">
        <v>35301</v>
      </c>
      <c r="E19" s="76">
        <v>42613</v>
      </c>
      <c r="F19" s="76">
        <v>41135</v>
      </c>
      <c r="H19" s="158"/>
      <c r="I19" s="173"/>
      <c r="K19" s="118"/>
      <c r="L19" s="118"/>
      <c r="M19" s="118"/>
      <c r="N19" s="118"/>
      <c r="O19" s="118"/>
      <c r="P19" s="118"/>
      <c r="Q19" s="118"/>
      <c r="S19" s="158"/>
      <c r="T19" s="158"/>
      <c r="U19" s="158"/>
    </row>
    <row r="20" spans="2:21" ht="15.6" thickBot="1" x14ac:dyDescent="0.3">
      <c r="B20" s="74" t="s">
        <v>112</v>
      </c>
      <c r="C20" s="75">
        <v>7</v>
      </c>
      <c r="D20" s="76">
        <v>63792</v>
      </c>
      <c r="E20" s="76">
        <v>74267</v>
      </c>
      <c r="F20" s="76">
        <v>71143</v>
      </c>
      <c r="H20" s="158"/>
      <c r="I20" s="173"/>
      <c r="K20" s="118"/>
      <c r="L20" s="118"/>
      <c r="M20" s="118"/>
      <c r="N20" s="118"/>
      <c r="O20" s="118"/>
      <c r="P20" s="118"/>
      <c r="Q20" s="118"/>
      <c r="S20" s="158"/>
      <c r="T20" s="158"/>
      <c r="U20" s="158"/>
    </row>
    <row r="21" spans="2:21" ht="15.6" thickBot="1" x14ac:dyDescent="0.3">
      <c r="B21" s="113" t="s">
        <v>113</v>
      </c>
      <c r="C21" s="75" t="s">
        <v>114</v>
      </c>
      <c r="D21" s="76">
        <v>72141</v>
      </c>
      <c r="E21" s="76">
        <v>82616</v>
      </c>
      <c r="F21" s="76">
        <v>79492</v>
      </c>
      <c r="H21" s="158"/>
      <c r="I21" s="173"/>
      <c r="K21" s="118"/>
      <c r="L21" s="118"/>
      <c r="M21" s="118"/>
      <c r="N21" s="118"/>
      <c r="O21" s="118"/>
      <c r="P21" s="118"/>
      <c r="Q21" s="118"/>
      <c r="S21" s="158"/>
      <c r="T21" s="158"/>
      <c r="U21" s="158"/>
    </row>
    <row r="22" spans="2:21" ht="15.6" thickBot="1" x14ac:dyDescent="0.3">
      <c r="B22" s="113" t="s">
        <v>115</v>
      </c>
      <c r="C22" s="75">
        <v>4</v>
      </c>
      <c r="D22" s="76">
        <v>35301</v>
      </c>
      <c r="E22" s="76">
        <v>42613</v>
      </c>
      <c r="F22" s="76">
        <v>41135</v>
      </c>
      <c r="H22" s="158"/>
      <c r="I22" s="173"/>
      <c r="K22" s="118"/>
      <c r="L22" s="118"/>
      <c r="M22" s="118"/>
      <c r="N22" s="118"/>
      <c r="O22" s="118"/>
      <c r="P22" s="118"/>
      <c r="Q22" s="118"/>
      <c r="S22" s="158"/>
      <c r="T22" s="158"/>
      <c r="U22" s="158"/>
    </row>
    <row r="23" spans="2:21" ht="15.6" thickBot="1" x14ac:dyDescent="0.3">
      <c r="B23" s="113" t="s">
        <v>116</v>
      </c>
      <c r="C23" s="75" t="s">
        <v>114</v>
      </c>
      <c r="D23" s="76">
        <v>72141</v>
      </c>
      <c r="E23" s="76">
        <v>82616</v>
      </c>
      <c r="F23" s="76">
        <v>79492</v>
      </c>
      <c r="H23" s="158"/>
      <c r="I23" s="173"/>
      <c r="K23" s="118"/>
      <c r="L23" s="118"/>
      <c r="M23" s="118"/>
      <c r="N23" s="118"/>
      <c r="O23" s="118"/>
      <c r="P23" s="118"/>
      <c r="Q23" s="118"/>
      <c r="S23" s="158"/>
      <c r="T23" s="158"/>
      <c r="U23" s="158"/>
    </row>
    <row r="24" spans="2:21" ht="15.6" thickBot="1" x14ac:dyDescent="0.3">
      <c r="B24" s="113" t="s">
        <v>117</v>
      </c>
      <c r="C24" s="75">
        <v>7</v>
      </c>
      <c r="D24" s="76">
        <v>63792</v>
      </c>
      <c r="E24" s="76">
        <v>74267</v>
      </c>
      <c r="F24" s="76">
        <v>71143</v>
      </c>
      <c r="H24" s="158"/>
      <c r="I24" s="174"/>
      <c r="K24" s="118"/>
      <c r="L24" s="118"/>
      <c r="M24" s="118"/>
      <c r="N24" s="118"/>
      <c r="O24" s="118"/>
      <c r="P24" s="118"/>
      <c r="Q24" s="118"/>
      <c r="S24" s="158"/>
      <c r="T24" s="158"/>
      <c r="U24" s="158"/>
    </row>
    <row r="25" spans="2:21" ht="30.6" thickBot="1" x14ac:dyDescent="0.3">
      <c r="B25" s="167" t="s">
        <v>118</v>
      </c>
      <c r="C25" s="230" t="s">
        <v>119</v>
      </c>
      <c r="D25" s="231"/>
      <c r="E25" s="231"/>
      <c r="F25" s="232"/>
      <c r="H25" s="158"/>
      <c r="I25" s="158"/>
      <c r="J25" s="159"/>
      <c r="K25" s="118"/>
      <c r="L25" s="118"/>
      <c r="M25" s="118"/>
      <c r="N25" s="118"/>
      <c r="O25" s="118"/>
      <c r="P25" s="118"/>
      <c r="Q25" s="98"/>
    </row>
    <row r="26" spans="2:21" x14ac:dyDescent="0.25">
      <c r="B26" s="107" t="s">
        <v>120</v>
      </c>
      <c r="K26" s="119"/>
    </row>
    <row r="27" spans="2:21" x14ac:dyDescent="0.25">
      <c r="B27" s="107" t="s">
        <v>121</v>
      </c>
    </row>
    <row r="28" spans="2:21" x14ac:dyDescent="0.25">
      <c r="B28" s="107" t="s">
        <v>122</v>
      </c>
    </row>
    <row r="29" spans="2:21" x14ac:dyDescent="0.25">
      <c r="B29" s="108" t="s">
        <v>2701</v>
      </c>
    </row>
    <row r="30" spans="2:21" x14ac:dyDescent="0.25">
      <c r="B30" s="108" t="s">
        <v>124</v>
      </c>
    </row>
    <row r="31" spans="2:21" x14ac:dyDescent="0.25">
      <c r="B31" s="56"/>
    </row>
    <row r="33" spans="2:13" ht="16.2" thickBot="1" x14ac:dyDescent="0.35">
      <c r="B33" s="64" t="s">
        <v>2696</v>
      </c>
      <c r="C33" s="53"/>
      <c r="D33" s="53"/>
      <c r="E33" s="53"/>
      <c r="F33" s="53"/>
    </row>
    <row r="34" spans="2:13" ht="93.75" customHeight="1" x14ac:dyDescent="0.25">
      <c r="B34" s="65" t="s">
        <v>92</v>
      </c>
      <c r="C34" s="66" t="s">
        <v>93</v>
      </c>
      <c r="D34" s="67" t="s">
        <v>125</v>
      </c>
      <c r="E34" s="67" t="s">
        <v>95</v>
      </c>
      <c r="F34" s="67" t="s">
        <v>96</v>
      </c>
      <c r="H34" s="98"/>
      <c r="I34" s="98"/>
      <c r="J34" s="98"/>
    </row>
    <row r="35" spans="2:13" ht="16.2" thickBot="1" x14ac:dyDescent="0.3">
      <c r="B35" s="71"/>
      <c r="C35" s="72"/>
      <c r="D35" s="73" t="s">
        <v>5</v>
      </c>
      <c r="E35" s="73" t="s">
        <v>5</v>
      </c>
      <c r="F35" s="73" t="s">
        <v>5</v>
      </c>
      <c r="H35" s="98"/>
      <c r="I35" s="98"/>
      <c r="J35" s="98"/>
    </row>
    <row r="36" spans="2:13" ht="15.6" thickBot="1" x14ac:dyDescent="0.3">
      <c r="B36" s="225" t="s">
        <v>126</v>
      </c>
      <c r="C36" s="75">
        <v>4</v>
      </c>
      <c r="D36" s="76">
        <v>17651</v>
      </c>
      <c r="E36" s="76">
        <v>21306</v>
      </c>
      <c r="F36" s="76">
        <v>20567</v>
      </c>
      <c r="H36" s="158"/>
      <c r="I36" s="158"/>
      <c r="J36" s="158"/>
      <c r="K36" s="158"/>
      <c r="L36" s="158"/>
    </row>
    <row r="37" spans="2:13" ht="15.6" customHeight="1" thickBot="1" x14ac:dyDescent="0.3">
      <c r="B37" s="226"/>
      <c r="C37" s="75">
        <v>5</v>
      </c>
      <c r="D37" s="76">
        <v>21219</v>
      </c>
      <c r="E37" s="76">
        <v>25588</v>
      </c>
      <c r="F37" s="76">
        <v>24495</v>
      </c>
      <c r="H37" s="158"/>
      <c r="I37" s="158"/>
      <c r="J37" s="158"/>
      <c r="K37" s="158"/>
      <c r="L37" s="158"/>
    </row>
    <row r="38" spans="2:13" ht="16.5" customHeight="1" thickBot="1" x14ac:dyDescent="0.3">
      <c r="B38" s="226"/>
      <c r="C38" s="75">
        <v>6</v>
      </c>
      <c r="D38" s="76">
        <v>26156</v>
      </c>
      <c r="E38" s="76">
        <v>31393</v>
      </c>
      <c r="F38" s="76">
        <v>29832</v>
      </c>
      <c r="H38" s="158"/>
      <c r="I38" s="158"/>
      <c r="J38" s="158"/>
      <c r="K38" s="158"/>
      <c r="L38" s="158"/>
    </row>
    <row r="39" spans="2:13" ht="15.6" thickBot="1" x14ac:dyDescent="0.3">
      <c r="B39" s="226"/>
      <c r="C39" s="75">
        <v>7</v>
      </c>
      <c r="D39" s="76">
        <v>31896</v>
      </c>
      <c r="E39" s="76">
        <v>37134</v>
      </c>
      <c r="F39" s="76">
        <v>35572</v>
      </c>
      <c r="H39" s="158"/>
      <c r="I39" s="158"/>
      <c r="J39" s="158"/>
      <c r="K39" s="158"/>
      <c r="L39" s="158"/>
    </row>
    <row r="40" spans="2:13" ht="16.5" customHeight="1" thickBot="1" x14ac:dyDescent="0.3">
      <c r="B40" s="227"/>
      <c r="C40" s="75" t="s">
        <v>114</v>
      </c>
      <c r="D40" s="76">
        <v>36070</v>
      </c>
      <c r="E40" s="76">
        <v>41308</v>
      </c>
      <c r="F40" s="76">
        <v>39746</v>
      </c>
      <c r="H40" s="158"/>
      <c r="I40" s="158"/>
      <c r="J40" s="159"/>
      <c r="K40" s="118"/>
    </row>
    <row r="41" spans="2:13" x14ac:dyDescent="0.25">
      <c r="B41" s="77" t="s">
        <v>127</v>
      </c>
      <c r="C41" s="78"/>
      <c r="D41" s="79"/>
      <c r="E41" s="79"/>
      <c r="F41" s="79"/>
      <c r="K41" s="118"/>
      <c r="L41" s="118"/>
      <c r="M41" s="118"/>
    </row>
    <row r="42" spans="2:13" x14ac:dyDescent="0.25">
      <c r="B42" s="77" t="s">
        <v>128</v>
      </c>
      <c r="C42" s="78"/>
      <c r="D42" s="79"/>
      <c r="E42" s="79"/>
      <c r="F42" s="79"/>
    </row>
    <row r="43" spans="2:13" x14ac:dyDescent="0.25">
      <c r="B43" s="77" t="s">
        <v>129</v>
      </c>
      <c r="C43" s="78"/>
      <c r="D43" s="79"/>
      <c r="E43" s="79"/>
      <c r="F43" s="79"/>
    </row>
    <row r="44" spans="2:13" x14ac:dyDescent="0.25">
      <c r="B44" s="80" t="s">
        <v>2702</v>
      </c>
      <c r="C44" s="78"/>
      <c r="D44" s="79"/>
      <c r="E44" s="79"/>
      <c r="F44" s="79"/>
    </row>
    <row r="45" spans="2:13" x14ac:dyDescent="0.25">
      <c r="B45" s="80"/>
      <c r="C45" s="78"/>
      <c r="D45" s="79"/>
      <c r="E45" s="79"/>
      <c r="F45" s="79"/>
    </row>
    <row r="46" spans="2:13" x14ac:dyDescent="0.25">
      <c r="B46" s="80"/>
      <c r="C46" s="78"/>
      <c r="D46" s="79"/>
      <c r="E46" s="79"/>
      <c r="F46" s="79"/>
    </row>
    <row r="47" spans="2:13" ht="18.600000000000001" thickBot="1" x14ac:dyDescent="0.3">
      <c r="B47" s="168" t="s">
        <v>131</v>
      </c>
      <c r="C47" s="78"/>
      <c r="D47" s="79"/>
      <c r="E47" s="79"/>
      <c r="F47" s="79"/>
    </row>
    <row r="48" spans="2:13" ht="93.6" x14ac:dyDescent="0.25">
      <c r="B48" s="65" t="s">
        <v>92</v>
      </c>
      <c r="C48" s="66" t="s">
        <v>93</v>
      </c>
      <c r="D48" s="67" t="s">
        <v>132</v>
      </c>
      <c r="E48" s="67" t="s">
        <v>95</v>
      </c>
      <c r="F48" s="67" t="s">
        <v>96</v>
      </c>
    </row>
    <row r="49" spans="2:12" ht="16.2" thickBot="1" x14ac:dyDescent="0.3">
      <c r="B49" s="71"/>
      <c r="C49" s="72"/>
      <c r="D49" s="73" t="s">
        <v>5</v>
      </c>
      <c r="E49" s="73" t="s">
        <v>5</v>
      </c>
      <c r="F49" s="73" t="s">
        <v>5</v>
      </c>
    </row>
    <row r="50" spans="2:12" ht="15.6" thickBot="1" x14ac:dyDescent="0.3">
      <c r="B50" s="225" t="s">
        <v>126</v>
      </c>
      <c r="C50" s="75">
        <v>4</v>
      </c>
      <c r="D50" s="175">
        <v>35301</v>
      </c>
      <c r="E50" s="175">
        <v>42613</v>
      </c>
      <c r="F50" s="175">
        <v>41135</v>
      </c>
      <c r="J50" s="158"/>
      <c r="K50" s="158"/>
      <c r="L50" s="158"/>
    </row>
    <row r="51" spans="2:12" ht="15.6" thickBot="1" x14ac:dyDescent="0.3">
      <c r="B51" s="226"/>
      <c r="C51" s="75">
        <v>5</v>
      </c>
      <c r="D51" s="175">
        <v>42437</v>
      </c>
      <c r="E51" s="175">
        <v>51176</v>
      </c>
      <c r="F51" s="175">
        <v>48991</v>
      </c>
      <c r="J51" s="158"/>
      <c r="K51" s="158"/>
      <c r="L51" s="158"/>
    </row>
    <row r="52" spans="2:12" ht="15.6" thickBot="1" x14ac:dyDescent="0.3">
      <c r="B52" s="226"/>
      <c r="C52" s="75">
        <v>6</v>
      </c>
      <c r="D52" s="175">
        <v>52312</v>
      </c>
      <c r="E52" s="175">
        <v>62787</v>
      </c>
      <c r="F52" s="175">
        <v>59663</v>
      </c>
      <c r="J52" s="158"/>
      <c r="K52" s="158"/>
      <c r="L52" s="158"/>
    </row>
    <row r="53" spans="2:12" ht="15.6" thickBot="1" x14ac:dyDescent="0.3">
      <c r="B53" s="226"/>
      <c r="C53" s="75">
        <v>7</v>
      </c>
      <c r="D53" s="175">
        <v>63792</v>
      </c>
      <c r="E53" s="175">
        <v>74267</v>
      </c>
      <c r="F53" s="175">
        <v>71143</v>
      </c>
      <c r="J53" s="158"/>
      <c r="K53" s="158"/>
      <c r="L53" s="158"/>
    </row>
    <row r="54" spans="2:12" ht="15.6" thickBot="1" x14ac:dyDescent="0.3">
      <c r="B54" s="227"/>
      <c r="C54" s="75" t="s">
        <v>114</v>
      </c>
      <c r="D54" s="175">
        <v>72141</v>
      </c>
      <c r="E54" s="175">
        <v>82616</v>
      </c>
      <c r="F54" s="175">
        <v>79492</v>
      </c>
    </row>
    <row r="55" spans="2:12" x14ac:dyDescent="0.25">
      <c r="B55" s="80" t="s">
        <v>133</v>
      </c>
      <c r="C55" s="78"/>
      <c r="D55" s="79"/>
      <c r="E55" s="79"/>
      <c r="F55" s="79"/>
    </row>
    <row r="56" spans="2:12" x14ac:dyDescent="0.25">
      <c r="B56" s="80" t="s">
        <v>2700</v>
      </c>
      <c r="C56" s="78"/>
      <c r="D56" s="79"/>
      <c r="E56" s="79"/>
      <c r="F56" s="79"/>
    </row>
    <row r="57" spans="2:12" x14ac:dyDescent="0.25">
      <c r="B57" s="107" t="s">
        <v>135</v>
      </c>
      <c r="C57" s="78"/>
      <c r="D57" s="79"/>
      <c r="E57" s="79"/>
      <c r="F57" s="79"/>
    </row>
    <row r="58" spans="2:12" x14ac:dyDescent="0.25">
      <c r="B58" s="107" t="s">
        <v>121</v>
      </c>
      <c r="C58" s="78"/>
      <c r="D58" s="79"/>
      <c r="E58" s="79"/>
      <c r="F58" s="79"/>
    </row>
    <row r="59" spans="2:12" x14ac:dyDescent="0.25">
      <c r="B59" s="107" t="s">
        <v>122</v>
      </c>
      <c r="C59" s="78"/>
      <c r="D59" s="79"/>
      <c r="E59" s="79"/>
      <c r="F59" s="79"/>
    </row>
    <row r="60" spans="2:12" x14ac:dyDescent="0.25">
      <c r="B60" s="107"/>
      <c r="C60" s="78"/>
      <c r="D60" s="79"/>
      <c r="E60" s="79"/>
      <c r="F60" s="79"/>
    </row>
    <row r="61" spans="2:12" ht="16.2" thickBot="1" x14ac:dyDescent="0.35">
      <c r="B61" s="64" t="s">
        <v>2703</v>
      </c>
      <c r="C61" s="78"/>
      <c r="D61" s="79"/>
      <c r="E61" s="79"/>
      <c r="F61" s="79"/>
    </row>
    <row r="62" spans="2:12" ht="78.599999999999994" thickBot="1" x14ac:dyDescent="0.3">
      <c r="B62" s="181"/>
      <c r="C62" s="67" t="s">
        <v>2705</v>
      </c>
      <c r="D62" s="67" t="s">
        <v>2716</v>
      </c>
      <c r="E62" s="79"/>
      <c r="F62" s="79"/>
    </row>
    <row r="63" spans="2:12" ht="15.6" thickBot="1" x14ac:dyDescent="0.3">
      <c r="B63" s="181" t="s">
        <v>2699</v>
      </c>
      <c r="C63" s="181">
        <v>92461.725200000001</v>
      </c>
      <c r="D63" s="181">
        <v>95232.976800000004</v>
      </c>
      <c r="E63" s="79"/>
      <c r="F63" s="79"/>
    </row>
    <row r="64" spans="2:12" x14ac:dyDescent="0.25">
      <c r="B64" s="80" t="s">
        <v>2704</v>
      </c>
      <c r="C64" s="182"/>
      <c r="D64" s="182"/>
      <c r="E64" s="79"/>
      <c r="F64" s="79"/>
    </row>
    <row r="65" spans="2:6" x14ac:dyDescent="0.25">
      <c r="B65" s="107" t="s">
        <v>2719</v>
      </c>
      <c r="C65" s="78"/>
      <c r="D65" s="79"/>
      <c r="E65" s="79"/>
      <c r="F65" s="79"/>
    </row>
    <row r="66" spans="2:6" x14ac:dyDescent="0.25">
      <c r="B66" s="107" t="s">
        <v>121</v>
      </c>
      <c r="C66" s="78"/>
      <c r="D66" s="79"/>
      <c r="E66" s="79"/>
      <c r="F66" s="79"/>
    </row>
    <row r="67" spans="2:6" x14ac:dyDescent="0.25">
      <c r="B67" s="107" t="s">
        <v>122</v>
      </c>
      <c r="C67" s="78"/>
      <c r="D67" s="79"/>
      <c r="E67" s="79"/>
      <c r="F67" s="79"/>
    </row>
    <row r="68" spans="2:6" x14ac:dyDescent="0.25">
      <c r="C68" s="78"/>
      <c r="D68" s="79"/>
      <c r="E68" s="79"/>
      <c r="F68" s="79"/>
    </row>
    <row r="69" spans="2:6" ht="16.2" thickBot="1" x14ac:dyDescent="0.35">
      <c r="B69" s="97" t="s">
        <v>2698</v>
      </c>
      <c r="C69" s="53"/>
      <c r="D69" s="53"/>
      <c r="E69" s="53"/>
      <c r="F69" s="53"/>
    </row>
    <row r="70" spans="2:6" ht="47.55" customHeight="1" thickBot="1" x14ac:dyDescent="0.35">
      <c r="B70" s="81" t="s">
        <v>136</v>
      </c>
      <c r="C70" s="228" t="s">
        <v>137</v>
      </c>
      <c r="D70" s="228"/>
      <c r="E70" s="53"/>
      <c r="F70" s="53"/>
    </row>
    <row r="71" spans="2:6" ht="105.6" customHeight="1" thickBot="1" x14ac:dyDescent="0.35">
      <c r="B71" s="82" t="s">
        <v>138</v>
      </c>
      <c r="C71" s="229" t="s">
        <v>2689</v>
      </c>
      <c r="D71" s="229"/>
      <c r="E71" s="53"/>
      <c r="F71" s="53"/>
    </row>
    <row r="72" spans="2:6" ht="120.6" customHeight="1" thickBot="1" x14ac:dyDescent="0.35">
      <c r="B72" s="82" t="s">
        <v>140</v>
      </c>
      <c r="C72" s="229" t="s">
        <v>2690</v>
      </c>
      <c r="D72" s="229"/>
      <c r="E72" s="53"/>
      <c r="F72" s="53"/>
    </row>
    <row r="73" spans="2:6" ht="15.6" x14ac:dyDescent="0.3">
      <c r="B73" s="80"/>
      <c r="C73" s="53"/>
      <c r="D73" s="53"/>
      <c r="E73" s="53"/>
      <c r="F73" s="53"/>
    </row>
    <row r="74" spans="2:6" ht="15.6" x14ac:dyDescent="0.3">
      <c r="C74" s="53"/>
      <c r="D74" s="53"/>
      <c r="E74" s="53"/>
      <c r="F74" s="53"/>
    </row>
    <row r="75" spans="2:6" ht="15.6" x14ac:dyDescent="0.3">
      <c r="B75" s="54"/>
      <c r="C75" s="53"/>
      <c r="D75" s="53"/>
      <c r="E75" s="53"/>
      <c r="F75" s="53"/>
    </row>
    <row r="76" spans="2:6" ht="15.6" x14ac:dyDescent="0.3">
      <c r="C76" s="53"/>
      <c r="D76" s="53"/>
      <c r="E76" s="53"/>
      <c r="F76" s="53"/>
    </row>
    <row r="77" spans="2:6" ht="15.6" x14ac:dyDescent="0.3">
      <c r="C77" s="53"/>
      <c r="D77" s="53"/>
      <c r="E77" s="53"/>
      <c r="F77" s="53"/>
    </row>
    <row r="78" spans="2:6" ht="15.6" x14ac:dyDescent="0.3">
      <c r="C78" s="53"/>
      <c r="D78" s="53"/>
      <c r="E78" s="53"/>
      <c r="F78" s="53"/>
    </row>
    <row r="79" spans="2:6" ht="15.6" x14ac:dyDescent="0.3">
      <c r="B79" s="55"/>
      <c r="C79" s="53"/>
      <c r="D79" s="53"/>
      <c r="E79" s="53"/>
      <c r="F79" s="53"/>
    </row>
    <row r="80" spans="2:6" ht="15.6" x14ac:dyDescent="0.3">
      <c r="B80" s="55"/>
      <c r="C80" s="53"/>
      <c r="D80" s="53"/>
      <c r="E80" s="53"/>
      <c r="F80" s="53"/>
    </row>
  </sheetData>
  <sheetProtection algorithmName="SHA-512" hashValue="Bd/zX7xZf3Ly6FefKP/HO/x43V1G9wh3wPpxgfDsFZlBauQ2rrbGpb3tLqv769ZJAgJJxinphkei7OQGlAwS8g==" saltValue="Wi7CFhoKJitIJgFIjWmgSg==" spinCount="100000" sheet="1" objects="1" scenarios="1"/>
  <mergeCells count="6">
    <mergeCell ref="C72:D72"/>
    <mergeCell ref="C25:F25"/>
    <mergeCell ref="B36:B40"/>
    <mergeCell ref="B50:B54"/>
    <mergeCell ref="C70:D70"/>
    <mergeCell ref="C71:D71"/>
  </mergeCells>
  <hyperlinks>
    <hyperlink ref="B21" location="_ftn3" display="_ftn3" xr:uid="{A4D4F52D-CB93-4C2B-8B3E-771EB3C3227F}"/>
    <hyperlink ref="B22" location="_ftn3" display="_ftn3" xr:uid="{5CD5F4CB-81DC-4FB7-8079-17F4A927A7E6}"/>
    <hyperlink ref="B23" location="_ftn3" display="_ftn3" xr:uid="{4088ABA1-3FD0-4978-B5DD-05D0C29267B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32CE-92D8-4159-A887-1A338EB28525}">
  <dimension ref="A1:H1276"/>
  <sheetViews>
    <sheetView workbookViewId="0">
      <pane ySplit="2" topLeftCell="A1238" activePane="bottomLeft" state="frozen"/>
      <selection pane="bottomLeft" activeCell="A1276" sqref="A1276"/>
    </sheetView>
  </sheetViews>
  <sheetFormatPr defaultColWidth="9.21875" defaultRowHeight="13.2" x14ac:dyDescent="0.25"/>
  <cols>
    <col min="1" max="1" width="9.21875" style="62"/>
    <col min="2" max="2" width="61.21875" style="62" bestFit="1" customWidth="1"/>
    <col min="3" max="3" width="11.21875" style="62" bestFit="1" customWidth="1"/>
    <col min="4" max="6" width="9.21875" style="62"/>
    <col min="7" max="7" width="65.44140625" style="62" bestFit="1" customWidth="1"/>
    <col min="8" max="8" width="15.77734375" style="62" customWidth="1"/>
    <col min="9" max="16384" width="9.21875" style="62"/>
  </cols>
  <sheetData>
    <row r="1" spans="1:8" x14ac:dyDescent="0.25">
      <c r="A1" s="62" t="s">
        <v>142</v>
      </c>
      <c r="C1" s="63">
        <v>62926051.536835708</v>
      </c>
      <c r="D1" s="63"/>
      <c r="E1" s="63"/>
      <c r="G1" s="63"/>
      <c r="H1" s="63">
        <v>62926051.536835812</v>
      </c>
    </row>
    <row r="2" spans="1:8" x14ac:dyDescent="0.25">
      <c r="A2" s="62" t="s">
        <v>143</v>
      </c>
      <c r="B2" s="62" t="s">
        <v>144</v>
      </c>
      <c r="F2" s="62" t="s">
        <v>143</v>
      </c>
      <c r="G2" s="62" t="s">
        <v>144</v>
      </c>
      <c r="H2" s="62" t="s">
        <v>145</v>
      </c>
    </row>
    <row r="4" spans="1:8" x14ac:dyDescent="0.25">
      <c r="A4" s="62" t="s">
        <v>146</v>
      </c>
      <c r="B4" s="62" t="s">
        <v>147</v>
      </c>
      <c r="C4" s="63">
        <v>44048.108636541918</v>
      </c>
      <c r="D4" s="63"/>
      <c r="E4" s="63"/>
      <c r="F4" s="62" t="s">
        <v>148</v>
      </c>
      <c r="G4" s="62" t="s">
        <v>149</v>
      </c>
      <c r="H4" s="63">
        <v>26237.206619101231</v>
      </c>
    </row>
    <row r="5" spans="1:8" x14ac:dyDescent="0.25">
      <c r="A5" s="62" t="s">
        <v>150</v>
      </c>
      <c r="B5" s="62" t="s">
        <v>151</v>
      </c>
      <c r="C5" s="63">
        <v>58788.155744559517</v>
      </c>
      <c r="D5" s="63"/>
      <c r="E5" s="63"/>
      <c r="F5" s="62" t="s">
        <v>152</v>
      </c>
      <c r="G5" s="62" t="s">
        <v>153</v>
      </c>
      <c r="H5" s="63">
        <v>34270.786062976025</v>
      </c>
    </row>
    <row r="6" spans="1:8" x14ac:dyDescent="0.25">
      <c r="A6" s="62" t="s">
        <v>154</v>
      </c>
      <c r="B6" s="62" t="s">
        <v>155</v>
      </c>
      <c r="C6" s="63">
        <v>50913.227649673478</v>
      </c>
      <c r="D6" s="63"/>
      <c r="E6" s="63"/>
      <c r="F6" s="62" t="s">
        <v>156</v>
      </c>
      <c r="G6" s="62" t="s">
        <v>157</v>
      </c>
      <c r="H6" s="63">
        <v>87600.565262710283</v>
      </c>
    </row>
    <row r="7" spans="1:8" x14ac:dyDescent="0.25">
      <c r="A7" s="62" t="s">
        <v>158</v>
      </c>
      <c r="B7" s="62" t="s">
        <v>159</v>
      </c>
      <c r="C7" s="63">
        <v>43783.698679271991</v>
      </c>
      <c r="D7" s="63"/>
      <c r="E7" s="63"/>
      <c r="F7" s="62" t="s">
        <v>160</v>
      </c>
      <c r="G7" s="62" t="s">
        <v>161</v>
      </c>
      <c r="H7" s="63">
        <v>49353.685330113192</v>
      </c>
    </row>
    <row r="8" spans="1:8" x14ac:dyDescent="0.25">
      <c r="A8" s="62" t="s">
        <v>162</v>
      </c>
      <c r="B8" s="62" t="s">
        <v>163</v>
      </c>
      <c r="C8" s="63">
        <v>32594.962823338537</v>
      </c>
      <c r="D8" s="63"/>
      <c r="E8" s="63"/>
      <c r="F8" s="62" t="s">
        <v>164</v>
      </c>
      <c r="G8" s="62" t="s">
        <v>165</v>
      </c>
      <c r="H8" s="63">
        <v>30575.040663774449</v>
      </c>
    </row>
    <row r="9" spans="1:8" x14ac:dyDescent="0.25">
      <c r="A9" s="62" t="s">
        <v>166</v>
      </c>
      <c r="B9" s="62" t="s">
        <v>167</v>
      </c>
      <c r="C9" s="63">
        <v>44631.924860457075</v>
      </c>
      <c r="D9" s="63"/>
      <c r="E9" s="63"/>
      <c r="F9" s="62" t="s">
        <v>168</v>
      </c>
      <c r="G9" s="62" t="s">
        <v>169</v>
      </c>
      <c r="H9" s="63">
        <v>110797.69332713359</v>
      </c>
    </row>
    <row r="10" spans="1:8" x14ac:dyDescent="0.25">
      <c r="A10" s="62" t="s">
        <v>170</v>
      </c>
      <c r="B10" s="62" t="s">
        <v>171</v>
      </c>
      <c r="C10" s="63">
        <v>23558.57805584099</v>
      </c>
      <c r="D10" s="63"/>
      <c r="E10" s="63"/>
      <c r="F10" s="62" t="s">
        <v>172</v>
      </c>
      <c r="G10" s="62" t="s">
        <v>173</v>
      </c>
      <c r="H10" s="63">
        <v>54631.058486431357</v>
      </c>
    </row>
    <row r="11" spans="1:8" x14ac:dyDescent="0.25">
      <c r="A11" s="62" t="s">
        <v>174</v>
      </c>
      <c r="B11" s="62" t="s">
        <v>175</v>
      </c>
      <c r="C11" s="63">
        <v>46719.397319213851</v>
      </c>
      <c r="D11" s="63"/>
      <c r="E11" s="63"/>
      <c r="F11" s="62" t="s">
        <v>176</v>
      </c>
      <c r="G11" s="62" t="s">
        <v>177</v>
      </c>
      <c r="H11" s="63">
        <v>21256.522574033555</v>
      </c>
    </row>
    <row r="12" spans="1:8" x14ac:dyDescent="0.25">
      <c r="A12" s="62" t="s">
        <v>178</v>
      </c>
      <c r="B12" s="62" t="s">
        <v>179</v>
      </c>
      <c r="C12" s="63">
        <v>30932.727961622368</v>
      </c>
      <c r="D12" s="63"/>
      <c r="E12" s="63"/>
      <c r="F12" s="62" t="s">
        <v>180</v>
      </c>
      <c r="G12" s="62" t="s">
        <v>181</v>
      </c>
      <c r="H12" s="63">
        <v>51781.117347802756</v>
      </c>
    </row>
    <row r="13" spans="1:8" x14ac:dyDescent="0.25">
      <c r="A13" s="62" t="s">
        <v>182</v>
      </c>
      <c r="B13" s="62" t="s">
        <v>183</v>
      </c>
      <c r="C13" s="63">
        <v>30742.633561260835</v>
      </c>
      <c r="D13" s="63"/>
      <c r="E13" s="63"/>
      <c r="F13" s="62" t="s">
        <v>184</v>
      </c>
      <c r="G13" s="62" t="s">
        <v>185</v>
      </c>
      <c r="H13" s="63">
        <v>52018.38680586018</v>
      </c>
    </row>
    <row r="14" spans="1:8" x14ac:dyDescent="0.25">
      <c r="A14" s="62" t="s">
        <v>186</v>
      </c>
      <c r="B14" s="62" t="s">
        <v>187</v>
      </c>
      <c r="C14" s="63">
        <v>53092.887129180155</v>
      </c>
      <c r="D14" s="63"/>
      <c r="E14" s="63"/>
      <c r="F14" s="62" t="s">
        <v>188</v>
      </c>
      <c r="G14" s="62" t="s">
        <v>189</v>
      </c>
      <c r="H14" s="63">
        <v>56928.324781269461</v>
      </c>
    </row>
    <row r="15" spans="1:8" x14ac:dyDescent="0.25">
      <c r="A15" s="62" t="s">
        <v>190</v>
      </c>
      <c r="B15" s="62" t="s">
        <v>191</v>
      </c>
      <c r="C15" s="63">
        <v>43112.496284136898</v>
      </c>
      <c r="D15" s="63"/>
      <c r="E15" s="63"/>
      <c r="F15" s="62" t="s">
        <v>192</v>
      </c>
      <c r="G15" s="62" t="s">
        <v>193</v>
      </c>
      <c r="H15" s="63">
        <v>48985.576585531526</v>
      </c>
    </row>
    <row r="16" spans="1:8" x14ac:dyDescent="0.25">
      <c r="A16" s="62" t="s">
        <v>194</v>
      </c>
      <c r="B16" s="62" t="s">
        <v>195</v>
      </c>
      <c r="C16" s="63">
        <v>77989.996542612353</v>
      </c>
      <c r="D16" s="63"/>
      <c r="E16" s="63"/>
      <c r="F16" s="62" t="s">
        <v>196</v>
      </c>
      <c r="G16" s="62" t="s">
        <v>197</v>
      </c>
      <c r="H16" s="63">
        <v>33146.266453217599</v>
      </c>
    </row>
    <row r="17" spans="1:8" x14ac:dyDescent="0.25">
      <c r="A17" s="62" t="s">
        <v>152</v>
      </c>
      <c r="B17" s="62" t="s">
        <v>153</v>
      </c>
      <c r="C17" s="63">
        <v>34270.786062976025</v>
      </c>
      <c r="D17" s="63"/>
      <c r="E17" s="63"/>
      <c r="F17" s="62" t="s">
        <v>198</v>
      </c>
      <c r="G17" s="62" t="s">
        <v>199</v>
      </c>
      <c r="H17" s="63">
        <v>50517.747241187782</v>
      </c>
    </row>
    <row r="18" spans="1:8" x14ac:dyDescent="0.25">
      <c r="A18" s="62" t="s">
        <v>200</v>
      </c>
      <c r="B18" s="62" t="s">
        <v>201</v>
      </c>
      <c r="C18" s="63">
        <v>56970.682766552098</v>
      </c>
      <c r="D18" s="63"/>
      <c r="E18" s="63"/>
      <c r="F18" s="62" t="s">
        <v>202</v>
      </c>
      <c r="G18" s="62" t="s">
        <v>203</v>
      </c>
      <c r="H18" s="63">
        <v>45333.401952004235</v>
      </c>
    </row>
    <row r="19" spans="1:8" x14ac:dyDescent="0.25">
      <c r="A19" s="62" t="s">
        <v>204</v>
      </c>
      <c r="B19" s="62" t="s">
        <v>205</v>
      </c>
      <c r="C19" s="63">
        <v>32991.284543870126</v>
      </c>
      <c r="D19" s="63"/>
      <c r="E19" s="63"/>
      <c r="F19" s="62" t="s">
        <v>206</v>
      </c>
      <c r="G19" s="62" t="s">
        <v>207</v>
      </c>
      <c r="H19" s="63">
        <v>37013.496944209881</v>
      </c>
    </row>
    <row r="20" spans="1:8" x14ac:dyDescent="0.25">
      <c r="A20" s="62" t="s">
        <v>208</v>
      </c>
      <c r="B20" s="62" t="s">
        <v>209</v>
      </c>
      <c r="C20" s="63">
        <v>61764.232961291156</v>
      </c>
      <c r="D20" s="63"/>
      <c r="E20" s="63"/>
      <c r="F20" s="62" t="s">
        <v>210</v>
      </c>
      <c r="G20" s="62" t="s">
        <v>211</v>
      </c>
      <c r="H20" s="63">
        <v>55031.439176853222</v>
      </c>
    </row>
    <row r="21" spans="1:8" x14ac:dyDescent="0.25">
      <c r="A21" s="62" t="s">
        <v>212</v>
      </c>
      <c r="B21" s="62" t="s">
        <v>213</v>
      </c>
      <c r="C21" s="63">
        <v>41672.011868428337</v>
      </c>
      <c r="D21" s="63"/>
      <c r="E21" s="63"/>
      <c r="F21" s="62" t="s">
        <v>214</v>
      </c>
      <c r="G21" s="62" t="s">
        <v>215</v>
      </c>
      <c r="H21" s="63">
        <v>42394.999949078512</v>
      </c>
    </row>
    <row r="22" spans="1:8" x14ac:dyDescent="0.25">
      <c r="A22" s="62" t="s">
        <v>216</v>
      </c>
      <c r="B22" s="62" t="s">
        <v>217</v>
      </c>
      <c r="C22" s="63">
        <v>41287.859097553111</v>
      </c>
      <c r="D22" s="63"/>
      <c r="E22" s="63"/>
      <c r="F22" s="62" t="s">
        <v>218</v>
      </c>
      <c r="G22" s="62" t="s">
        <v>219</v>
      </c>
      <c r="H22" s="63">
        <v>53406.995185953587</v>
      </c>
    </row>
    <row r="23" spans="1:8" x14ac:dyDescent="0.25">
      <c r="A23" s="62" t="s">
        <v>220</v>
      </c>
      <c r="B23" s="62" t="s">
        <v>221</v>
      </c>
      <c r="C23" s="63">
        <v>50851.593929918025</v>
      </c>
      <c r="D23" s="63"/>
      <c r="E23" s="63"/>
      <c r="F23" s="62" t="s">
        <v>222</v>
      </c>
      <c r="G23" s="62" t="s">
        <v>223</v>
      </c>
      <c r="H23" s="63">
        <v>35204.911256896128</v>
      </c>
    </row>
    <row r="24" spans="1:8" x14ac:dyDescent="0.25">
      <c r="A24" s="62" t="s">
        <v>224</v>
      </c>
      <c r="B24" s="62" t="s">
        <v>225</v>
      </c>
      <c r="C24" s="63">
        <v>85480.837284387468</v>
      </c>
      <c r="D24" s="63"/>
      <c r="E24" s="63"/>
      <c r="F24" s="62" t="s">
        <v>226</v>
      </c>
      <c r="G24" s="62" t="s">
        <v>227</v>
      </c>
      <c r="H24" s="63">
        <v>80453.472211908127</v>
      </c>
    </row>
    <row r="25" spans="1:8" x14ac:dyDescent="0.25">
      <c r="A25" s="62" t="s">
        <v>228</v>
      </c>
      <c r="B25" s="62" t="s">
        <v>229</v>
      </c>
      <c r="C25" s="63">
        <v>41296.089241761889</v>
      </c>
      <c r="D25" s="63"/>
      <c r="E25" s="63"/>
      <c r="F25" s="62" t="s">
        <v>230</v>
      </c>
      <c r="G25" s="62" t="s">
        <v>231</v>
      </c>
      <c r="H25" s="63">
        <v>35977.087562122986</v>
      </c>
    </row>
    <row r="26" spans="1:8" x14ac:dyDescent="0.25">
      <c r="A26" s="62" t="s">
        <v>232</v>
      </c>
      <c r="B26" s="62" t="s">
        <v>233</v>
      </c>
      <c r="C26" s="63">
        <v>25503.68884559624</v>
      </c>
      <c r="D26" s="63"/>
      <c r="E26" s="63"/>
      <c r="F26" s="62" t="s">
        <v>234</v>
      </c>
      <c r="G26" s="62" t="s">
        <v>235</v>
      </c>
      <c r="H26" s="63">
        <v>30365.646026500497</v>
      </c>
    </row>
    <row r="27" spans="1:8" x14ac:dyDescent="0.25">
      <c r="A27" s="62" t="s">
        <v>236</v>
      </c>
      <c r="B27" s="62" t="s">
        <v>237</v>
      </c>
      <c r="C27" s="63">
        <v>53456.207106130772</v>
      </c>
      <c r="D27" s="63"/>
      <c r="E27" s="63"/>
      <c r="F27" s="62" t="s">
        <v>238</v>
      </c>
      <c r="G27" s="62" t="s">
        <v>239</v>
      </c>
      <c r="H27" s="63">
        <v>75518.781854086032</v>
      </c>
    </row>
    <row r="28" spans="1:8" x14ac:dyDescent="0.25">
      <c r="A28" s="62" t="s">
        <v>240</v>
      </c>
      <c r="B28" s="62" t="s">
        <v>241</v>
      </c>
      <c r="C28" s="63">
        <v>57782.949728849118</v>
      </c>
      <c r="D28" s="63"/>
      <c r="E28" s="63"/>
      <c r="F28" s="62" t="s">
        <v>242</v>
      </c>
      <c r="G28" s="62" t="s">
        <v>243</v>
      </c>
      <c r="H28" s="63">
        <v>45934.920279104932</v>
      </c>
    </row>
    <row r="29" spans="1:8" x14ac:dyDescent="0.25">
      <c r="A29" s="62" t="s">
        <v>244</v>
      </c>
      <c r="B29" s="62" t="s">
        <v>245</v>
      </c>
      <c r="C29" s="63">
        <v>43670.889860146701</v>
      </c>
      <c r="D29" s="63"/>
      <c r="E29" s="63"/>
      <c r="F29" s="62" t="s">
        <v>246</v>
      </c>
      <c r="G29" s="62" t="s">
        <v>247</v>
      </c>
      <c r="H29" s="63">
        <v>77855.222410341172</v>
      </c>
    </row>
    <row r="30" spans="1:8" x14ac:dyDescent="0.25">
      <c r="A30" s="62" t="s">
        <v>248</v>
      </c>
      <c r="B30" s="62" t="s">
        <v>249</v>
      </c>
      <c r="C30" s="63">
        <v>62482.299964447935</v>
      </c>
      <c r="D30" s="63"/>
      <c r="E30" s="63"/>
      <c r="F30" s="62" t="s">
        <v>250</v>
      </c>
      <c r="G30" s="62" t="s">
        <v>251</v>
      </c>
      <c r="H30" s="63">
        <v>38791.946833660309</v>
      </c>
    </row>
    <row r="31" spans="1:8" x14ac:dyDescent="0.25">
      <c r="A31" s="62" t="s">
        <v>252</v>
      </c>
      <c r="B31" s="62" t="s">
        <v>253</v>
      </c>
      <c r="C31" s="63">
        <v>47842.490417510227</v>
      </c>
      <c r="D31" s="63"/>
      <c r="E31" s="63"/>
      <c r="F31" s="62" t="s">
        <v>254</v>
      </c>
      <c r="G31" s="62" t="s">
        <v>255</v>
      </c>
      <c r="H31" s="63">
        <v>62715.963128320458</v>
      </c>
    </row>
    <row r="32" spans="1:8" x14ac:dyDescent="0.25">
      <c r="A32" s="62" t="s">
        <v>256</v>
      </c>
      <c r="B32" s="62" t="s">
        <v>257</v>
      </c>
      <c r="C32" s="63">
        <v>31840.329737297605</v>
      </c>
      <c r="D32" s="63"/>
      <c r="E32" s="63"/>
      <c r="F32" s="62" t="s">
        <v>258</v>
      </c>
      <c r="G32" s="62" t="s">
        <v>259</v>
      </c>
      <c r="H32" s="63">
        <v>49530.204555810284</v>
      </c>
    </row>
    <row r="33" spans="1:8" x14ac:dyDescent="0.25">
      <c r="A33" s="62" t="s">
        <v>260</v>
      </c>
      <c r="B33" s="62" t="s">
        <v>261</v>
      </c>
      <c r="C33" s="63">
        <v>46499.943398837495</v>
      </c>
      <c r="D33" s="63"/>
      <c r="E33" s="63"/>
      <c r="F33" s="62" t="s">
        <v>262</v>
      </c>
      <c r="G33" s="62" t="s">
        <v>263</v>
      </c>
      <c r="H33" s="63">
        <v>46824.141342843694</v>
      </c>
    </row>
    <row r="34" spans="1:8" x14ac:dyDescent="0.25">
      <c r="A34" s="62" t="s">
        <v>264</v>
      </c>
      <c r="B34" s="62" t="s">
        <v>265</v>
      </c>
      <c r="C34" s="63">
        <v>38236.578036721112</v>
      </c>
      <c r="D34" s="63"/>
      <c r="E34" s="63"/>
      <c r="F34" s="62" t="s">
        <v>266</v>
      </c>
      <c r="G34" s="62" t="s">
        <v>267</v>
      </c>
      <c r="H34" s="63">
        <v>94954.817945243922</v>
      </c>
    </row>
    <row r="35" spans="1:8" x14ac:dyDescent="0.25">
      <c r="A35" s="62" t="s">
        <v>268</v>
      </c>
      <c r="B35" s="62" t="s">
        <v>269</v>
      </c>
      <c r="C35" s="63">
        <v>51853.554483966946</v>
      </c>
      <c r="D35" s="63"/>
      <c r="E35" s="63"/>
      <c r="F35" s="62" t="s">
        <v>270</v>
      </c>
      <c r="G35" s="62" t="s">
        <v>271</v>
      </c>
      <c r="H35" s="63">
        <v>91828.070158492817</v>
      </c>
    </row>
    <row r="36" spans="1:8" x14ac:dyDescent="0.25">
      <c r="A36" s="62" t="s">
        <v>272</v>
      </c>
      <c r="B36" s="62" t="s">
        <v>273</v>
      </c>
      <c r="C36" s="63">
        <v>26223.721942160912</v>
      </c>
      <c r="D36" s="63"/>
      <c r="E36" s="63"/>
      <c r="F36" s="62" t="s">
        <v>220</v>
      </c>
      <c r="G36" s="62" t="s">
        <v>221</v>
      </c>
      <c r="H36" s="63">
        <v>50851.593929918025</v>
      </c>
    </row>
    <row r="37" spans="1:8" x14ac:dyDescent="0.25">
      <c r="A37" s="62" t="s">
        <v>274</v>
      </c>
      <c r="B37" s="62" t="s">
        <v>275</v>
      </c>
      <c r="C37" s="63">
        <v>33133.68122017174</v>
      </c>
      <c r="D37" s="63"/>
      <c r="E37" s="63"/>
      <c r="F37" s="62" t="s">
        <v>276</v>
      </c>
      <c r="G37" s="62" t="s">
        <v>277</v>
      </c>
      <c r="H37" s="63">
        <v>66380.092431126264</v>
      </c>
    </row>
    <row r="38" spans="1:8" x14ac:dyDescent="0.25">
      <c r="A38" s="62" t="s">
        <v>278</v>
      </c>
      <c r="B38" s="62" t="s">
        <v>279</v>
      </c>
      <c r="C38" s="63">
        <v>83911.987866568699</v>
      </c>
      <c r="D38" s="63"/>
      <c r="E38" s="63"/>
      <c r="F38" s="62" t="s">
        <v>280</v>
      </c>
      <c r="G38" s="62" t="s">
        <v>281</v>
      </c>
      <c r="H38" s="63">
        <v>37462.389708473449</v>
      </c>
    </row>
    <row r="39" spans="1:8" x14ac:dyDescent="0.25">
      <c r="A39" s="62" t="s">
        <v>282</v>
      </c>
      <c r="B39" s="62" t="s">
        <v>283</v>
      </c>
      <c r="C39" s="63">
        <v>42181.229772331288</v>
      </c>
      <c r="D39" s="63"/>
      <c r="E39" s="63"/>
      <c r="F39" s="62" t="s">
        <v>284</v>
      </c>
      <c r="G39" s="62" t="s">
        <v>285</v>
      </c>
      <c r="H39" s="63">
        <v>42136.550866930527</v>
      </c>
    </row>
    <row r="40" spans="1:8" x14ac:dyDescent="0.25">
      <c r="A40" s="62" t="s">
        <v>286</v>
      </c>
      <c r="B40" s="62" t="s">
        <v>287</v>
      </c>
      <c r="C40" s="63">
        <v>92693.553205287593</v>
      </c>
      <c r="D40" s="63"/>
      <c r="E40" s="63"/>
      <c r="F40" s="62" t="s">
        <v>288</v>
      </c>
      <c r="G40" s="62" t="s">
        <v>289</v>
      </c>
      <c r="H40" s="63">
        <v>38463.203529310282</v>
      </c>
    </row>
    <row r="41" spans="1:8" x14ac:dyDescent="0.25">
      <c r="A41" s="62" t="s">
        <v>290</v>
      </c>
      <c r="B41" s="62" t="s">
        <v>291</v>
      </c>
      <c r="C41" s="63">
        <v>44970.528482473324</v>
      </c>
      <c r="D41" s="63"/>
      <c r="E41" s="63"/>
      <c r="F41" s="62" t="s">
        <v>292</v>
      </c>
      <c r="G41" s="62" t="s">
        <v>293</v>
      </c>
      <c r="H41" s="63">
        <v>44173.195658345503</v>
      </c>
    </row>
    <row r="42" spans="1:8" x14ac:dyDescent="0.25">
      <c r="A42" s="62" t="s">
        <v>294</v>
      </c>
      <c r="B42" s="62" t="s">
        <v>295</v>
      </c>
      <c r="C42" s="63">
        <v>32991.544958317289</v>
      </c>
      <c r="D42" s="63"/>
      <c r="E42" s="63"/>
      <c r="F42" s="62" t="s">
        <v>296</v>
      </c>
      <c r="G42" s="62" t="s">
        <v>297</v>
      </c>
      <c r="H42" s="63">
        <v>34050.514576674788</v>
      </c>
    </row>
    <row r="43" spans="1:8" x14ac:dyDescent="0.25">
      <c r="A43" s="62" t="s">
        <v>298</v>
      </c>
      <c r="B43" s="62" t="s">
        <v>299</v>
      </c>
      <c r="C43" s="63">
        <v>37834.561489501342</v>
      </c>
      <c r="D43" s="63"/>
      <c r="E43" s="63"/>
      <c r="F43" s="62" t="s">
        <v>300</v>
      </c>
      <c r="G43" s="62" t="s">
        <v>301</v>
      </c>
      <c r="H43" s="63">
        <v>42716.140433563873</v>
      </c>
    </row>
    <row r="44" spans="1:8" x14ac:dyDescent="0.25">
      <c r="A44" s="62" t="s">
        <v>302</v>
      </c>
      <c r="B44" s="62" t="s">
        <v>303</v>
      </c>
      <c r="C44" s="63">
        <v>39111.105373142404</v>
      </c>
      <c r="D44" s="63"/>
      <c r="E44" s="63"/>
      <c r="F44" s="62" t="s">
        <v>304</v>
      </c>
      <c r="G44" s="62" t="s">
        <v>305</v>
      </c>
      <c r="H44" s="63">
        <v>59088.34867594696</v>
      </c>
    </row>
    <row r="45" spans="1:8" x14ac:dyDescent="0.25">
      <c r="A45" s="62" t="s">
        <v>306</v>
      </c>
      <c r="B45" s="62" t="s">
        <v>307</v>
      </c>
      <c r="C45" s="63">
        <v>31414.694513900467</v>
      </c>
      <c r="D45" s="63"/>
      <c r="E45" s="63"/>
      <c r="F45" s="62" t="s">
        <v>308</v>
      </c>
      <c r="G45" s="62" t="s">
        <v>309</v>
      </c>
      <c r="H45" s="63">
        <v>60047.74188389456</v>
      </c>
    </row>
    <row r="46" spans="1:8" x14ac:dyDescent="0.25">
      <c r="A46" s="62" t="s">
        <v>310</v>
      </c>
      <c r="B46" s="62" t="s">
        <v>311</v>
      </c>
      <c r="C46" s="63">
        <v>32137.730336168275</v>
      </c>
      <c r="D46" s="63"/>
      <c r="E46" s="63"/>
      <c r="F46" s="62" t="s">
        <v>312</v>
      </c>
      <c r="G46" s="62" t="s">
        <v>313</v>
      </c>
      <c r="H46" s="63">
        <v>41140.558175806094</v>
      </c>
    </row>
    <row r="47" spans="1:8" x14ac:dyDescent="0.25">
      <c r="A47" s="62" t="s">
        <v>314</v>
      </c>
      <c r="B47" s="62" t="s">
        <v>315</v>
      </c>
      <c r="C47" s="63">
        <v>55303.918347942585</v>
      </c>
      <c r="D47" s="63"/>
      <c r="E47" s="63"/>
      <c r="F47" s="62" t="s">
        <v>316</v>
      </c>
      <c r="G47" s="62" t="s">
        <v>317</v>
      </c>
      <c r="H47" s="63">
        <v>22475.123610478167</v>
      </c>
    </row>
    <row r="48" spans="1:8" x14ac:dyDescent="0.25">
      <c r="A48" s="62" t="s">
        <v>318</v>
      </c>
      <c r="B48" s="62" t="s">
        <v>319</v>
      </c>
      <c r="C48" s="63">
        <v>41146.210171324055</v>
      </c>
      <c r="D48" s="63"/>
      <c r="E48" s="63"/>
      <c r="F48" s="62" t="s">
        <v>320</v>
      </c>
      <c r="G48" s="62" t="s">
        <v>321</v>
      </c>
      <c r="H48" s="63">
        <v>34915.340358355767</v>
      </c>
    </row>
    <row r="49" spans="1:8" x14ac:dyDescent="0.25">
      <c r="A49" s="62" t="s">
        <v>322</v>
      </c>
      <c r="B49" s="62" t="s">
        <v>323</v>
      </c>
      <c r="C49" s="63">
        <v>33295.31684732352</v>
      </c>
      <c r="D49" s="63"/>
      <c r="E49" s="63"/>
      <c r="F49" s="62" t="s">
        <v>324</v>
      </c>
      <c r="G49" s="62" t="s">
        <v>325</v>
      </c>
      <c r="H49" s="63">
        <v>41145.386004422551</v>
      </c>
    </row>
    <row r="50" spans="1:8" x14ac:dyDescent="0.25">
      <c r="A50" s="62" t="s">
        <v>326</v>
      </c>
      <c r="B50" s="62" t="s">
        <v>327</v>
      </c>
      <c r="C50" s="63">
        <v>42044.652572519895</v>
      </c>
      <c r="D50" s="63"/>
      <c r="E50" s="63"/>
      <c r="F50" s="62" t="s">
        <v>328</v>
      </c>
      <c r="G50" s="62" t="s">
        <v>329</v>
      </c>
      <c r="H50" s="63">
        <v>51647.721004372601</v>
      </c>
    </row>
    <row r="51" spans="1:8" x14ac:dyDescent="0.25">
      <c r="A51" s="62" t="s">
        <v>330</v>
      </c>
      <c r="B51" s="62" t="s">
        <v>331</v>
      </c>
      <c r="C51" s="63">
        <v>67327.656570316394</v>
      </c>
      <c r="D51" s="63"/>
      <c r="E51" s="63"/>
      <c r="F51" s="62" t="s">
        <v>332</v>
      </c>
      <c r="G51" s="62" t="s">
        <v>333</v>
      </c>
      <c r="H51" s="63">
        <v>54696.48369643862</v>
      </c>
    </row>
    <row r="52" spans="1:8" x14ac:dyDescent="0.25">
      <c r="A52" s="62" t="s">
        <v>334</v>
      </c>
      <c r="B52" s="62" t="s">
        <v>335</v>
      </c>
      <c r="C52" s="63">
        <v>40675.427795963355</v>
      </c>
      <c r="D52" s="63"/>
      <c r="E52" s="63"/>
      <c r="F52" s="62" t="s">
        <v>336</v>
      </c>
      <c r="G52" s="62" t="s">
        <v>337</v>
      </c>
      <c r="H52" s="63">
        <v>38260.945432019107</v>
      </c>
    </row>
    <row r="53" spans="1:8" x14ac:dyDescent="0.25">
      <c r="A53" s="62" t="s">
        <v>338</v>
      </c>
      <c r="B53" s="62" t="s">
        <v>339</v>
      </c>
      <c r="C53" s="63">
        <v>32161.39639577673</v>
      </c>
      <c r="D53" s="63"/>
      <c r="E53" s="63"/>
      <c r="F53" s="62" t="s">
        <v>340</v>
      </c>
      <c r="G53" s="62" t="s">
        <v>341</v>
      </c>
      <c r="H53" s="63">
        <v>20878.595074939029</v>
      </c>
    </row>
    <row r="54" spans="1:8" x14ac:dyDescent="0.25">
      <c r="A54" s="62" t="s">
        <v>342</v>
      </c>
      <c r="B54" s="62" t="s">
        <v>343</v>
      </c>
      <c r="C54" s="63">
        <v>28931.595350748474</v>
      </c>
      <c r="D54" s="63"/>
      <c r="E54" s="63"/>
      <c r="F54" s="62" t="s">
        <v>344</v>
      </c>
      <c r="G54" s="62" t="s">
        <v>345</v>
      </c>
      <c r="H54" s="63">
        <v>22596.294065543814</v>
      </c>
    </row>
    <row r="55" spans="1:8" x14ac:dyDescent="0.25">
      <c r="A55" s="62" t="s">
        <v>346</v>
      </c>
      <c r="B55" s="62" t="s">
        <v>347</v>
      </c>
      <c r="C55" s="63">
        <v>48649.725635765892</v>
      </c>
      <c r="D55" s="63"/>
      <c r="E55" s="63"/>
      <c r="F55" s="62" t="s">
        <v>256</v>
      </c>
      <c r="G55" s="62" t="s">
        <v>257</v>
      </c>
      <c r="H55" s="63">
        <v>31840.329737297605</v>
      </c>
    </row>
    <row r="56" spans="1:8" x14ac:dyDescent="0.25">
      <c r="A56" s="62" t="s">
        <v>348</v>
      </c>
      <c r="B56" s="62" t="s">
        <v>349</v>
      </c>
      <c r="C56" s="63">
        <v>26014.960155119719</v>
      </c>
      <c r="D56" s="63"/>
      <c r="E56" s="63"/>
      <c r="F56" s="62" t="s">
        <v>350</v>
      </c>
      <c r="G56" s="62" t="s">
        <v>351</v>
      </c>
      <c r="H56" s="63">
        <v>34224.507801560459</v>
      </c>
    </row>
    <row r="57" spans="1:8" x14ac:dyDescent="0.25">
      <c r="A57" s="62" t="s">
        <v>352</v>
      </c>
      <c r="B57" s="62" t="s">
        <v>353</v>
      </c>
      <c r="C57" s="63">
        <v>30583.770409299232</v>
      </c>
      <c r="D57" s="63"/>
      <c r="E57" s="63"/>
      <c r="F57" s="62" t="s">
        <v>354</v>
      </c>
      <c r="G57" s="62" t="s">
        <v>355</v>
      </c>
      <c r="H57" s="63">
        <v>17473.378846402033</v>
      </c>
    </row>
    <row r="58" spans="1:8" x14ac:dyDescent="0.25">
      <c r="A58" s="62" t="s">
        <v>356</v>
      </c>
      <c r="B58" s="62" t="s">
        <v>357</v>
      </c>
      <c r="C58" s="63">
        <v>41466.99059668777</v>
      </c>
      <c r="D58" s="63"/>
      <c r="E58" s="63"/>
      <c r="F58" s="62" t="s">
        <v>358</v>
      </c>
      <c r="G58" s="62" t="s">
        <v>359</v>
      </c>
      <c r="H58" s="63">
        <v>32929.574790474595</v>
      </c>
    </row>
    <row r="59" spans="1:8" x14ac:dyDescent="0.25">
      <c r="A59" s="62" t="s">
        <v>360</v>
      </c>
      <c r="B59" s="62" t="s">
        <v>361</v>
      </c>
      <c r="C59" s="63">
        <v>36497.077834988995</v>
      </c>
      <c r="D59" s="63"/>
      <c r="E59" s="63"/>
      <c r="F59" s="62" t="s">
        <v>362</v>
      </c>
      <c r="G59" s="62" t="s">
        <v>363</v>
      </c>
      <c r="H59" s="63">
        <v>62760.640041406368</v>
      </c>
    </row>
    <row r="60" spans="1:8" x14ac:dyDescent="0.25">
      <c r="A60" s="62" t="s">
        <v>364</v>
      </c>
      <c r="B60" s="62" t="s">
        <v>365</v>
      </c>
      <c r="C60" s="63">
        <v>98338.438514591107</v>
      </c>
      <c r="D60" s="63"/>
      <c r="E60" s="63"/>
      <c r="F60" s="62" t="s">
        <v>366</v>
      </c>
      <c r="G60" s="62" t="s">
        <v>367</v>
      </c>
      <c r="H60" s="63">
        <v>36988.254080729123</v>
      </c>
    </row>
    <row r="61" spans="1:8" x14ac:dyDescent="0.25">
      <c r="A61" s="62" t="s">
        <v>368</v>
      </c>
      <c r="B61" s="62" t="s">
        <v>369</v>
      </c>
      <c r="C61" s="63">
        <v>69996.470044651389</v>
      </c>
      <c r="D61" s="63"/>
      <c r="E61" s="63"/>
      <c r="F61" s="62" t="s">
        <v>370</v>
      </c>
      <c r="G61" s="62" t="s">
        <v>371</v>
      </c>
      <c r="H61" s="63">
        <v>53667.466729012674</v>
      </c>
    </row>
    <row r="62" spans="1:8" x14ac:dyDescent="0.25">
      <c r="A62" s="62" t="s">
        <v>372</v>
      </c>
      <c r="B62" s="62" t="s">
        <v>373</v>
      </c>
      <c r="C62" s="63">
        <v>47223.776942256794</v>
      </c>
      <c r="D62" s="63"/>
      <c r="E62" s="63"/>
      <c r="F62" s="62" t="s">
        <v>374</v>
      </c>
      <c r="G62" s="62" t="s">
        <v>375</v>
      </c>
      <c r="H62" s="63">
        <v>65113.234140496941</v>
      </c>
    </row>
    <row r="63" spans="1:8" x14ac:dyDescent="0.25">
      <c r="A63" s="62" t="s">
        <v>376</v>
      </c>
      <c r="B63" s="62" t="s">
        <v>377</v>
      </c>
      <c r="C63" s="63">
        <v>43310.991894256498</v>
      </c>
      <c r="D63" s="63"/>
      <c r="E63" s="63"/>
      <c r="F63" s="62" t="s">
        <v>378</v>
      </c>
      <c r="G63" s="62" t="s">
        <v>379</v>
      </c>
      <c r="H63" s="63">
        <v>83182.61490574955</v>
      </c>
    </row>
    <row r="64" spans="1:8" x14ac:dyDescent="0.25">
      <c r="A64" s="62" t="s">
        <v>380</v>
      </c>
      <c r="B64" s="62" t="s">
        <v>381</v>
      </c>
      <c r="C64" s="63">
        <v>28528.031856193476</v>
      </c>
      <c r="D64" s="63"/>
      <c r="E64" s="63"/>
      <c r="F64" s="62" t="s">
        <v>382</v>
      </c>
      <c r="G64" s="62" t="s">
        <v>383</v>
      </c>
      <c r="H64" s="63">
        <v>45879.36399540554</v>
      </c>
    </row>
    <row r="65" spans="1:8" x14ac:dyDescent="0.25">
      <c r="A65" s="62" t="s">
        <v>384</v>
      </c>
      <c r="B65" s="62" t="s">
        <v>385</v>
      </c>
      <c r="C65" s="63">
        <v>40493.830462976337</v>
      </c>
      <c r="D65" s="63"/>
      <c r="E65" s="63"/>
      <c r="F65" s="62" t="s">
        <v>386</v>
      </c>
      <c r="G65" s="62" t="s">
        <v>387</v>
      </c>
      <c r="H65" s="63">
        <v>43436.560085274235</v>
      </c>
    </row>
    <row r="66" spans="1:8" x14ac:dyDescent="0.25">
      <c r="A66" s="62" t="s">
        <v>388</v>
      </c>
      <c r="B66" s="62" t="s">
        <v>389</v>
      </c>
      <c r="C66" s="63">
        <v>48460.823651118</v>
      </c>
      <c r="D66" s="63"/>
      <c r="E66" s="63"/>
      <c r="F66" s="62" t="s">
        <v>390</v>
      </c>
      <c r="G66" s="62" t="s">
        <v>391</v>
      </c>
      <c r="H66" s="63">
        <v>57867.65046029682</v>
      </c>
    </row>
    <row r="67" spans="1:8" x14ac:dyDescent="0.25">
      <c r="A67" s="62" t="s">
        <v>392</v>
      </c>
      <c r="B67" s="62" t="s">
        <v>393</v>
      </c>
      <c r="C67" s="63">
        <v>37690.921484130864</v>
      </c>
      <c r="D67" s="63"/>
      <c r="E67" s="63"/>
      <c r="F67" s="62" t="s">
        <v>394</v>
      </c>
      <c r="G67" s="62" t="s">
        <v>395</v>
      </c>
      <c r="H67" s="63">
        <v>57588.31217205985</v>
      </c>
    </row>
    <row r="68" spans="1:8" x14ac:dyDescent="0.25">
      <c r="A68" s="62" t="s">
        <v>396</v>
      </c>
      <c r="B68" s="62" t="s">
        <v>397</v>
      </c>
      <c r="C68" s="63">
        <v>36338.297949151507</v>
      </c>
      <c r="D68" s="63"/>
      <c r="E68" s="63"/>
      <c r="F68" s="62" t="s">
        <v>398</v>
      </c>
      <c r="G68" s="62" t="s">
        <v>399</v>
      </c>
      <c r="H68" s="63">
        <v>31641.367609233544</v>
      </c>
    </row>
    <row r="69" spans="1:8" x14ac:dyDescent="0.25">
      <c r="A69" s="62" t="s">
        <v>400</v>
      </c>
      <c r="B69" s="62" t="s">
        <v>401</v>
      </c>
      <c r="C69" s="63">
        <v>36272.772955507928</v>
      </c>
      <c r="D69" s="63"/>
      <c r="E69" s="63"/>
      <c r="F69" s="62" t="s">
        <v>402</v>
      </c>
      <c r="G69" s="62" t="s">
        <v>403</v>
      </c>
      <c r="H69" s="63">
        <v>29594.670054191927</v>
      </c>
    </row>
    <row r="70" spans="1:8" x14ac:dyDescent="0.25">
      <c r="A70" s="62" t="s">
        <v>404</v>
      </c>
      <c r="B70" s="62" t="s">
        <v>405</v>
      </c>
      <c r="C70" s="63">
        <v>51884.956854407035</v>
      </c>
      <c r="D70" s="63"/>
      <c r="E70" s="63"/>
      <c r="F70" s="62" t="s">
        <v>406</v>
      </c>
      <c r="G70" s="62" t="s">
        <v>407</v>
      </c>
      <c r="H70" s="63">
        <v>39703.003867382635</v>
      </c>
    </row>
    <row r="71" spans="1:8" x14ac:dyDescent="0.25">
      <c r="A71" s="62" t="s">
        <v>408</v>
      </c>
      <c r="B71" s="62" t="s">
        <v>409</v>
      </c>
      <c r="C71" s="63">
        <v>34204.563597154192</v>
      </c>
      <c r="D71" s="63"/>
      <c r="E71" s="63"/>
      <c r="F71" s="62" t="s">
        <v>410</v>
      </c>
      <c r="G71" s="62" t="s">
        <v>411</v>
      </c>
      <c r="H71" s="63">
        <v>19404.455596116899</v>
      </c>
    </row>
    <row r="72" spans="1:8" x14ac:dyDescent="0.25">
      <c r="A72" s="62" t="s">
        <v>412</v>
      </c>
      <c r="B72" s="62" t="s">
        <v>413</v>
      </c>
      <c r="C72" s="63">
        <v>48874.2262318832</v>
      </c>
      <c r="D72" s="63"/>
      <c r="E72" s="63"/>
      <c r="F72" s="62" t="s">
        <v>414</v>
      </c>
      <c r="G72" s="62" t="s">
        <v>415</v>
      </c>
      <c r="H72" s="63">
        <v>38479.974824766177</v>
      </c>
    </row>
    <row r="73" spans="1:8" x14ac:dyDescent="0.25">
      <c r="A73" s="62" t="s">
        <v>416</v>
      </c>
      <c r="B73" s="62" t="s">
        <v>417</v>
      </c>
      <c r="C73" s="63">
        <v>55602.844657411799</v>
      </c>
      <c r="D73" s="63"/>
      <c r="E73" s="63"/>
      <c r="F73" s="62" t="s">
        <v>418</v>
      </c>
      <c r="G73" s="62" t="s">
        <v>419</v>
      </c>
      <c r="H73" s="63">
        <v>103946.90091909815</v>
      </c>
    </row>
    <row r="74" spans="1:8" x14ac:dyDescent="0.25">
      <c r="A74" s="62" t="s">
        <v>420</v>
      </c>
      <c r="B74" s="62" t="s">
        <v>421</v>
      </c>
      <c r="C74" s="63">
        <v>36425.213860636228</v>
      </c>
      <c r="D74" s="63"/>
      <c r="E74" s="63"/>
      <c r="F74" s="62" t="s">
        <v>422</v>
      </c>
      <c r="G74" s="62" t="s">
        <v>423</v>
      </c>
      <c r="H74" s="63">
        <v>31787.207438520411</v>
      </c>
    </row>
    <row r="75" spans="1:8" x14ac:dyDescent="0.25">
      <c r="A75" s="62" t="s">
        <v>424</v>
      </c>
      <c r="B75" s="62" t="s">
        <v>425</v>
      </c>
      <c r="C75" s="63">
        <v>98724.93807777953</v>
      </c>
      <c r="D75" s="63"/>
      <c r="E75" s="63"/>
      <c r="F75" s="62" t="s">
        <v>426</v>
      </c>
      <c r="G75" s="62" t="s">
        <v>427</v>
      </c>
      <c r="H75" s="63">
        <v>46833.160072111357</v>
      </c>
    </row>
    <row r="76" spans="1:8" x14ac:dyDescent="0.25">
      <c r="A76" s="62" t="s">
        <v>428</v>
      </c>
      <c r="B76" s="62" t="s">
        <v>429</v>
      </c>
      <c r="C76" s="63">
        <v>69333.936249854465</v>
      </c>
      <c r="D76" s="63"/>
      <c r="E76" s="63"/>
      <c r="F76" s="62" t="s">
        <v>430</v>
      </c>
      <c r="G76" s="62" t="s">
        <v>431</v>
      </c>
      <c r="H76" s="63">
        <v>22962.332743086481</v>
      </c>
    </row>
    <row r="77" spans="1:8" x14ac:dyDescent="0.25">
      <c r="A77" s="62" t="s">
        <v>432</v>
      </c>
      <c r="B77" s="62" t="s">
        <v>433</v>
      </c>
      <c r="C77" s="63">
        <v>47471.919663348068</v>
      </c>
      <c r="D77" s="63"/>
      <c r="E77" s="63"/>
      <c r="F77" s="62" t="s">
        <v>170</v>
      </c>
      <c r="G77" s="62" t="s">
        <v>171</v>
      </c>
      <c r="H77" s="63">
        <v>23558.57805584099</v>
      </c>
    </row>
    <row r="78" spans="1:8" x14ac:dyDescent="0.25">
      <c r="A78" s="62" t="s">
        <v>434</v>
      </c>
      <c r="B78" s="62" t="s">
        <v>435</v>
      </c>
      <c r="C78" s="63">
        <v>48013.019636294506</v>
      </c>
      <c r="D78" s="63"/>
      <c r="E78" s="63"/>
      <c r="F78" s="62" t="s">
        <v>436</v>
      </c>
      <c r="G78" s="62" t="s">
        <v>437</v>
      </c>
      <c r="H78" s="63">
        <v>62386.828810714571</v>
      </c>
    </row>
    <row r="79" spans="1:8" x14ac:dyDescent="0.25">
      <c r="A79" s="62" t="s">
        <v>438</v>
      </c>
      <c r="B79" s="62" t="s">
        <v>439</v>
      </c>
      <c r="C79" s="63">
        <v>54104.124894847584</v>
      </c>
      <c r="D79" s="63"/>
      <c r="E79" s="63"/>
      <c r="F79" s="62" t="s">
        <v>440</v>
      </c>
      <c r="G79" s="62" t="s">
        <v>441</v>
      </c>
      <c r="H79" s="63">
        <v>213403.93693072189</v>
      </c>
    </row>
    <row r="80" spans="1:8" x14ac:dyDescent="0.25">
      <c r="A80" s="62" t="s">
        <v>442</v>
      </c>
      <c r="B80" s="62" t="s">
        <v>443</v>
      </c>
      <c r="C80" s="63">
        <v>279031.32185706671</v>
      </c>
      <c r="D80" s="63"/>
      <c r="E80" s="63"/>
      <c r="F80" s="62" t="s">
        <v>444</v>
      </c>
      <c r="G80" s="62" t="s">
        <v>445</v>
      </c>
      <c r="H80" s="63">
        <v>39530.851840303039</v>
      </c>
    </row>
    <row r="81" spans="1:8" x14ac:dyDescent="0.25">
      <c r="A81" s="62" t="s">
        <v>446</v>
      </c>
      <c r="B81" s="62" t="s">
        <v>447</v>
      </c>
      <c r="C81" s="63">
        <v>52992.352709195577</v>
      </c>
      <c r="D81" s="63"/>
      <c r="E81" s="63"/>
      <c r="F81" s="62" t="s">
        <v>448</v>
      </c>
      <c r="G81" s="62" t="s">
        <v>449</v>
      </c>
      <c r="H81" s="63">
        <v>38877.230891162719</v>
      </c>
    </row>
    <row r="82" spans="1:8" x14ac:dyDescent="0.25">
      <c r="A82" s="62" t="s">
        <v>450</v>
      </c>
      <c r="B82" s="62" t="s">
        <v>451</v>
      </c>
      <c r="C82" s="63">
        <v>33258.37130104364</v>
      </c>
      <c r="D82" s="63"/>
      <c r="E82" s="63"/>
      <c r="F82" s="62" t="s">
        <v>452</v>
      </c>
      <c r="G82" s="62" t="s">
        <v>453</v>
      </c>
      <c r="H82" s="63">
        <v>40348.393213446689</v>
      </c>
    </row>
    <row r="83" spans="1:8" x14ac:dyDescent="0.25">
      <c r="A83" s="62" t="s">
        <v>454</v>
      </c>
      <c r="B83" s="62" t="s">
        <v>455</v>
      </c>
      <c r="C83" s="63">
        <v>76881.186286694676</v>
      </c>
      <c r="D83" s="63"/>
      <c r="E83" s="63"/>
      <c r="F83" s="62" t="s">
        <v>456</v>
      </c>
      <c r="G83" s="62" t="s">
        <v>457</v>
      </c>
      <c r="H83" s="63">
        <v>38217.691782449612</v>
      </c>
    </row>
    <row r="84" spans="1:8" x14ac:dyDescent="0.25">
      <c r="A84" s="62" t="s">
        <v>458</v>
      </c>
      <c r="B84" s="62" t="s">
        <v>459</v>
      </c>
      <c r="C84" s="63">
        <v>31122.533914041618</v>
      </c>
      <c r="D84" s="63"/>
      <c r="E84" s="63"/>
      <c r="F84" s="62" t="s">
        <v>460</v>
      </c>
      <c r="G84" s="62" t="s">
        <v>461</v>
      </c>
      <c r="H84" s="63">
        <v>46481.486997948443</v>
      </c>
    </row>
    <row r="85" spans="1:8" x14ac:dyDescent="0.25">
      <c r="A85" s="62" t="s">
        <v>462</v>
      </c>
      <c r="B85" s="62" t="s">
        <v>463</v>
      </c>
      <c r="C85" s="63">
        <v>61704.670279940285</v>
      </c>
      <c r="D85" s="63"/>
      <c r="E85" s="63"/>
      <c r="F85" s="62" t="s">
        <v>464</v>
      </c>
      <c r="G85" s="62" t="s">
        <v>465</v>
      </c>
      <c r="H85" s="63">
        <v>30041.420147101326</v>
      </c>
    </row>
    <row r="86" spans="1:8" x14ac:dyDescent="0.25">
      <c r="A86" s="62" t="s">
        <v>466</v>
      </c>
      <c r="B86" s="62" t="s">
        <v>467</v>
      </c>
      <c r="C86" s="63">
        <v>55650.870874005159</v>
      </c>
      <c r="D86" s="63"/>
      <c r="E86" s="63"/>
      <c r="F86" s="62" t="s">
        <v>468</v>
      </c>
      <c r="G86" s="62" t="s">
        <v>469</v>
      </c>
      <c r="H86" s="63">
        <v>63851.456475860599</v>
      </c>
    </row>
    <row r="87" spans="1:8" x14ac:dyDescent="0.25">
      <c r="A87" s="62" t="s">
        <v>470</v>
      </c>
      <c r="B87" s="62" t="s">
        <v>471</v>
      </c>
      <c r="C87" s="63">
        <v>62271.202964880482</v>
      </c>
      <c r="D87" s="63"/>
      <c r="E87" s="63"/>
      <c r="F87" s="62" t="s">
        <v>472</v>
      </c>
      <c r="G87" s="62" t="s">
        <v>473</v>
      </c>
      <c r="H87" s="63">
        <v>36687.60981321412</v>
      </c>
    </row>
    <row r="88" spans="1:8" x14ac:dyDescent="0.25">
      <c r="A88" s="62" t="s">
        <v>474</v>
      </c>
      <c r="B88" s="62" t="s">
        <v>475</v>
      </c>
      <c r="C88" s="63">
        <v>62765.317793911017</v>
      </c>
      <c r="D88" s="63"/>
      <c r="E88" s="63"/>
      <c r="F88" s="62" t="s">
        <v>476</v>
      </c>
      <c r="G88" s="62" t="s">
        <v>477</v>
      </c>
      <c r="H88" s="63">
        <v>47759.936419239195</v>
      </c>
    </row>
    <row r="89" spans="1:8" x14ac:dyDescent="0.25">
      <c r="A89" s="62" t="s">
        <v>478</v>
      </c>
      <c r="B89" s="62" t="s">
        <v>479</v>
      </c>
      <c r="C89" s="63">
        <v>49133.689242984241</v>
      </c>
      <c r="D89" s="63"/>
      <c r="E89" s="63"/>
      <c r="F89" s="62" t="s">
        <v>480</v>
      </c>
      <c r="G89" s="62" t="s">
        <v>481</v>
      </c>
      <c r="H89" s="63">
        <v>41902.096126638164</v>
      </c>
    </row>
    <row r="90" spans="1:8" x14ac:dyDescent="0.25">
      <c r="A90" s="62" t="s">
        <v>482</v>
      </c>
      <c r="B90" s="62" t="s">
        <v>483</v>
      </c>
      <c r="C90" s="63">
        <v>33290.439922568439</v>
      </c>
      <c r="D90" s="63"/>
      <c r="E90" s="63"/>
      <c r="F90" s="62" t="s">
        <v>484</v>
      </c>
      <c r="G90" s="62" t="s">
        <v>485</v>
      </c>
      <c r="H90" s="63">
        <v>33010.981793318424</v>
      </c>
    </row>
    <row r="91" spans="1:8" x14ac:dyDescent="0.25">
      <c r="A91" s="62" t="s">
        <v>486</v>
      </c>
      <c r="B91" s="62" t="s">
        <v>487</v>
      </c>
      <c r="C91" s="63">
        <v>38467.24073602038</v>
      </c>
      <c r="D91" s="63"/>
      <c r="E91" s="63"/>
      <c r="F91" s="62" t="s">
        <v>488</v>
      </c>
      <c r="G91" s="62" t="s">
        <v>489</v>
      </c>
      <c r="H91" s="63">
        <v>52094.30941289819</v>
      </c>
    </row>
    <row r="92" spans="1:8" x14ac:dyDescent="0.25">
      <c r="A92" s="62" t="s">
        <v>490</v>
      </c>
      <c r="B92" s="62" t="s">
        <v>491</v>
      </c>
      <c r="C92" s="63">
        <v>57729.303509864672</v>
      </c>
      <c r="D92" s="63"/>
      <c r="E92" s="63"/>
      <c r="F92" s="62" t="s">
        <v>264</v>
      </c>
      <c r="G92" s="62" t="s">
        <v>265</v>
      </c>
      <c r="H92" s="63">
        <v>38236.578036721112</v>
      </c>
    </row>
    <row r="93" spans="1:8" x14ac:dyDescent="0.25">
      <c r="A93" s="62" t="s">
        <v>492</v>
      </c>
      <c r="B93" s="62" t="s">
        <v>493</v>
      </c>
      <c r="C93" s="63">
        <v>60834.126428030562</v>
      </c>
      <c r="D93" s="63"/>
      <c r="E93" s="63"/>
      <c r="F93" s="62" t="s">
        <v>494</v>
      </c>
      <c r="G93" s="62" t="s">
        <v>495</v>
      </c>
      <c r="H93" s="63">
        <v>57777.623921551509</v>
      </c>
    </row>
    <row r="94" spans="1:8" x14ac:dyDescent="0.25">
      <c r="A94" s="62" t="s">
        <v>496</v>
      </c>
      <c r="B94" s="62" t="s">
        <v>497</v>
      </c>
      <c r="C94" s="63">
        <v>45738.232582942634</v>
      </c>
      <c r="D94" s="63"/>
      <c r="E94" s="63"/>
      <c r="F94" s="62" t="s">
        <v>498</v>
      </c>
      <c r="G94" s="62" t="s">
        <v>499</v>
      </c>
      <c r="H94" s="63">
        <v>51296.858688618566</v>
      </c>
    </row>
    <row r="95" spans="1:8" x14ac:dyDescent="0.25">
      <c r="A95" s="62" t="s">
        <v>500</v>
      </c>
      <c r="B95" s="62" t="s">
        <v>501</v>
      </c>
      <c r="C95" s="63">
        <v>42375.212973297275</v>
      </c>
      <c r="D95" s="63"/>
      <c r="E95" s="63"/>
      <c r="F95" s="62" t="s">
        <v>502</v>
      </c>
      <c r="G95" s="62" t="s">
        <v>503</v>
      </c>
      <c r="H95" s="63">
        <v>64845.056956705856</v>
      </c>
    </row>
    <row r="96" spans="1:8" x14ac:dyDescent="0.25">
      <c r="A96" s="62" t="s">
        <v>504</v>
      </c>
      <c r="B96" s="62" t="s">
        <v>505</v>
      </c>
      <c r="C96" s="63">
        <v>45262.148759921889</v>
      </c>
      <c r="D96" s="63"/>
      <c r="E96" s="63"/>
      <c r="F96" s="62" t="s">
        <v>286</v>
      </c>
      <c r="G96" s="62" t="s">
        <v>287</v>
      </c>
      <c r="H96" s="63">
        <v>92693.553205287593</v>
      </c>
    </row>
    <row r="97" spans="1:8" x14ac:dyDescent="0.25">
      <c r="A97" s="62" t="s">
        <v>242</v>
      </c>
      <c r="B97" s="62" t="s">
        <v>243</v>
      </c>
      <c r="C97" s="63">
        <v>45934.920279104932</v>
      </c>
      <c r="D97" s="63"/>
      <c r="E97" s="63"/>
      <c r="F97" s="62" t="s">
        <v>420</v>
      </c>
      <c r="G97" s="62" t="s">
        <v>421</v>
      </c>
      <c r="H97" s="63">
        <v>36425.213860636228</v>
      </c>
    </row>
    <row r="98" spans="1:8" x14ac:dyDescent="0.25">
      <c r="A98" s="62" t="s">
        <v>506</v>
      </c>
      <c r="B98" s="62" t="s">
        <v>507</v>
      </c>
      <c r="C98" s="63">
        <v>56601.80910896149</v>
      </c>
      <c r="D98" s="63"/>
      <c r="E98" s="63"/>
      <c r="F98" s="62" t="s">
        <v>508</v>
      </c>
      <c r="G98" s="62" t="s">
        <v>509</v>
      </c>
      <c r="H98" s="63">
        <v>44866.121171220148</v>
      </c>
    </row>
    <row r="99" spans="1:8" x14ac:dyDescent="0.25">
      <c r="A99" s="62" t="s">
        <v>510</v>
      </c>
      <c r="B99" s="62" t="s">
        <v>511</v>
      </c>
      <c r="C99" s="63">
        <v>44275.987232332242</v>
      </c>
      <c r="D99" s="63"/>
      <c r="E99" s="63"/>
      <c r="F99" s="62" t="s">
        <v>326</v>
      </c>
      <c r="G99" s="62" t="s">
        <v>327</v>
      </c>
      <c r="H99" s="63">
        <v>42044.652572519895</v>
      </c>
    </row>
    <row r="100" spans="1:8" x14ac:dyDescent="0.25">
      <c r="A100" s="62" t="s">
        <v>512</v>
      </c>
      <c r="B100" s="62" t="s">
        <v>513</v>
      </c>
      <c r="C100" s="63">
        <v>50979.365083913421</v>
      </c>
      <c r="D100" s="63"/>
      <c r="E100" s="63"/>
      <c r="F100" s="62" t="s">
        <v>514</v>
      </c>
      <c r="G100" s="62" t="s">
        <v>515</v>
      </c>
      <c r="H100" s="63">
        <v>36748.875320323554</v>
      </c>
    </row>
    <row r="101" spans="1:8" x14ac:dyDescent="0.25">
      <c r="A101" s="62" t="s">
        <v>516</v>
      </c>
      <c r="B101" s="62" t="s">
        <v>517</v>
      </c>
      <c r="C101" s="63">
        <v>56800.14747492336</v>
      </c>
      <c r="D101" s="63"/>
      <c r="E101" s="63"/>
      <c r="F101" s="62" t="s">
        <v>518</v>
      </c>
      <c r="G101" s="62" t="s">
        <v>519</v>
      </c>
      <c r="H101" s="63">
        <v>54468.970228353472</v>
      </c>
    </row>
    <row r="102" spans="1:8" x14ac:dyDescent="0.25">
      <c r="A102" s="62" t="s">
        <v>520</v>
      </c>
      <c r="B102" s="62" t="s">
        <v>521</v>
      </c>
      <c r="C102" s="63">
        <v>49779.04184022898</v>
      </c>
      <c r="D102" s="63"/>
      <c r="E102" s="63"/>
      <c r="F102" s="62" t="s">
        <v>522</v>
      </c>
      <c r="G102" s="62" t="s">
        <v>523</v>
      </c>
      <c r="H102" s="63">
        <v>45036.675701563305</v>
      </c>
    </row>
    <row r="103" spans="1:8" x14ac:dyDescent="0.25">
      <c r="A103" s="62" t="s">
        <v>524</v>
      </c>
      <c r="B103" s="62" t="s">
        <v>525</v>
      </c>
      <c r="C103" s="63">
        <v>37185.981674701514</v>
      </c>
      <c r="D103" s="63"/>
      <c r="E103" s="63"/>
      <c r="F103" s="62" t="s">
        <v>526</v>
      </c>
      <c r="G103" s="62" t="s">
        <v>527</v>
      </c>
      <c r="H103" s="63">
        <v>42895.850030378497</v>
      </c>
    </row>
    <row r="104" spans="1:8" x14ac:dyDescent="0.25">
      <c r="A104" s="62" t="s">
        <v>528</v>
      </c>
      <c r="B104" s="62" t="s">
        <v>529</v>
      </c>
      <c r="C104" s="63">
        <v>54162.652052162986</v>
      </c>
      <c r="D104" s="63"/>
      <c r="E104" s="63"/>
      <c r="F104" s="62" t="s">
        <v>530</v>
      </c>
      <c r="G104" s="62" t="s">
        <v>531</v>
      </c>
      <c r="H104" s="63">
        <v>53979.070466687233</v>
      </c>
    </row>
    <row r="105" spans="1:8" x14ac:dyDescent="0.25">
      <c r="A105" s="62" t="s">
        <v>532</v>
      </c>
      <c r="B105" s="62" t="s">
        <v>533</v>
      </c>
      <c r="C105" s="63">
        <v>159887.365614929</v>
      </c>
      <c r="D105" s="63"/>
      <c r="E105" s="63"/>
      <c r="F105" s="62" t="s">
        <v>534</v>
      </c>
      <c r="G105" s="62" t="s">
        <v>535</v>
      </c>
      <c r="H105" s="63">
        <v>54632.485386716173</v>
      </c>
    </row>
    <row r="106" spans="1:8" x14ac:dyDescent="0.25">
      <c r="A106" s="62" t="s">
        <v>536</v>
      </c>
      <c r="B106" s="62" t="s">
        <v>537</v>
      </c>
      <c r="C106" s="63">
        <v>54958.783376470761</v>
      </c>
      <c r="D106" s="63"/>
      <c r="E106" s="63"/>
      <c r="F106" s="62" t="s">
        <v>538</v>
      </c>
      <c r="G106" s="62" t="s">
        <v>539</v>
      </c>
      <c r="H106" s="63">
        <v>71005.571060210379</v>
      </c>
    </row>
    <row r="107" spans="1:8" x14ac:dyDescent="0.25">
      <c r="A107" s="62" t="s">
        <v>540</v>
      </c>
      <c r="B107" s="62" t="s">
        <v>541</v>
      </c>
      <c r="C107" s="63">
        <v>41397.117738076529</v>
      </c>
      <c r="D107" s="63"/>
      <c r="E107" s="63"/>
      <c r="F107" s="62" t="s">
        <v>542</v>
      </c>
      <c r="G107" s="62" t="s">
        <v>543</v>
      </c>
      <c r="H107" s="63">
        <v>48578.059298134693</v>
      </c>
    </row>
    <row r="108" spans="1:8" x14ac:dyDescent="0.25">
      <c r="A108" s="62" t="s">
        <v>544</v>
      </c>
      <c r="B108" s="62" t="s">
        <v>545</v>
      </c>
      <c r="C108" s="63">
        <v>42445.425306220226</v>
      </c>
      <c r="D108" s="63"/>
      <c r="E108" s="63"/>
      <c r="F108" s="62" t="s">
        <v>546</v>
      </c>
      <c r="G108" s="62" t="s">
        <v>547</v>
      </c>
      <c r="H108" s="63">
        <v>42733.494516971681</v>
      </c>
    </row>
    <row r="109" spans="1:8" x14ac:dyDescent="0.25">
      <c r="A109" s="62" t="s">
        <v>548</v>
      </c>
      <c r="B109" s="62" t="s">
        <v>549</v>
      </c>
      <c r="C109" s="63">
        <v>39743.148064857342</v>
      </c>
      <c r="D109" s="63"/>
      <c r="E109" s="63"/>
      <c r="F109" s="62" t="s">
        <v>550</v>
      </c>
      <c r="G109" s="62" t="s">
        <v>551</v>
      </c>
      <c r="H109" s="63">
        <v>31074.238193089739</v>
      </c>
    </row>
    <row r="110" spans="1:8" x14ac:dyDescent="0.25">
      <c r="A110" s="62" t="s">
        <v>552</v>
      </c>
      <c r="B110" s="62" t="s">
        <v>553</v>
      </c>
      <c r="C110" s="63">
        <v>63209.597924188849</v>
      </c>
      <c r="D110" s="63"/>
      <c r="E110" s="63"/>
      <c r="F110" s="62" t="s">
        <v>554</v>
      </c>
      <c r="G110" s="62" t="s">
        <v>555</v>
      </c>
      <c r="H110" s="63">
        <v>39858.620225551189</v>
      </c>
    </row>
    <row r="111" spans="1:8" x14ac:dyDescent="0.25">
      <c r="A111" s="62" t="s">
        <v>556</v>
      </c>
      <c r="B111" s="62" t="s">
        <v>557</v>
      </c>
      <c r="C111" s="63">
        <v>48095.190690191812</v>
      </c>
      <c r="D111" s="63"/>
      <c r="E111" s="63"/>
      <c r="F111" s="62" t="s">
        <v>558</v>
      </c>
      <c r="G111" s="62" t="s">
        <v>559</v>
      </c>
      <c r="H111" s="63">
        <v>48318.821894236797</v>
      </c>
    </row>
    <row r="112" spans="1:8" x14ac:dyDescent="0.25">
      <c r="A112" s="62" t="s">
        <v>560</v>
      </c>
      <c r="B112" s="62" t="s">
        <v>561</v>
      </c>
      <c r="C112" s="63">
        <v>51398.977457024404</v>
      </c>
      <c r="D112" s="63"/>
      <c r="E112" s="63"/>
      <c r="F112" s="62" t="s">
        <v>562</v>
      </c>
      <c r="G112" s="62" t="s">
        <v>563</v>
      </c>
      <c r="H112" s="63">
        <v>60335.259372897439</v>
      </c>
    </row>
    <row r="113" spans="1:8" x14ac:dyDescent="0.25">
      <c r="A113" s="62" t="s">
        <v>160</v>
      </c>
      <c r="B113" s="62" t="s">
        <v>161</v>
      </c>
      <c r="C113" s="63">
        <v>49353.685330113192</v>
      </c>
      <c r="D113" s="63"/>
      <c r="E113" s="63"/>
      <c r="F113" s="62" t="s">
        <v>564</v>
      </c>
      <c r="G113" s="62" t="s">
        <v>565</v>
      </c>
      <c r="H113" s="63">
        <v>36097.536967379827</v>
      </c>
    </row>
    <row r="114" spans="1:8" x14ac:dyDescent="0.25">
      <c r="A114" s="62" t="s">
        <v>566</v>
      </c>
      <c r="B114" s="62" t="s">
        <v>567</v>
      </c>
      <c r="C114" s="63">
        <v>35876.845352721211</v>
      </c>
      <c r="D114" s="63"/>
      <c r="E114" s="63"/>
      <c r="F114" s="62" t="s">
        <v>568</v>
      </c>
      <c r="G114" s="62" t="s">
        <v>569</v>
      </c>
      <c r="H114" s="63">
        <v>34686.403034478513</v>
      </c>
    </row>
    <row r="115" spans="1:8" x14ac:dyDescent="0.25">
      <c r="A115" s="62" t="s">
        <v>570</v>
      </c>
      <c r="B115" s="62" t="s">
        <v>571</v>
      </c>
      <c r="C115" s="63">
        <v>51058.874414958904</v>
      </c>
      <c r="D115" s="63"/>
      <c r="E115" s="63"/>
      <c r="F115" s="62" t="s">
        <v>572</v>
      </c>
      <c r="G115" s="62" t="s">
        <v>573</v>
      </c>
      <c r="H115" s="63">
        <v>38228.274692645755</v>
      </c>
    </row>
    <row r="116" spans="1:8" x14ac:dyDescent="0.25">
      <c r="A116" s="62" t="s">
        <v>574</v>
      </c>
      <c r="B116" s="62" t="s">
        <v>575</v>
      </c>
      <c r="C116" s="63">
        <v>33842.959129169663</v>
      </c>
      <c r="D116" s="63"/>
      <c r="E116" s="63"/>
      <c r="F116" s="62" t="s">
        <v>576</v>
      </c>
      <c r="G116" s="62" t="s">
        <v>577</v>
      </c>
      <c r="H116" s="63">
        <v>51570.503361181894</v>
      </c>
    </row>
    <row r="117" spans="1:8" x14ac:dyDescent="0.25">
      <c r="A117" s="62" t="s">
        <v>578</v>
      </c>
      <c r="B117" s="62" t="s">
        <v>579</v>
      </c>
      <c r="C117" s="63">
        <v>39232.069193174531</v>
      </c>
      <c r="D117" s="63"/>
      <c r="E117" s="63"/>
      <c r="F117" s="62" t="s">
        <v>580</v>
      </c>
      <c r="G117" s="62" t="s">
        <v>581</v>
      </c>
      <c r="H117" s="63">
        <v>46847.814464483665</v>
      </c>
    </row>
    <row r="118" spans="1:8" x14ac:dyDescent="0.25">
      <c r="A118" s="62" t="s">
        <v>582</v>
      </c>
      <c r="B118" s="62" t="s">
        <v>583</v>
      </c>
      <c r="C118" s="63">
        <v>45933.146387236535</v>
      </c>
      <c r="D118" s="63"/>
      <c r="E118" s="63"/>
      <c r="F118" s="62" t="s">
        <v>584</v>
      </c>
      <c r="G118" s="62" t="s">
        <v>585</v>
      </c>
      <c r="H118" s="63">
        <v>93306.654032600811</v>
      </c>
    </row>
    <row r="119" spans="1:8" x14ac:dyDescent="0.25">
      <c r="A119" s="62" t="s">
        <v>586</v>
      </c>
      <c r="B119" s="62" t="s">
        <v>587</v>
      </c>
      <c r="C119" s="63">
        <v>23395.177918211783</v>
      </c>
      <c r="D119" s="63"/>
      <c r="E119" s="63"/>
      <c r="F119" s="62" t="s">
        <v>588</v>
      </c>
      <c r="G119" s="62" t="s">
        <v>589</v>
      </c>
      <c r="H119" s="63">
        <v>70022.818300272411</v>
      </c>
    </row>
    <row r="120" spans="1:8" x14ac:dyDescent="0.25">
      <c r="A120" s="62" t="s">
        <v>590</v>
      </c>
      <c r="B120" s="62" t="s">
        <v>591</v>
      </c>
      <c r="C120" s="63">
        <v>54726.440391828299</v>
      </c>
      <c r="D120" s="63"/>
      <c r="E120" s="63"/>
      <c r="F120" s="62" t="s">
        <v>592</v>
      </c>
      <c r="G120" s="62" t="s">
        <v>593</v>
      </c>
      <c r="H120" s="63">
        <v>56940.819876553229</v>
      </c>
    </row>
    <row r="121" spans="1:8" x14ac:dyDescent="0.25">
      <c r="A121" s="62" t="s">
        <v>594</v>
      </c>
      <c r="B121" s="62" t="s">
        <v>595</v>
      </c>
      <c r="C121" s="63">
        <v>46066.603816704082</v>
      </c>
      <c r="D121" s="63"/>
      <c r="E121" s="63"/>
      <c r="F121" s="62" t="s">
        <v>596</v>
      </c>
      <c r="G121" s="62" t="s">
        <v>597</v>
      </c>
      <c r="H121" s="63">
        <v>29709.108434521168</v>
      </c>
    </row>
    <row r="122" spans="1:8" x14ac:dyDescent="0.25">
      <c r="A122" s="62" t="s">
        <v>598</v>
      </c>
      <c r="B122" s="62" t="s">
        <v>599</v>
      </c>
      <c r="C122" s="63">
        <v>48121.846308319895</v>
      </c>
      <c r="D122" s="63"/>
      <c r="E122" s="63"/>
      <c r="F122" s="62" t="s">
        <v>600</v>
      </c>
      <c r="G122" s="62" t="s">
        <v>601</v>
      </c>
      <c r="H122" s="63">
        <v>53457.087895637378</v>
      </c>
    </row>
    <row r="123" spans="1:8" x14ac:dyDescent="0.25">
      <c r="A123" s="62" t="s">
        <v>602</v>
      </c>
      <c r="B123" s="62" t="s">
        <v>603</v>
      </c>
      <c r="C123" s="63">
        <v>41230.448310872438</v>
      </c>
      <c r="D123" s="63"/>
      <c r="E123" s="63"/>
      <c r="F123" s="62" t="s">
        <v>604</v>
      </c>
      <c r="G123" s="62" t="s">
        <v>605</v>
      </c>
      <c r="H123" s="63">
        <v>39279.659981101831</v>
      </c>
    </row>
    <row r="124" spans="1:8" x14ac:dyDescent="0.25">
      <c r="A124" s="62" t="s">
        <v>606</v>
      </c>
      <c r="B124" s="62" t="s">
        <v>607</v>
      </c>
      <c r="C124" s="63">
        <v>58179.236022003832</v>
      </c>
      <c r="D124" s="63"/>
      <c r="E124" s="63"/>
      <c r="F124" s="62" t="s">
        <v>608</v>
      </c>
      <c r="G124" s="62" t="s">
        <v>609</v>
      </c>
      <c r="H124" s="63">
        <v>58987.777202876066</v>
      </c>
    </row>
    <row r="125" spans="1:8" x14ac:dyDescent="0.25">
      <c r="A125" s="62" t="s">
        <v>610</v>
      </c>
      <c r="B125" s="62" t="s">
        <v>611</v>
      </c>
      <c r="C125" s="63">
        <v>43692.03580549037</v>
      </c>
      <c r="D125" s="63"/>
      <c r="E125" s="63"/>
      <c r="F125" s="62" t="s">
        <v>612</v>
      </c>
      <c r="G125" s="62" t="s">
        <v>613</v>
      </c>
      <c r="H125" s="63">
        <v>72964.761462397699</v>
      </c>
    </row>
    <row r="126" spans="1:8" x14ac:dyDescent="0.25">
      <c r="A126" s="62" t="s">
        <v>614</v>
      </c>
      <c r="B126" s="62" t="s">
        <v>615</v>
      </c>
      <c r="C126" s="63">
        <v>76683.016569038416</v>
      </c>
      <c r="D126" s="63"/>
      <c r="E126" s="63"/>
      <c r="F126" s="62" t="s">
        <v>616</v>
      </c>
      <c r="G126" s="62" t="s">
        <v>617</v>
      </c>
      <c r="H126" s="63">
        <v>46917.003449981035</v>
      </c>
    </row>
    <row r="127" spans="1:8" x14ac:dyDescent="0.25">
      <c r="A127" s="62" t="s">
        <v>618</v>
      </c>
      <c r="B127" s="62" t="s">
        <v>619</v>
      </c>
      <c r="C127" s="63">
        <v>34935.39932034017</v>
      </c>
      <c r="D127" s="63"/>
      <c r="E127" s="63"/>
      <c r="F127" s="62" t="s">
        <v>620</v>
      </c>
      <c r="G127" s="62" t="s">
        <v>621</v>
      </c>
      <c r="H127" s="63">
        <v>45869.734901905198</v>
      </c>
    </row>
    <row r="128" spans="1:8" x14ac:dyDescent="0.25">
      <c r="A128" s="62" t="s">
        <v>622</v>
      </c>
      <c r="B128" s="62" t="s">
        <v>623</v>
      </c>
      <c r="C128" s="63">
        <v>53585.602256645172</v>
      </c>
      <c r="D128" s="63"/>
      <c r="E128" s="63"/>
      <c r="F128" s="62" t="s">
        <v>624</v>
      </c>
      <c r="G128" s="62" t="s">
        <v>625</v>
      </c>
      <c r="H128" s="63">
        <v>80574.186573727784</v>
      </c>
    </row>
    <row r="129" spans="1:8" x14ac:dyDescent="0.25">
      <c r="A129" s="62" t="s">
        <v>626</v>
      </c>
      <c r="B129" s="62" t="s">
        <v>627</v>
      </c>
      <c r="C129" s="63">
        <v>46689.992529171817</v>
      </c>
      <c r="D129" s="63"/>
      <c r="E129" s="63"/>
      <c r="F129" s="62" t="s">
        <v>628</v>
      </c>
      <c r="G129" s="62" t="s">
        <v>629</v>
      </c>
      <c r="H129" s="63">
        <v>33926.941786039824</v>
      </c>
    </row>
    <row r="130" spans="1:8" x14ac:dyDescent="0.25">
      <c r="A130" s="62" t="s">
        <v>630</v>
      </c>
      <c r="B130" s="62" t="s">
        <v>631</v>
      </c>
      <c r="C130" s="63">
        <v>28800.670277394984</v>
      </c>
      <c r="D130" s="63"/>
      <c r="E130" s="63"/>
      <c r="F130" s="62" t="s">
        <v>632</v>
      </c>
      <c r="G130" s="62" t="s">
        <v>633</v>
      </c>
      <c r="H130" s="63">
        <v>43246.286051508556</v>
      </c>
    </row>
    <row r="131" spans="1:8" x14ac:dyDescent="0.25">
      <c r="A131" s="62" t="s">
        <v>526</v>
      </c>
      <c r="B131" s="62" t="s">
        <v>527</v>
      </c>
      <c r="C131" s="63">
        <v>42895.850030378497</v>
      </c>
      <c r="D131" s="63"/>
      <c r="E131" s="63"/>
      <c r="F131" s="62" t="s">
        <v>634</v>
      </c>
      <c r="G131" s="62" t="s">
        <v>635</v>
      </c>
      <c r="H131" s="63">
        <v>26644.361522767911</v>
      </c>
    </row>
    <row r="132" spans="1:8" x14ac:dyDescent="0.25">
      <c r="A132" s="62" t="s">
        <v>636</v>
      </c>
      <c r="B132" s="62" t="s">
        <v>637</v>
      </c>
      <c r="C132" s="63">
        <v>35483.56831982678</v>
      </c>
      <c r="D132" s="63"/>
      <c r="E132" s="63"/>
      <c r="F132" s="62" t="s">
        <v>638</v>
      </c>
      <c r="G132" s="62" t="s">
        <v>639</v>
      </c>
      <c r="H132" s="63">
        <v>31687.632360310319</v>
      </c>
    </row>
    <row r="133" spans="1:8" x14ac:dyDescent="0.25">
      <c r="A133" s="62" t="s">
        <v>640</v>
      </c>
      <c r="B133" s="62" t="s">
        <v>641</v>
      </c>
      <c r="C133" s="63">
        <v>51326.6073312804</v>
      </c>
      <c r="D133" s="63"/>
      <c r="E133" s="63"/>
      <c r="F133" s="62" t="s">
        <v>642</v>
      </c>
      <c r="G133" s="62" t="s">
        <v>643</v>
      </c>
      <c r="H133" s="63">
        <v>31254.252271562927</v>
      </c>
    </row>
    <row r="134" spans="1:8" x14ac:dyDescent="0.25">
      <c r="A134" s="62" t="s">
        <v>644</v>
      </c>
      <c r="B134" s="62" t="s">
        <v>645</v>
      </c>
      <c r="C134" s="63">
        <v>63146.696963683033</v>
      </c>
      <c r="D134" s="63"/>
      <c r="E134" s="63"/>
      <c r="F134" s="62" t="s">
        <v>646</v>
      </c>
      <c r="G134" s="62" t="s">
        <v>647</v>
      </c>
      <c r="H134" s="63">
        <v>57019.991626742049</v>
      </c>
    </row>
    <row r="135" spans="1:8" x14ac:dyDescent="0.25">
      <c r="A135" s="62" t="s">
        <v>648</v>
      </c>
      <c r="B135" s="62" t="s">
        <v>649</v>
      </c>
      <c r="C135" s="63">
        <v>55930.10109950741</v>
      </c>
      <c r="D135" s="63"/>
      <c r="E135" s="63"/>
      <c r="F135" s="62" t="s">
        <v>650</v>
      </c>
      <c r="G135" s="62" t="s">
        <v>651</v>
      </c>
      <c r="H135" s="63">
        <v>36808.017158638657</v>
      </c>
    </row>
    <row r="136" spans="1:8" x14ac:dyDescent="0.25">
      <c r="A136" s="62" t="s">
        <v>652</v>
      </c>
      <c r="B136" s="62" t="s">
        <v>653</v>
      </c>
      <c r="C136" s="63">
        <v>52589.34020266834</v>
      </c>
      <c r="D136" s="63"/>
      <c r="E136" s="63"/>
      <c r="F136" s="62" t="s">
        <v>654</v>
      </c>
      <c r="G136" s="62" t="s">
        <v>655</v>
      </c>
      <c r="H136" s="63">
        <v>46325.287113246239</v>
      </c>
    </row>
    <row r="137" spans="1:8" x14ac:dyDescent="0.25">
      <c r="A137" s="62" t="s">
        <v>656</v>
      </c>
      <c r="B137" s="62" t="s">
        <v>657</v>
      </c>
      <c r="C137" s="63">
        <v>48518.276681621188</v>
      </c>
      <c r="D137" s="63"/>
      <c r="E137" s="63"/>
      <c r="F137" s="62" t="s">
        <v>658</v>
      </c>
      <c r="G137" s="62" t="s">
        <v>659</v>
      </c>
      <c r="H137" s="63">
        <v>41853.7717737188</v>
      </c>
    </row>
    <row r="138" spans="1:8" x14ac:dyDescent="0.25">
      <c r="A138" s="62" t="s">
        <v>660</v>
      </c>
      <c r="B138" s="62" t="s">
        <v>661</v>
      </c>
      <c r="C138" s="63">
        <v>54926.78046630881</v>
      </c>
      <c r="D138" s="63"/>
      <c r="E138" s="63"/>
      <c r="F138" s="62" t="s">
        <v>662</v>
      </c>
      <c r="G138" s="62" t="s">
        <v>663</v>
      </c>
      <c r="H138" s="63">
        <v>44180.550513912298</v>
      </c>
    </row>
    <row r="139" spans="1:8" x14ac:dyDescent="0.25">
      <c r="A139" s="62" t="s">
        <v>664</v>
      </c>
      <c r="B139" s="62" t="s">
        <v>665</v>
      </c>
      <c r="C139" s="63">
        <v>55199.337602977437</v>
      </c>
      <c r="D139" s="63"/>
      <c r="E139" s="63"/>
      <c r="F139" s="62" t="s">
        <v>666</v>
      </c>
      <c r="G139" s="62" t="s">
        <v>667</v>
      </c>
      <c r="H139" s="63">
        <v>35844.839886593618</v>
      </c>
    </row>
    <row r="140" spans="1:8" x14ac:dyDescent="0.25">
      <c r="A140" s="62" t="s">
        <v>668</v>
      </c>
      <c r="B140" s="62" t="s">
        <v>669</v>
      </c>
      <c r="C140" s="63">
        <v>18454.410885204041</v>
      </c>
      <c r="D140" s="63"/>
      <c r="E140" s="63"/>
      <c r="F140" s="62" t="s">
        <v>670</v>
      </c>
      <c r="G140" s="62" t="s">
        <v>671</v>
      </c>
      <c r="H140" s="63">
        <v>52942.953204363926</v>
      </c>
    </row>
    <row r="141" spans="1:8" x14ac:dyDescent="0.25">
      <c r="A141" s="62" t="s">
        <v>672</v>
      </c>
      <c r="B141" s="62" t="s">
        <v>673</v>
      </c>
      <c r="C141" s="63">
        <v>43961.958277773439</v>
      </c>
      <c r="D141" s="63"/>
      <c r="E141" s="63"/>
      <c r="F141" s="62" t="s">
        <v>674</v>
      </c>
      <c r="G141" s="62" t="s">
        <v>675</v>
      </c>
      <c r="H141" s="63">
        <v>50810.05460408955</v>
      </c>
    </row>
    <row r="142" spans="1:8" x14ac:dyDescent="0.25">
      <c r="A142" s="62" t="s">
        <v>676</v>
      </c>
      <c r="B142" s="62" t="s">
        <v>677</v>
      </c>
      <c r="C142" s="63">
        <v>40439.57003522382</v>
      </c>
      <c r="D142" s="63"/>
      <c r="E142" s="63"/>
      <c r="F142" s="62" t="s">
        <v>678</v>
      </c>
      <c r="G142" s="62" t="s">
        <v>679</v>
      </c>
      <c r="H142" s="63">
        <v>30100.000157435199</v>
      </c>
    </row>
    <row r="143" spans="1:8" x14ac:dyDescent="0.25">
      <c r="A143" s="62" t="s">
        <v>680</v>
      </c>
      <c r="B143" s="62" t="s">
        <v>681</v>
      </c>
      <c r="C143" s="63">
        <v>32591.094912058939</v>
      </c>
      <c r="D143" s="63"/>
      <c r="E143" s="63"/>
      <c r="F143" s="62" t="s">
        <v>682</v>
      </c>
      <c r="G143" s="62" t="s">
        <v>683</v>
      </c>
      <c r="H143" s="63">
        <v>51978.950530055612</v>
      </c>
    </row>
    <row r="144" spans="1:8" x14ac:dyDescent="0.25">
      <c r="A144" s="62" t="s">
        <v>684</v>
      </c>
      <c r="B144" s="62" t="s">
        <v>685</v>
      </c>
      <c r="C144" s="63">
        <v>43963.067907702731</v>
      </c>
      <c r="D144" s="63"/>
      <c r="E144" s="63"/>
      <c r="F144" s="62" t="s">
        <v>686</v>
      </c>
      <c r="G144" s="62" t="s">
        <v>687</v>
      </c>
      <c r="H144" s="63">
        <v>62725.233232293278</v>
      </c>
    </row>
    <row r="145" spans="1:8" x14ac:dyDescent="0.25">
      <c r="A145" s="62" t="s">
        <v>688</v>
      </c>
      <c r="B145" s="62" t="s">
        <v>689</v>
      </c>
      <c r="C145" s="63">
        <v>68634.414381115261</v>
      </c>
      <c r="D145" s="63"/>
      <c r="E145" s="63"/>
      <c r="F145" s="62" t="s">
        <v>690</v>
      </c>
      <c r="G145" s="62" t="s">
        <v>691</v>
      </c>
      <c r="H145" s="63">
        <v>59786.514370381192</v>
      </c>
    </row>
    <row r="146" spans="1:8" x14ac:dyDescent="0.25">
      <c r="A146" s="62" t="s">
        <v>692</v>
      </c>
      <c r="B146" s="62" t="s">
        <v>693</v>
      </c>
      <c r="C146" s="63">
        <v>180351.10962423592</v>
      </c>
      <c r="D146" s="63"/>
      <c r="E146" s="63"/>
      <c r="F146" s="62" t="s">
        <v>694</v>
      </c>
      <c r="G146" s="62" t="s">
        <v>695</v>
      </c>
      <c r="H146" s="63">
        <v>31968.14618976679</v>
      </c>
    </row>
    <row r="147" spans="1:8" x14ac:dyDescent="0.25">
      <c r="A147" s="62" t="s">
        <v>696</v>
      </c>
      <c r="B147" s="62" t="s">
        <v>697</v>
      </c>
      <c r="C147" s="63">
        <v>73595.592089673562</v>
      </c>
      <c r="D147" s="63"/>
      <c r="E147" s="63"/>
      <c r="F147" s="62" t="s">
        <v>698</v>
      </c>
      <c r="G147" s="62" t="s">
        <v>699</v>
      </c>
      <c r="H147" s="63">
        <v>18412.360324392583</v>
      </c>
    </row>
    <row r="148" spans="1:8" x14ac:dyDescent="0.25">
      <c r="A148" s="62" t="s">
        <v>700</v>
      </c>
      <c r="B148" s="62" t="s">
        <v>701</v>
      </c>
      <c r="C148" s="63">
        <v>60644.332387212948</v>
      </c>
      <c r="D148" s="63"/>
      <c r="E148" s="63"/>
      <c r="F148" s="62" t="s">
        <v>702</v>
      </c>
      <c r="G148" s="62" t="s">
        <v>703</v>
      </c>
      <c r="H148" s="63">
        <v>61620.922196466723</v>
      </c>
    </row>
    <row r="149" spans="1:8" x14ac:dyDescent="0.25">
      <c r="A149" s="62" t="s">
        <v>704</v>
      </c>
      <c r="B149" s="62" t="s">
        <v>705</v>
      </c>
      <c r="C149" s="63">
        <v>31905.13401206566</v>
      </c>
      <c r="D149" s="63"/>
      <c r="E149" s="63"/>
      <c r="F149" s="62" t="s">
        <v>706</v>
      </c>
      <c r="G149" s="62" t="s">
        <v>707</v>
      </c>
      <c r="H149" s="63">
        <v>43360.323856714916</v>
      </c>
    </row>
    <row r="150" spans="1:8" x14ac:dyDescent="0.25">
      <c r="A150" s="62" t="s">
        <v>708</v>
      </c>
      <c r="B150" s="62" t="s">
        <v>709</v>
      </c>
      <c r="C150" s="63">
        <v>37375.082168470333</v>
      </c>
      <c r="D150" s="63"/>
      <c r="E150" s="63"/>
      <c r="F150" s="62" t="s">
        <v>710</v>
      </c>
      <c r="G150" s="62" t="s">
        <v>711</v>
      </c>
      <c r="H150" s="63">
        <v>54174.537954778105</v>
      </c>
    </row>
    <row r="151" spans="1:8" x14ac:dyDescent="0.25">
      <c r="A151" s="62" t="s">
        <v>712</v>
      </c>
      <c r="B151" s="62" t="s">
        <v>713</v>
      </c>
      <c r="C151" s="63">
        <v>36870.535099225039</v>
      </c>
      <c r="D151" s="63"/>
      <c r="E151" s="63"/>
      <c r="F151" s="62" t="s">
        <v>714</v>
      </c>
      <c r="G151" s="62" t="s">
        <v>715</v>
      </c>
      <c r="H151" s="63">
        <v>21010.106159518917</v>
      </c>
    </row>
    <row r="152" spans="1:8" x14ac:dyDescent="0.25">
      <c r="A152" s="62" t="s">
        <v>716</v>
      </c>
      <c r="B152" s="62" t="s">
        <v>717</v>
      </c>
      <c r="C152" s="63">
        <v>32515.826106341086</v>
      </c>
      <c r="D152" s="63"/>
      <c r="E152" s="63"/>
      <c r="F152" s="62" t="s">
        <v>718</v>
      </c>
      <c r="G152" s="62" t="s">
        <v>719</v>
      </c>
      <c r="H152" s="63">
        <v>37367.801683581085</v>
      </c>
    </row>
    <row r="153" spans="1:8" x14ac:dyDescent="0.25">
      <c r="A153" s="62" t="s">
        <v>720</v>
      </c>
      <c r="B153" s="62" t="s">
        <v>721</v>
      </c>
      <c r="C153" s="63">
        <v>84578.745879697075</v>
      </c>
      <c r="D153" s="63"/>
      <c r="E153" s="63"/>
      <c r="F153" s="62" t="s">
        <v>368</v>
      </c>
      <c r="G153" s="62" t="s">
        <v>369</v>
      </c>
      <c r="H153" s="63">
        <v>69996.470044651389</v>
      </c>
    </row>
    <row r="154" spans="1:8" x14ac:dyDescent="0.25">
      <c r="A154" s="62" t="s">
        <v>722</v>
      </c>
      <c r="B154" s="62" t="s">
        <v>723</v>
      </c>
      <c r="C154" s="63">
        <v>50442.033428855175</v>
      </c>
      <c r="D154" s="63"/>
      <c r="E154" s="63"/>
      <c r="F154" s="62" t="s">
        <v>724</v>
      </c>
      <c r="G154" s="62" t="s">
        <v>725</v>
      </c>
      <c r="H154" s="63">
        <v>48878.978490797723</v>
      </c>
    </row>
    <row r="155" spans="1:8" x14ac:dyDescent="0.25">
      <c r="A155" s="62" t="s">
        <v>726</v>
      </c>
      <c r="B155" s="62" t="s">
        <v>727</v>
      </c>
      <c r="C155" s="63">
        <v>55160.536008402109</v>
      </c>
      <c r="D155" s="63"/>
      <c r="E155" s="63"/>
      <c r="F155" s="62" t="s">
        <v>728</v>
      </c>
      <c r="G155" s="62" t="s">
        <v>729</v>
      </c>
      <c r="H155" s="63">
        <v>51490.513189343335</v>
      </c>
    </row>
    <row r="156" spans="1:8" x14ac:dyDescent="0.25">
      <c r="A156" s="62" t="s">
        <v>542</v>
      </c>
      <c r="B156" s="62" t="s">
        <v>543</v>
      </c>
      <c r="C156" s="63">
        <v>48578.059298134693</v>
      </c>
      <c r="D156" s="63"/>
      <c r="E156" s="63"/>
      <c r="F156" s="62" t="s">
        <v>730</v>
      </c>
      <c r="G156" s="62" t="s">
        <v>731</v>
      </c>
      <c r="H156" s="63">
        <v>50857.874906966506</v>
      </c>
    </row>
    <row r="157" spans="1:8" x14ac:dyDescent="0.25">
      <c r="A157" s="62" t="s">
        <v>732</v>
      </c>
      <c r="B157" s="62" t="s">
        <v>733</v>
      </c>
      <c r="C157" s="63">
        <v>93898.140187145385</v>
      </c>
      <c r="D157" s="63"/>
      <c r="E157" s="63"/>
      <c r="F157" s="62" t="s">
        <v>734</v>
      </c>
      <c r="G157" s="62" t="s">
        <v>735</v>
      </c>
      <c r="H157" s="63">
        <v>31289.427796178294</v>
      </c>
    </row>
    <row r="158" spans="1:8" x14ac:dyDescent="0.25">
      <c r="A158" s="62" t="s">
        <v>736</v>
      </c>
      <c r="B158" s="62" t="s">
        <v>737</v>
      </c>
      <c r="C158" s="63">
        <v>45247.886369269218</v>
      </c>
      <c r="D158" s="63"/>
      <c r="E158" s="63"/>
      <c r="F158" s="62" t="s">
        <v>738</v>
      </c>
      <c r="G158" s="62" t="s">
        <v>739</v>
      </c>
      <c r="H158" s="63">
        <v>52931.750111924863</v>
      </c>
    </row>
    <row r="159" spans="1:8" x14ac:dyDescent="0.25">
      <c r="A159" s="62" t="s">
        <v>740</v>
      </c>
      <c r="B159" s="62" t="s">
        <v>741</v>
      </c>
      <c r="C159" s="63">
        <v>37147.832536111484</v>
      </c>
      <c r="D159" s="63"/>
      <c r="E159" s="63"/>
      <c r="F159" s="62" t="s">
        <v>412</v>
      </c>
      <c r="G159" s="62" t="s">
        <v>413</v>
      </c>
      <c r="H159" s="63">
        <v>48874.2262318832</v>
      </c>
    </row>
    <row r="160" spans="1:8" x14ac:dyDescent="0.25">
      <c r="A160" s="62" t="s">
        <v>742</v>
      </c>
      <c r="B160" s="62" t="s">
        <v>743</v>
      </c>
      <c r="C160" s="63">
        <v>26925.115501972203</v>
      </c>
      <c r="D160" s="63"/>
      <c r="E160" s="63"/>
      <c r="F160" s="62" t="s">
        <v>744</v>
      </c>
      <c r="G160" s="62" t="s">
        <v>745</v>
      </c>
      <c r="H160" s="63">
        <v>40962.783693557321</v>
      </c>
    </row>
    <row r="161" spans="1:8" x14ac:dyDescent="0.25">
      <c r="A161" s="62" t="s">
        <v>562</v>
      </c>
      <c r="B161" s="62" t="s">
        <v>563</v>
      </c>
      <c r="C161" s="63">
        <v>60335.259372897439</v>
      </c>
      <c r="D161" s="63"/>
      <c r="E161" s="63"/>
      <c r="F161" s="62" t="s">
        <v>746</v>
      </c>
      <c r="G161" s="62" t="s">
        <v>747</v>
      </c>
      <c r="H161" s="63">
        <v>65141.150766905048</v>
      </c>
    </row>
    <row r="162" spans="1:8" x14ac:dyDescent="0.25">
      <c r="A162" s="62" t="s">
        <v>748</v>
      </c>
      <c r="B162" s="62" t="s">
        <v>749</v>
      </c>
      <c r="C162" s="63">
        <v>36371.522737015737</v>
      </c>
      <c r="D162" s="63"/>
      <c r="E162" s="63"/>
      <c r="F162" s="62" t="s">
        <v>750</v>
      </c>
      <c r="G162" s="62" t="s">
        <v>751</v>
      </c>
      <c r="H162" s="63">
        <v>34670.75059993365</v>
      </c>
    </row>
    <row r="163" spans="1:8" x14ac:dyDescent="0.25">
      <c r="A163" s="62" t="s">
        <v>418</v>
      </c>
      <c r="B163" s="62" t="s">
        <v>419</v>
      </c>
      <c r="C163" s="63">
        <v>103946.90091909815</v>
      </c>
      <c r="D163" s="63"/>
      <c r="E163" s="63"/>
      <c r="F163" s="62" t="s">
        <v>752</v>
      </c>
      <c r="G163" s="62" t="s">
        <v>753</v>
      </c>
      <c r="H163" s="63">
        <v>85391.355851965782</v>
      </c>
    </row>
    <row r="164" spans="1:8" x14ac:dyDescent="0.25">
      <c r="A164" s="62" t="s">
        <v>276</v>
      </c>
      <c r="B164" s="62" t="s">
        <v>277</v>
      </c>
      <c r="C164" s="63">
        <v>66380.092431126264</v>
      </c>
      <c r="D164" s="63"/>
      <c r="E164" s="63"/>
      <c r="F164" s="62" t="s">
        <v>754</v>
      </c>
      <c r="G164" s="62" t="s">
        <v>755</v>
      </c>
      <c r="H164" s="63">
        <v>39009.070638172801</v>
      </c>
    </row>
    <row r="165" spans="1:8" x14ac:dyDescent="0.25">
      <c r="A165" s="62" t="s">
        <v>756</v>
      </c>
      <c r="B165" s="62" t="s">
        <v>757</v>
      </c>
      <c r="C165" s="63">
        <v>43818.87953539165</v>
      </c>
      <c r="D165" s="63"/>
      <c r="E165" s="63"/>
      <c r="F165" s="62" t="s">
        <v>758</v>
      </c>
      <c r="G165" s="62" t="s">
        <v>759</v>
      </c>
      <c r="H165" s="63">
        <v>49121.986413370447</v>
      </c>
    </row>
    <row r="166" spans="1:8" x14ac:dyDescent="0.25">
      <c r="A166" s="62" t="s">
        <v>760</v>
      </c>
      <c r="B166" s="62" t="s">
        <v>761</v>
      </c>
      <c r="C166" s="63">
        <v>22065.836021213996</v>
      </c>
      <c r="D166" s="63"/>
      <c r="E166" s="63"/>
      <c r="F166" s="62" t="s">
        <v>762</v>
      </c>
      <c r="G166" s="62" t="s">
        <v>763</v>
      </c>
      <c r="H166" s="63">
        <v>36795.681020442935</v>
      </c>
    </row>
    <row r="167" spans="1:8" x14ac:dyDescent="0.25">
      <c r="A167" s="62" t="s">
        <v>764</v>
      </c>
      <c r="B167" s="62" t="s">
        <v>765</v>
      </c>
      <c r="C167" s="63">
        <v>26989.924438341615</v>
      </c>
      <c r="D167" s="63"/>
      <c r="E167" s="63"/>
      <c r="F167" s="62" t="s">
        <v>766</v>
      </c>
      <c r="G167" s="62" t="s">
        <v>767</v>
      </c>
      <c r="H167" s="63">
        <v>57505.791767723684</v>
      </c>
    </row>
    <row r="168" spans="1:8" x14ac:dyDescent="0.25">
      <c r="A168" s="62" t="s">
        <v>768</v>
      </c>
      <c r="B168" s="62" t="s">
        <v>769</v>
      </c>
      <c r="C168" s="63">
        <v>29021.318278479346</v>
      </c>
      <c r="D168" s="63"/>
      <c r="E168" s="63"/>
      <c r="F168" s="62" t="s">
        <v>770</v>
      </c>
      <c r="G168" s="62" t="s">
        <v>771</v>
      </c>
      <c r="H168" s="63">
        <v>50573.972728859611</v>
      </c>
    </row>
    <row r="169" spans="1:8" x14ac:dyDescent="0.25">
      <c r="A169" s="62" t="s">
        <v>772</v>
      </c>
      <c r="B169" s="62" t="s">
        <v>773</v>
      </c>
      <c r="C169" s="63">
        <v>41767.489277990615</v>
      </c>
      <c r="D169" s="63"/>
      <c r="E169" s="63"/>
      <c r="F169" s="62" t="s">
        <v>598</v>
      </c>
      <c r="G169" s="62" t="s">
        <v>599</v>
      </c>
      <c r="H169" s="63">
        <v>48121.846308319895</v>
      </c>
    </row>
    <row r="170" spans="1:8" x14ac:dyDescent="0.25">
      <c r="A170" s="62" t="s">
        <v>774</v>
      </c>
      <c r="B170" s="62" t="s">
        <v>775</v>
      </c>
      <c r="C170" s="63">
        <v>31126.489376103207</v>
      </c>
      <c r="D170" s="63"/>
      <c r="E170" s="63"/>
      <c r="F170" s="62" t="s">
        <v>776</v>
      </c>
      <c r="G170" s="62" t="s">
        <v>777</v>
      </c>
      <c r="H170" s="63">
        <v>45555.332599452537</v>
      </c>
    </row>
    <row r="171" spans="1:8" x14ac:dyDescent="0.25">
      <c r="A171" s="62" t="s">
        <v>340</v>
      </c>
      <c r="B171" s="62" t="s">
        <v>341</v>
      </c>
      <c r="C171" s="63">
        <v>20878.595074939029</v>
      </c>
      <c r="D171" s="63"/>
      <c r="E171" s="63"/>
      <c r="F171" s="62" t="s">
        <v>778</v>
      </c>
      <c r="G171" s="62" t="s">
        <v>779</v>
      </c>
      <c r="H171" s="63">
        <v>22534.588518391225</v>
      </c>
    </row>
    <row r="172" spans="1:8" x14ac:dyDescent="0.25">
      <c r="A172" s="62" t="s">
        <v>654</v>
      </c>
      <c r="B172" s="62" t="s">
        <v>655</v>
      </c>
      <c r="C172" s="63">
        <v>46325.287113246239</v>
      </c>
      <c r="D172" s="63"/>
      <c r="E172" s="63"/>
      <c r="F172" s="62" t="s">
        <v>780</v>
      </c>
      <c r="G172" s="62" t="s">
        <v>781</v>
      </c>
      <c r="H172" s="63">
        <v>80030.892534960163</v>
      </c>
    </row>
    <row r="173" spans="1:8" x14ac:dyDescent="0.25">
      <c r="A173" s="62" t="s">
        <v>782</v>
      </c>
      <c r="B173" s="62" t="s">
        <v>783</v>
      </c>
      <c r="C173" s="63">
        <v>52880.640650401947</v>
      </c>
      <c r="D173" s="63"/>
      <c r="E173" s="63"/>
      <c r="F173" s="62" t="s">
        <v>784</v>
      </c>
      <c r="G173" s="62" t="s">
        <v>785</v>
      </c>
      <c r="H173" s="63">
        <v>43569.936984616121</v>
      </c>
    </row>
    <row r="174" spans="1:8" x14ac:dyDescent="0.25">
      <c r="A174" s="62" t="s">
        <v>476</v>
      </c>
      <c r="B174" s="62" t="s">
        <v>477</v>
      </c>
      <c r="C174" s="63">
        <v>47759.936419239195</v>
      </c>
      <c r="D174" s="63"/>
      <c r="E174" s="63"/>
      <c r="F174" s="62" t="s">
        <v>786</v>
      </c>
      <c r="G174" s="62" t="s">
        <v>787</v>
      </c>
      <c r="H174" s="63">
        <v>31261.413834074046</v>
      </c>
    </row>
    <row r="175" spans="1:8" x14ac:dyDescent="0.25">
      <c r="A175" s="62" t="s">
        <v>788</v>
      </c>
      <c r="B175" s="62" t="s">
        <v>789</v>
      </c>
      <c r="C175" s="63">
        <v>99546.833240263542</v>
      </c>
      <c r="D175" s="63"/>
      <c r="E175" s="63"/>
      <c r="F175" s="62" t="s">
        <v>790</v>
      </c>
      <c r="G175" s="62" t="s">
        <v>791</v>
      </c>
      <c r="H175" s="63">
        <v>43666.448259496457</v>
      </c>
    </row>
    <row r="176" spans="1:8" x14ac:dyDescent="0.25">
      <c r="A176" s="62" t="s">
        <v>792</v>
      </c>
      <c r="B176" s="62" t="s">
        <v>793</v>
      </c>
      <c r="C176" s="63">
        <v>62123.660602491997</v>
      </c>
      <c r="D176" s="63"/>
      <c r="E176" s="63"/>
      <c r="F176" s="62" t="s">
        <v>794</v>
      </c>
      <c r="G176" s="62" t="s">
        <v>795</v>
      </c>
      <c r="H176" s="63">
        <v>62337.368345877476</v>
      </c>
    </row>
    <row r="177" spans="1:8" x14ac:dyDescent="0.25">
      <c r="A177" s="62" t="s">
        <v>796</v>
      </c>
      <c r="B177" s="62" t="s">
        <v>797</v>
      </c>
      <c r="C177" s="63">
        <v>56592.489009806821</v>
      </c>
      <c r="D177" s="63"/>
      <c r="E177" s="63"/>
      <c r="F177" s="62" t="s">
        <v>798</v>
      </c>
      <c r="G177" s="62" t="s">
        <v>799</v>
      </c>
      <c r="H177" s="63">
        <v>43927.293789540243</v>
      </c>
    </row>
    <row r="178" spans="1:8" x14ac:dyDescent="0.25">
      <c r="A178" s="62" t="s">
        <v>800</v>
      </c>
      <c r="B178" s="62" t="s">
        <v>801</v>
      </c>
      <c r="C178" s="63">
        <v>34264.11540163897</v>
      </c>
      <c r="D178" s="63"/>
      <c r="E178" s="63"/>
      <c r="F178" s="62" t="s">
        <v>802</v>
      </c>
      <c r="G178" s="62" t="s">
        <v>803</v>
      </c>
      <c r="H178" s="63">
        <v>56749.067493656126</v>
      </c>
    </row>
    <row r="179" spans="1:8" x14ac:dyDescent="0.25">
      <c r="A179" s="62" t="s">
        <v>804</v>
      </c>
      <c r="B179" s="62" t="s">
        <v>805</v>
      </c>
      <c r="C179" s="63">
        <v>56808.686320580659</v>
      </c>
      <c r="D179" s="63"/>
      <c r="E179" s="63"/>
      <c r="F179" s="62" t="s">
        <v>806</v>
      </c>
      <c r="G179" s="62" t="s">
        <v>807</v>
      </c>
      <c r="H179" s="63">
        <v>76068.406611668732</v>
      </c>
    </row>
    <row r="180" spans="1:8" x14ac:dyDescent="0.25">
      <c r="A180" s="62" t="s">
        <v>808</v>
      </c>
      <c r="B180" s="62" t="s">
        <v>809</v>
      </c>
      <c r="C180" s="63">
        <v>63931.607543673534</v>
      </c>
      <c r="D180" s="63"/>
      <c r="E180" s="63"/>
      <c r="F180" s="62" t="s">
        <v>810</v>
      </c>
      <c r="G180" s="62" t="s">
        <v>811</v>
      </c>
      <c r="H180" s="63">
        <v>34910.73465602177</v>
      </c>
    </row>
    <row r="181" spans="1:8" x14ac:dyDescent="0.25">
      <c r="A181" s="62" t="s">
        <v>456</v>
      </c>
      <c r="B181" s="62" t="s">
        <v>457</v>
      </c>
      <c r="C181" s="63">
        <v>38217.691782449612</v>
      </c>
      <c r="D181" s="63"/>
      <c r="E181" s="63"/>
      <c r="F181" s="62" t="s">
        <v>200</v>
      </c>
      <c r="G181" s="62" t="s">
        <v>201</v>
      </c>
      <c r="H181" s="63">
        <v>56970.682766552098</v>
      </c>
    </row>
    <row r="182" spans="1:8" x14ac:dyDescent="0.25">
      <c r="A182" s="62" t="s">
        <v>812</v>
      </c>
      <c r="B182" s="62" t="s">
        <v>813</v>
      </c>
      <c r="C182" s="63">
        <v>48009.305570979654</v>
      </c>
      <c r="D182" s="63"/>
      <c r="E182" s="63"/>
      <c r="F182" s="62" t="s">
        <v>814</v>
      </c>
      <c r="G182" s="62" t="s">
        <v>815</v>
      </c>
      <c r="H182" s="63">
        <v>124369.66003752213</v>
      </c>
    </row>
    <row r="183" spans="1:8" x14ac:dyDescent="0.25">
      <c r="A183" s="62" t="s">
        <v>816</v>
      </c>
      <c r="B183" s="62" t="s">
        <v>817</v>
      </c>
      <c r="C183" s="63">
        <v>41492.091594979021</v>
      </c>
      <c r="D183" s="63"/>
      <c r="E183" s="63"/>
      <c r="F183" s="62" t="s">
        <v>818</v>
      </c>
      <c r="G183" s="62" t="s">
        <v>819</v>
      </c>
      <c r="H183" s="63">
        <v>33243.395954348387</v>
      </c>
    </row>
    <row r="184" spans="1:8" x14ac:dyDescent="0.25">
      <c r="A184" s="62" t="s">
        <v>820</v>
      </c>
      <c r="B184" s="62" t="s">
        <v>821</v>
      </c>
      <c r="C184" s="63">
        <v>32466.161926764875</v>
      </c>
      <c r="D184" s="63"/>
      <c r="E184" s="63"/>
      <c r="F184" s="62" t="s">
        <v>822</v>
      </c>
      <c r="G184" s="62" t="s">
        <v>823</v>
      </c>
      <c r="H184" s="63">
        <v>53179.713510504807</v>
      </c>
    </row>
    <row r="185" spans="1:8" x14ac:dyDescent="0.25">
      <c r="A185" s="62" t="s">
        <v>824</v>
      </c>
      <c r="B185" s="62" t="s">
        <v>825</v>
      </c>
      <c r="C185" s="63">
        <v>41143.056633365028</v>
      </c>
      <c r="D185" s="63"/>
      <c r="E185" s="63"/>
      <c r="F185" s="62" t="s">
        <v>826</v>
      </c>
      <c r="G185" s="62" t="s">
        <v>827</v>
      </c>
      <c r="H185" s="63">
        <v>49627.022967354533</v>
      </c>
    </row>
    <row r="186" spans="1:8" x14ac:dyDescent="0.25">
      <c r="A186" s="62" t="s">
        <v>828</v>
      </c>
      <c r="B186" s="62" t="s">
        <v>829</v>
      </c>
      <c r="C186" s="63">
        <v>51267.423203960454</v>
      </c>
      <c r="D186" s="63"/>
      <c r="E186" s="63"/>
      <c r="F186" s="62" t="s">
        <v>830</v>
      </c>
      <c r="G186" s="62" t="s">
        <v>831</v>
      </c>
      <c r="H186" s="63">
        <v>34385.73397233482</v>
      </c>
    </row>
    <row r="187" spans="1:8" x14ac:dyDescent="0.25">
      <c r="A187" s="62" t="s">
        <v>832</v>
      </c>
      <c r="B187" s="62" t="s">
        <v>833</v>
      </c>
      <c r="C187" s="63">
        <v>51054.9390020434</v>
      </c>
      <c r="D187" s="63"/>
      <c r="E187" s="63"/>
      <c r="F187" s="62" t="s">
        <v>834</v>
      </c>
      <c r="G187" s="62" t="s">
        <v>835</v>
      </c>
      <c r="H187" s="63">
        <v>50636.769792986481</v>
      </c>
    </row>
    <row r="188" spans="1:8" x14ac:dyDescent="0.25">
      <c r="A188" s="62" t="s">
        <v>620</v>
      </c>
      <c r="B188" s="62" t="s">
        <v>621</v>
      </c>
      <c r="C188" s="63">
        <v>45869.734901905198</v>
      </c>
      <c r="D188" s="63"/>
      <c r="E188" s="63"/>
      <c r="F188" s="62" t="s">
        <v>836</v>
      </c>
      <c r="G188" s="62" t="s">
        <v>837</v>
      </c>
      <c r="H188" s="63">
        <v>43554.867938869575</v>
      </c>
    </row>
    <row r="189" spans="1:8" x14ac:dyDescent="0.25">
      <c r="A189" s="62" t="s">
        <v>838</v>
      </c>
      <c r="B189" s="62" t="s">
        <v>839</v>
      </c>
      <c r="C189" s="63">
        <v>47602.947955806041</v>
      </c>
      <c r="D189" s="63"/>
      <c r="E189" s="63"/>
      <c r="F189" s="62" t="s">
        <v>840</v>
      </c>
      <c r="G189" s="62" t="s">
        <v>841</v>
      </c>
      <c r="H189" s="63">
        <v>61842.174751462662</v>
      </c>
    </row>
    <row r="190" spans="1:8" x14ac:dyDescent="0.25">
      <c r="A190" s="62" t="s">
        <v>842</v>
      </c>
      <c r="B190" s="62" t="s">
        <v>843</v>
      </c>
      <c r="C190" s="63">
        <v>46633.674164552547</v>
      </c>
      <c r="D190" s="63"/>
      <c r="E190" s="63"/>
      <c r="F190" s="62" t="s">
        <v>844</v>
      </c>
      <c r="G190" s="62" t="s">
        <v>845</v>
      </c>
      <c r="H190" s="63">
        <v>33791.904306569522</v>
      </c>
    </row>
    <row r="191" spans="1:8" x14ac:dyDescent="0.25">
      <c r="A191" s="62" t="s">
        <v>846</v>
      </c>
      <c r="B191" s="62" t="s">
        <v>847</v>
      </c>
      <c r="C191" s="63">
        <v>36427.024110694561</v>
      </c>
      <c r="D191" s="63"/>
      <c r="E191" s="63"/>
      <c r="F191" s="62" t="s">
        <v>848</v>
      </c>
      <c r="G191" s="62" t="s">
        <v>849</v>
      </c>
      <c r="H191" s="63">
        <v>39738.032339094418</v>
      </c>
    </row>
    <row r="192" spans="1:8" x14ac:dyDescent="0.25">
      <c r="A192" s="62" t="s">
        <v>790</v>
      </c>
      <c r="B192" s="62" t="s">
        <v>791</v>
      </c>
      <c r="C192" s="63">
        <v>43666.448259496457</v>
      </c>
      <c r="D192" s="63"/>
      <c r="E192" s="63"/>
      <c r="F192" s="62" t="s">
        <v>850</v>
      </c>
      <c r="G192" s="62" t="s">
        <v>851</v>
      </c>
      <c r="H192" s="63">
        <v>57696.191197361215</v>
      </c>
    </row>
    <row r="193" spans="1:8" x14ac:dyDescent="0.25">
      <c r="A193" s="62" t="s">
        <v>852</v>
      </c>
      <c r="B193" s="62" t="s">
        <v>853</v>
      </c>
      <c r="C193" s="63">
        <v>59609.74989448292</v>
      </c>
      <c r="D193" s="63"/>
      <c r="E193" s="63"/>
      <c r="F193" s="62" t="s">
        <v>854</v>
      </c>
      <c r="G193" s="62" t="s">
        <v>855</v>
      </c>
      <c r="H193" s="63">
        <v>240001.98886963478</v>
      </c>
    </row>
    <row r="194" spans="1:8" x14ac:dyDescent="0.25">
      <c r="A194" s="62" t="s">
        <v>856</v>
      </c>
      <c r="B194" s="62" t="s">
        <v>857</v>
      </c>
      <c r="C194" s="63">
        <v>46622.955968139438</v>
      </c>
      <c r="D194" s="63"/>
      <c r="E194" s="63"/>
      <c r="F194" s="62" t="s">
        <v>858</v>
      </c>
      <c r="G194" s="62" t="s">
        <v>859</v>
      </c>
      <c r="H194" s="63">
        <v>31626.691264293109</v>
      </c>
    </row>
    <row r="195" spans="1:8" x14ac:dyDescent="0.25">
      <c r="A195" s="62" t="s">
        <v>860</v>
      </c>
      <c r="B195" s="62" t="s">
        <v>861</v>
      </c>
      <c r="C195" s="63">
        <v>47845.412687335338</v>
      </c>
      <c r="D195" s="63"/>
      <c r="E195" s="63"/>
      <c r="F195" s="62" t="s">
        <v>862</v>
      </c>
      <c r="G195" s="62" t="s">
        <v>863</v>
      </c>
      <c r="H195" s="63">
        <v>56576.327612241541</v>
      </c>
    </row>
    <row r="196" spans="1:8" x14ac:dyDescent="0.25">
      <c r="A196" s="62" t="s">
        <v>864</v>
      </c>
      <c r="B196" s="62" t="s">
        <v>865</v>
      </c>
      <c r="C196" s="63">
        <v>44885.180940396021</v>
      </c>
      <c r="D196" s="63"/>
      <c r="E196" s="63"/>
      <c r="F196" s="62" t="s">
        <v>342</v>
      </c>
      <c r="G196" s="62" t="s">
        <v>343</v>
      </c>
      <c r="H196" s="63">
        <v>28931.595350748474</v>
      </c>
    </row>
    <row r="197" spans="1:8" x14ac:dyDescent="0.25">
      <c r="A197" s="62" t="s">
        <v>866</v>
      </c>
      <c r="B197" s="62" t="s">
        <v>867</v>
      </c>
      <c r="C197" s="63">
        <v>47639.021263839451</v>
      </c>
      <c r="D197" s="63"/>
      <c r="E197" s="63"/>
      <c r="F197" s="62" t="s">
        <v>868</v>
      </c>
      <c r="G197" s="62" t="s">
        <v>869</v>
      </c>
      <c r="H197" s="63">
        <v>32713.549497799908</v>
      </c>
    </row>
    <row r="198" spans="1:8" x14ac:dyDescent="0.25">
      <c r="A198" s="62" t="s">
        <v>870</v>
      </c>
      <c r="B198" s="62" t="s">
        <v>871</v>
      </c>
      <c r="C198" s="63">
        <v>45634.233330098054</v>
      </c>
      <c r="D198" s="63"/>
      <c r="E198" s="63"/>
      <c r="F198" s="62" t="s">
        <v>872</v>
      </c>
      <c r="G198" s="62" t="s">
        <v>873</v>
      </c>
      <c r="H198" s="63">
        <v>35565.829360451535</v>
      </c>
    </row>
    <row r="199" spans="1:8" x14ac:dyDescent="0.25">
      <c r="A199" s="62" t="s">
        <v>874</v>
      </c>
      <c r="B199" s="62" t="s">
        <v>875</v>
      </c>
      <c r="C199" s="63">
        <v>55142.176266146213</v>
      </c>
      <c r="D199" s="63"/>
      <c r="E199" s="63"/>
      <c r="F199" s="62" t="s">
        <v>876</v>
      </c>
      <c r="G199" s="62" t="s">
        <v>877</v>
      </c>
      <c r="H199" s="63">
        <v>31679.292315903836</v>
      </c>
    </row>
    <row r="200" spans="1:8" x14ac:dyDescent="0.25">
      <c r="A200" s="62" t="s">
        <v>878</v>
      </c>
      <c r="B200" s="62" t="s">
        <v>879</v>
      </c>
      <c r="C200" s="63">
        <v>51662.674806523159</v>
      </c>
      <c r="D200" s="63"/>
      <c r="E200" s="63"/>
      <c r="F200" s="62" t="s">
        <v>880</v>
      </c>
      <c r="G200" s="62" t="s">
        <v>881</v>
      </c>
      <c r="H200" s="63">
        <v>40668.24751136046</v>
      </c>
    </row>
    <row r="201" spans="1:8" x14ac:dyDescent="0.25">
      <c r="A201" s="62" t="s">
        <v>882</v>
      </c>
      <c r="B201" s="62" t="s">
        <v>883</v>
      </c>
      <c r="C201" s="63">
        <v>52455.256674408527</v>
      </c>
      <c r="D201" s="63"/>
      <c r="E201" s="63"/>
      <c r="F201" s="62" t="s">
        <v>884</v>
      </c>
      <c r="G201" s="62" t="s">
        <v>885</v>
      </c>
      <c r="H201" s="63">
        <v>51793.119468104887</v>
      </c>
    </row>
    <row r="202" spans="1:8" x14ac:dyDescent="0.25">
      <c r="A202" s="62" t="s">
        <v>886</v>
      </c>
      <c r="B202" s="62" t="s">
        <v>887</v>
      </c>
      <c r="C202" s="63">
        <v>38883.027821845732</v>
      </c>
      <c r="D202" s="63"/>
      <c r="E202" s="63"/>
      <c r="F202" s="62" t="s">
        <v>888</v>
      </c>
      <c r="G202" s="62" t="s">
        <v>889</v>
      </c>
      <c r="H202" s="63">
        <v>29613.011070349861</v>
      </c>
    </row>
    <row r="203" spans="1:8" x14ac:dyDescent="0.25">
      <c r="A203" s="62" t="s">
        <v>890</v>
      </c>
      <c r="B203" s="62" t="s">
        <v>891</v>
      </c>
      <c r="C203" s="63">
        <v>53566.502805228796</v>
      </c>
      <c r="D203" s="63"/>
      <c r="E203" s="63"/>
      <c r="F203" s="62" t="s">
        <v>892</v>
      </c>
      <c r="G203" s="62" t="s">
        <v>893</v>
      </c>
      <c r="H203" s="63">
        <v>42248.145703353977</v>
      </c>
    </row>
    <row r="204" spans="1:8" x14ac:dyDescent="0.25">
      <c r="A204" s="62" t="s">
        <v>176</v>
      </c>
      <c r="B204" s="62" t="s">
        <v>177</v>
      </c>
      <c r="C204" s="63">
        <v>21256.522574033555</v>
      </c>
      <c r="D204" s="63"/>
      <c r="E204" s="63"/>
      <c r="F204" s="62" t="s">
        <v>894</v>
      </c>
      <c r="G204" s="62" t="s">
        <v>895</v>
      </c>
      <c r="H204" s="63">
        <v>32117.296958448562</v>
      </c>
    </row>
    <row r="205" spans="1:8" x14ac:dyDescent="0.25">
      <c r="A205" s="62" t="s">
        <v>896</v>
      </c>
      <c r="B205" s="62" t="s">
        <v>897</v>
      </c>
      <c r="C205" s="63">
        <v>31966.778996371235</v>
      </c>
      <c r="D205" s="63"/>
      <c r="E205" s="63"/>
      <c r="F205" s="62" t="s">
        <v>898</v>
      </c>
      <c r="G205" s="62" t="s">
        <v>899</v>
      </c>
      <c r="H205" s="63">
        <v>42136.952363640143</v>
      </c>
    </row>
    <row r="206" spans="1:8" x14ac:dyDescent="0.25">
      <c r="A206" s="62" t="s">
        <v>900</v>
      </c>
      <c r="B206" s="62" t="s">
        <v>901</v>
      </c>
      <c r="C206" s="63">
        <v>52592.679473446638</v>
      </c>
      <c r="D206" s="63"/>
      <c r="E206" s="63"/>
      <c r="F206" s="62" t="s">
        <v>310</v>
      </c>
      <c r="G206" s="62" t="s">
        <v>311</v>
      </c>
      <c r="H206" s="63">
        <v>32137.730336168275</v>
      </c>
    </row>
    <row r="207" spans="1:8" x14ac:dyDescent="0.25">
      <c r="A207" s="62" t="s">
        <v>902</v>
      </c>
      <c r="B207" s="62" t="s">
        <v>903</v>
      </c>
      <c r="C207" s="63">
        <v>29748.714001024971</v>
      </c>
      <c r="D207" s="63"/>
      <c r="E207" s="63"/>
      <c r="F207" s="62" t="s">
        <v>904</v>
      </c>
      <c r="G207" s="62" t="s">
        <v>905</v>
      </c>
      <c r="H207" s="63">
        <v>23706.528803571367</v>
      </c>
    </row>
    <row r="208" spans="1:8" x14ac:dyDescent="0.25">
      <c r="A208" s="62" t="s">
        <v>906</v>
      </c>
      <c r="B208" s="62" t="s">
        <v>907</v>
      </c>
      <c r="C208" s="63">
        <v>56178.137485488209</v>
      </c>
      <c r="D208" s="63"/>
      <c r="E208" s="63"/>
      <c r="F208" s="62" t="s">
        <v>908</v>
      </c>
      <c r="G208" s="62" t="s">
        <v>909</v>
      </c>
      <c r="H208" s="63">
        <v>82594.517659966819</v>
      </c>
    </row>
    <row r="209" spans="1:8" x14ac:dyDescent="0.25">
      <c r="A209" s="62" t="s">
        <v>910</v>
      </c>
      <c r="B209" s="62" t="s">
        <v>911</v>
      </c>
      <c r="C209" s="63">
        <v>55179.213752379685</v>
      </c>
      <c r="D209" s="63"/>
      <c r="E209" s="63"/>
      <c r="F209" s="62" t="s">
        <v>912</v>
      </c>
      <c r="G209" s="62" t="s">
        <v>913</v>
      </c>
      <c r="H209" s="63">
        <v>85321.454060715376</v>
      </c>
    </row>
    <row r="210" spans="1:8" x14ac:dyDescent="0.25">
      <c r="A210" s="62" t="s">
        <v>914</v>
      </c>
      <c r="B210" s="62" t="s">
        <v>915</v>
      </c>
      <c r="C210" s="63">
        <v>56454.91780843</v>
      </c>
      <c r="D210" s="63"/>
      <c r="E210" s="63"/>
      <c r="F210" s="62" t="s">
        <v>916</v>
      </c>
      <c r="G210" s="62" t="s">
        <v>917</v>
      </c>
      <c r="H210" s="63">
        <v>38982.176290168114</v>
      </c>
    </row>
    <row r="211" spans="1:8" x14ac:dyDescent="0.25">
      <c r="A211" s="62" t="s">
        <v>918</v>
      </c>
      <c r="B211" s="62" t="s">
        <v>919</v>
      </c>
      <c r="C211" s="63">
        <v>64364.93658085457</v>
      </c>
      <c r="D211" s="63"/>
      <c r="E211" s="63"/>
      <c r="F211" s="62" t="s">
        <v>920</v>
      </c>
      <c r="G211" s="62" t="s">
        <v>921</v>
      </c>
      <c r="H211" s="63">
        <v>57631.432807804878</v>
      </c>
    </row>
    <row r="212" spans="1:8" x14ac:dyDescent="0.25">
      <c r="A212" s="62" t="s">
        <v>922</v>
      </c>
      <c r="B212" s="62" t="s">
        <v>923</v>
      </c>
      <c r="C212" s="63">
        <v>43986.833684400677</v>
      </c>
      <c r="D212" s="63"/>
      <c r="E212" s="63"/>
      <c r="F212" s="62" t="s">
        <v>924</v>
      </c>
      <c r="G212" s="62" t="s">
        <v>925</v>
      </c>
      <c r="H212" s="63">
        <v>54648.815709355164</v>
      </c>
    </row>
    <row r="213" spans="1:8" x14ac:dyDescent="0.25">
      <c r="A213" s="62" t="s">
        <v>926</v>
      </c>
      <c r="B213" s="62" t="s">
        <v>927</v>
      </c>
      <c r="C213" s="63">
        <v>60511.184091945062</v>
      </c>
      <c r="D213" s="63"/>
      <c r="E213" s="63"/>
      <c r="F213" s="62" t="s">
        <v>928</v>
      </c>
      <c r="G213" s="62" t="s">
        <v>929</v>
      </c>
      <c r="H213" s="63">
        <v>48224.790515511362</v>
      </c>
    </row>
    <row r="214" spans="1:8" x14ac:dyDescent="0.25">
      <c r="A214" s="62" t="s">
        <v>930</v>
      </c>
      <c r="B214" s="62" t="s">
        <v>931</v>
      </c>
      <c r="C214" s="63">
        <v>53561.382296820193</v>
      </c>
      <c r="D214" s="63"/>
      <c r="E214" s="63"/>
      <c r="F214" s="62" t="s">
        <v>932</v>
      </c>
      <c r="G214" s="62" t="s">
        <v>933</v>
      </c>
      <c r="H214" s="63">
        <v>22271.338208578713</v>
      </c>
    </row>
    <row r="215" spans="1:8" x14ac:dyDescent="0.25">
      <c r="A215" s="62" t="s">
        <v>262</v>
      </c>
      <c r="B215" s="62" t="s">
        <v>263</v>
      </c>
      <c r="C215" s="63">
        <v>46824.141342843694</v>
      </c>
      <c r="D215" s="63"/>
      <c r="E215" s="63"/>
      <c r="F215" s="62" t="s">
        <v>934</v>
      </c>
      <c r="G215" s="62" t="s">
        <v>935</v>
      </c>
      <c r="H215" s="63">
        <v>65831.820471279425</v>
      </c>
    </row>
    <row r="216" spans="1:8" x14ac:dyDescent="0.25">
      <c r="A216" s="62" t="s">
        <v>936</v>
      </c>
      <c r="B216" s="62" t="s">
        <v>937</v>
      </c>
      <c r="C216" s="63">
        <v>85636.208620117395</v>
      </c>
      <c r="D216" s="63"/>
      <c r="E216" s="63"/>
      <c r="F216" s="62" t="s">
        <v>938</v>
      </c>
      <c r="G216" s="62" t="s">
        <v>939</v>
      </c>
      <c r="H216" s="63">
        <v>61577.143491961986</v>
      </c>
    </row>
    <row r="217" spans="1:8" x14ac:dyDescent="0.25">
      <c r="A217" s="62" t="s">
        <v>940</v>
      </c>
      <c r="B217" s="62" t="s">
        <v>941</v>
      </c>
      <c r="C217" s="63">
        <v>57583.243745051404</v>
      </c>
      <c r="D217" s="63"/>
      <c r="E217" s="63"/>
      <c r="F217" s="62" t="s">
        <v>248</v>
      </c>
      <c r="G217" s="62" t="s">
        <v>249</v>
      </c>
      <c r="H217" s="63">
        <v>62482.299964447935</v>
      </c>
    </row>
    <row r="218" spans="1:8" x14ac:dyDescent="0.25">
      <c r="A218" s="62" t="s">
        <v>942</v>
      </c>
      <c r="B218" s="62" t="s">
        <v>943</v>
      </c>
      <c r="C218" s="63">
        <v>36965.525247265468</v>
      </c>
      <c r="D218" s="63"/>
      <c r="E218" s="63"/>
      <c r="F218" s="62" t="s">
        <v>944</v>
      </c>
      <c r="G218" s="62" t="s">
        <v>945</v>
      </c>
      <c r="H218" s="63">
        <v>20855.213616727055</v>
      </c>
    </row>
    <row r="219" spans="1:8" x14ac:dyDescent="0.25">
      <c r="A219" s="62" t="s">
        <v>946</v>
      </c>
      <c r="B219" s="62" t="s">
        <v>947</v>
      </c>
      <c r="C219" s="63">
        <v>146295.44332391102</v>
      </c>
      <c r="D219" s="63"/>
      <c r="E219" s="63"/>
      <c r="F219" s="62" t="s">
        <v>182</v>
      </c>
      <c r="G219" s="62" t="s">
        <v>183</v>
      </c>
      <c r="H219" s="63">
        <v>30742.633561260835</v>
      </c>
    </row>
    <row r="220" spans="1:8" x14ac:dyDescent="0.25">
      <c r="A220" s="62" t="s">
        <v>948</v>
      </c>
      <c r="B220" s="62" t="s">
        <v>949</v>
      </c>
      <c r="C220" s="63">
        <v>40691.136982573633</v>
      </c>
      <c r="D220" s="63"/>
      <c r="E220" s="63"/>
      <c r="F220" s="62" t="s">
        <v>950</v>
      </c>
      <c r="G220" s="62" t="s">
        <v>951</v>
      </c>
      <c r="H220" s="63">
        <v>47614.320530016084</v>
      </c>
    </row>
    <row r="221" spans="1:8" x14ac:dyDescent="0.25">
      <c r="A221" s="62" t="s">
        <v>952</v>
      </c>
      <c r="B221" s="62" t="s">
        <v>953</v>
      </c>
      <c r="C221" s="63">
        <v>74863.636806276103</v>
      </c>
      <c r="D221" s="63"/>
      <c r="E221" s="63"/>
      <c r="F221" s="62" t="s">
        <v>954</v>
      </c>
      <c r="G221" s="62" t="s">
        <v>955</v>
      </c>
      <c r="H221" s="63">
        <v>71679.180651693212</v>
      </c>
    </row>
    <row r="222" spans="1:8" x14ac:dyDescent="0.25">
      <c r="A222" s="62" t="s">
        <v>956</v>
      </c>
      <c r="B222" s="62" t="s">
        <v>957</v>
      </c>
      <c r="C222" s="63">
        <v>65673.306935051412</v>
      </c>
      <c r="D222" s="63"/>
      <c r="E222" s="63"/>
      <c r="F222" s="62" t="s">
        <v>958</v>
      </c>
      <c r="G222" s="62" t="s">
        <v>959</v>
      </c>
      <c r="H222" s="63">
        <v>29526.528977279624</v>
      </c>
    </row>
    <row r="223" spans="1:8" x14ac:dyDescent="0.25">
      <c r="A223" s="62" t="s">
        <v>924</v>
      </c>
      <c r="B223" s="62" t="s">
        <v>925</v>
      </c>
      <c r="C223" s="63">
        <v>54648.815709355164</v>
      </c>
      <c r="D223" s="63"/>
      <c r="E223" s="63"/>
      <c r="F223" s="62" t="s">
        <v>960</v>
      </c>
      <c r="G223" s="62" t="s">
        <v>961</v>
      </c>
      <c r="H223" s="63">
        <v>42416.786195895067</v>
      </c>
    </row>
    <row r="224" spans="1:8" x14ac:dyDescent="0.25">
      <c r="A224" s="62" t="s">
        <v>508</v>
      </c>
      <c r="B224" s="62" t="s">
        <v>509</v>
      </c>
      <c r="C224" s="63">
        <v>44866.121171220148</v>
      </c>
      <c r="D224" s="63"/>
      <c r="E224" s="63"/>
      <c r="F224" s="62" t="s">
        <v>962</v>
      </c>
      <c r="G224" s="62" t="s">
        <v>963</v>
      </c>
      <c r="H224" s="63">
        <v>47403.068751339757</v>
      </c>
    </row>
    <row r="225" spans="1:8" x14ac:dyDescent="0.25">
      <c r="A225" s="62" t="s">
        <v>964</v>
      </c>
      <c r="B225" s="62" t="s">
        <v>965</v>
      </c>
      <c r="C225" s="63">
        <v>53492.248770261591</v>
      </c>
      <c r="D225" s="63"/>
      <c r="E225" s="63"/>
      <c r="F225" s="62" t="s">
        <v>966</v>
      </c>
      <c r="G225" s="62" t="s">
        <v>967</v>
      </c>
      <c r="H225" s="63">
        <v>12286.921244624233</v>
      </c>
    </row>
    <row r="226" spans="1:8" x14ac:dyDescent="0.25">
      <c r="A226" s="62" t="s">
        <v>968</v>
      </c>
      <c r="B226" s="62" t="s">
        <v>969</v>
      </c>
      <c r="C226" s="63">
        <v>33979.618608188837</v>
      </c>
      <c r="D226" s="63"/>
      <c r="E226" s="63"/>
      <c r="F226" s="62" t="s">
        <v>970</v>
      </c>
      <c r="G226" s="62" t="s">
        <v>971</v>
      </c>
      <c r="H226" s="63">
        <v>36340.436826024292</v>
      </c>
    </row>
    <row r="227" spans="1:8" x14ac:dyDescent="0.25">
      <c r="A227" s="62" t="s">
        <v>880</v>
      </c>
      <c r="B227" s="62" t="s">
        <v>881</v>
      </c>
      <c r="C227" s="63">
        <v>40668.24751136046</v>
      </c>
      <c r="D227" s="63"/>
      <c r="E227" s="63"/>
      <c r="F227" s="62" t="s">
        <v>972</v>
      </c>
      <c r="G227" s="62" t="s">
        <v>973</v>
      </c>
      <c r="H227" s="63">
        <v>46119.258263022668</v>
      </c>
    </row>
    <row r="228" spans="1:8" x14ac:dyDescent="0.25">
      <c r="A228" s="62" t="s">
        <v>974</v>
      </c>
      <c r="B228" s="62" t="s">
        <v>975</v>
      </c>
      <c r="C228" s="63">
        <v>49370.7230410263</v>
      </c>
      <c r="D228" s="63"/>
      <c r="E228" s="63"/>
      <c r="F228" s="62" t="s">
        <v>976</v>
      </c>
      <c r="G228" s="62" t="s">
        <v>977</v>
      </c>
      <c r="H228" s="63">
        <v>67391.49023488375</v>
      </c>
    </row>
    <row r="229" spans="1:8" x14ac:dyDescent="0.25">
      <c r="A229" s="62" t="s">
        <v>978</v>
      </c>
      <c r="B229" s="62" t="s">
        <v>979</v>
      </c>
      <c r="C229" s="63">
        <v>29083.132234028621</v>
      </c>
      <c r="D229" s="63"/>
      <c r="E229" s="63"/>
      <c r="F229" s="62" t="s">
        <v>980</v>
      </c>
      <c r="G229" s="62" t="s">
        <v>981</v>
      </c>
      <c r="H229" s="63">
        <v>40625.862332612938</v>
      </c>
    </row>
    <row r="230" spans="1:8" x14ac:dyDescent="0.25">
      <c r="A230" s="62" t="s">
        <v>982</v>
      </c>
      <c r="B230" s="62" t="s">
        <v>983</v>
      </c>
      <c r="C230" s="63">
        <v>28234.676064835541</v>
      </c>
      <c r="D230" s="63"/>
      <c r="E230" s="63"/>
      <c r="F230" s="62" t="s">
        <v>984</v>
      </c>
      <c r="G230" s="62" t="s">
        <v>985</v>
      </c>
      <c r="H230" s="63">
        <v>54776.847133434138</v>
      </c>
    </row>
    <row r="231" spans="1:8" x14ac:dyDescent="0.25">
      <c r="A231" s="62" t="s">
        <v>682</v>
      </c>
      <c r="B231" s="62" t="s">
        <v>683</v>
      </c>
      <c r="C231" s="63">
        <v>51978.950530055612</v>
      </c>
      <c r="D231" s="63"/>
      <c r="E231" s="63"/>
      <c r="F231" s="62" t="s">
        <v>986</v>
      </c>
      <c r="G231" s="62" t="s">
        <v>987</v>
      </c>
      <c r="H231" s="63">
        <v>47801.703999045902</v>
      </c>
    </row>
    <row r="232" spans="1:8" x14ac:dyDescent="0.25">
      <c r="A232" s="62" t="s">
        <v>988</v>
      </c>
      <c r="B232" s="62" t="s">
        <v>989</v>
      </c>
      <c r="C232" s="63">
        <v>47544.908582879572</v>
      </c>
      <c r="D232" s="63"/>
      <c r="E232" s="63"/>
      <c r="F232" s="62" t="s">
        <v>990</v>
      </c>
      <c r="G232" s="62" t="s">
        <v>991</v>
      </c>
      <c r="H232" s="63">
        <v>38769.234893737936</v>
      </c>
    </row>
    <row r="233" spans="1:8" x14ac:dyDescent="0.25">
      <c r="A233" s="62" t="s">
        <v>992</v>
      </c>
      <c r="B233" s="62" t="s">
        <v>993</v>
      </c>
      <c r="C233" s="63">
        <v>34150.133539597387</v>
      </c>
      <c r="D233" s="63"/>
      <c r="E233" s="63"/>
      <c r="F233" s="62" t="s">
        <v>442</v>
      </c>
      <c r="G233" s="62" t="s">
        <v>443</v>
      </c>
      <c r="H233" s="63">
        <v>279031.32185706671</v>
      </c>
    </row>
    <row r="234" spans="1:8" x14ac:dyDescent="0.25">
      <c r="A234" s="62" t="s">
        <v>994</v>
      </c>
      <c r="B234" s="62" t="s">
        <v>995</v>
      </c>
      <c r="C234" s="63">
        <v>43976.114377143043</v>
      </c>
      <c r="D234" s="63"/>
      <c r="E234" s="63"/>
      <c r="F234" s="62" t="s">
        <v>996</v>
      </c>
      <c r="G234" s="62" t="s">
        <v>997</v>
      </c>
      <c r="H234" s="63">
        <v>48298.813700602579</v>
      </c>
    </row>
    <row r="235" spans="1:8" x14ac:dyDescent="0.25">
      <c r="A235" s="62" t="s">
        <v>998</v>
      </c>
      <c r="B235" s="62" t="s">
        <v>999</v>
      </c>
      <c r="C235" s="63">
        <v>70096.682452040506</v>
      </c>
      <c r="D235" s="63"/>
      <c r="E235" s="63"/>
      <c r="F235" s="62" t="s">
        <v>154</v>
      </c>
      <c r="G235" s="62" t="s">
        <v>155</v>
      </c>
      <c r="H235" s="63">
        <v>50913.227649673478</v>
      </c>
    </row>
    <row r="236" spans="1:8" x14ac:dyDescent="0.25">
      <c r="A236" s="62" t="s">
        <v>1000</v>
      </c>
      <c r="B236" s="62" t="s">
        <v>1001</v>
      </c>
      <c r="C236" s="63">
        <v>36655.583245743299</v>
      </c>
      <c r="D236" s="63"/>
      <c r="E236" s="63"/>
      <c r="F236" s="62" t="s">
        <v>1002</v>
      </c>
      <c r="G236" s="62" t="s">
        <v>1003</v>
      </c>
      <c r="H236" s="63">
        <v>52089.91908483149</v>
      </c>
    </row>
    <row r="237" spans="1:8" x14ac:dyDescent="0.25">
      <c r="A237" s="62" t="s">
        <v>1004</v>
      </c>
      <c r="B237" s="62" t="s">
        <v>1005</v>
      </c>
      <c r="C237" s="63">
        <v>41547.940638938198</v>
      </c>
      <c r="D237" s="63"/>
      <c r="E237" s="63"/>
      <c r="F237" s="62" t="s">
        <v>338</v>
      </c>
      <c r="G237" s="62" t="s">
        <v>339</v>
      </c>
      <c r="H237" s="63">
        <v>32161.39639577673</v>
      </c>
    </row>
    <row r="238" spans="1:8" x14ac:dyDescent="0.25">
      <c r="A238" s="62" t="s">
        <v>1006</v>
      </c>
      <c r="B238" s="62" t="s">
        <v>1007</v>
      </c>
      <c r="C238" s="63">
        <v>38933.453675105447</v>
      </c>
      <c r="D238" s="63"/>
      <c r="E238" s="63"/>
      <c r="F238" s="62" t="s">
        <v>492</v>
      </c>
      <c r="G238" s="62" t="s">
        <v>493</v>
      </c>
      <c r="H238" s="63">
        <v>60834.126428030562</v>
      </c>
    </row>
    <row r="239" spans="1:8" x14ac:dyDescent="0.25">
      <c r="A239" s="62" t="s">
        <v>1008</v>
      </c>
      <c r="B239" s="62" t="s">
        <v>1009</v>
      </c>
      <c r="C239" s="63">
        <v>55268.157980327574</v>
      </c>
      <c r="D239" s="63"/>
      <c r="E239" s="63"/>
      <c r="F239" s="62" t="s">
        <v>166</v>
      </c>
      <c r="G239" s="62" t="s">
        <v>167</v>
      </c>
      <c r="H239" s="63">
        <v>44631.924860457075</v>
      </c>
    </row>
    <row r="240" spans="1:8" x14ac:dyDescent="0.25">
      <c r="A240" s="62" t="s">
        <v>884</v>
      </c>
      <c r="B240" s="62" t="s">
        <v>885</v>
      </c>
      <c r="C240" s="63">
        <v>51793.119468104887</v>
      </c>
      <c r="D240" s="63"/>
      <c r="E240" s="63"/>
      <c r="F240" s="62" t="s">
        <v>1010</v>
      </c>
      <c r="G240" s="62" t="s">
        <v>1011</v>
      </c>
      <c r="H240" s="63">
        <v>96715.658189031587</v>
      </c>
    </row>
    <row r="241" spans="1:8" x14ac:dyDescent="0.25">
      <c r="A241" s="62" t="s">
        <v>1012</v>
      </c>
      <c r="B241" s="62" t="s">
        <v>1013</v>
      </c>
      <c r="C241" s="63">
        <v>32625.350315550459</v>
      </c>
      <c r="D241" s="63"/>
      <c r="E241" s="63"/>
      <c r="F241" s="62" t="s">
        <v>652</v>
      </c>
      <c r="G241" s="62" t="s">
        <v>653</v>
      </c>
      <c r="H241" s="63">
        <v>52589.34020266834</v>
      </c>
    </row>
    <row r="242" spans="1:8" x14ac:dyDescent="0.25">
      <c r="A242" s="62" t="s">
        <v>1014</v>
      </c>
      <c r="B242" s="62" t="s">
        <v>1015</v>
      </c>
      <c r="C242" s="63">
        <v>29810.143563802303</v>
      </c>
      <c r="D242" s="63"/>
      <c r="E242" s="63"/>
      <c r="F242" s="62" t="s">
        <v>1016</v>
      </c>
      <c r="G242" s="62" t="s">
        <v>1017</v>
      </c>
      <c r="H242" s="63">
        <v>42005.385964504283</v>
      </c>
    </row>
    <row r="243" spans="1:8" x14ac:dyDescent="0.25">
      <c r="A243" s="62" t="s">
        <v>1018</v>
      </c>
      <c r="B243" s="62" t="s">
        <v>1019</v>
      </c>
      <c r="C243" s="63">
        <v>41953.511184852323</v>
      </c>
      <c r="D243" s="63"/>
      <c r="E243" s="63"/>
      <c r="F243" s="62" t="s">
        <v>1020</v>
      </c>
      <c r="G243" s="62" t="s">
        <v>1021</v>
      </c>
      <c r="H243" s="63">
        <v>41731.765862429675</v>
      </c>
    </row>
    <row r="244" spans="1:8" x14ac:dyDescent="0.25">
      <c r="A244" s="62" t="s">
        <v>514</v>
      </c>
      <c r="B244" s="62" t="s">
        <v>515</v>
      </c>
      <c r="C244" s="63">
        <v>36748.875320323554</v>
      </c>
      <c r="D244" s="63"/>
      <c r="E244" s="63"/>
      <c r="F244" s="62" t="s">
        <v>1022</v>
      </c>
      <c r="G244" s="62" t="s">
        <v>1023</v>
      </c>
      <c r="H244" s="63">
        <v>54303.80018981875</v>
      </c>
    </row>
    <row r="245" spans="1:8" x14ac:dyDescent="0.25">
      <c r="A245" s="62" t="s">
        <v>1024</v>
      </c>
      <c r="B245" s="62" t="s">
        <v>1025</v>
      </c>
      <c r="C245" s="63">
        <v>62012.11100070097</v>
      </c>
      <c r="D245" s="63"/>
      <c r="E245" s="63"/>
      <c r="F245" s="62" t="s">
        <v>1026</v>
      </c>
      <c r="G245" s="62" t="s">
        <v>1027</v>
      </c>
      <c r="H245" s="63">
        <v>63515.70161330104</v>
      </c>
    </row>
    <row r="246" spans="1:8" x14ac:dyDescent="0.25">
      <c r="A246" s="62" t="s">
        <v>1028</v>
      </c>
      <c r="B246" s="62" t="s">
        <v>1029</v>
      </c>
      <c r="C246" s="63">
        <v>36421.849850900893</v>
      </c>
      <c r="D246" s="63"/>
      <c r="E246" s="63"/>
      <c r="F246" s="62" t="s">
        <v>1030</v>
      </c>
      <c r="G246" s="62" t="s">
        <v>1031</v>
      </c>
      <c r="H246" s="63">
        <v>70580.709861794283</v>
      </c>
    </row>
    <row r="247" spans="1:8" x14ac:dyDescent="0.25">
      <c r="A247" s="62" t="s">
        <v>1032</v>
      </c>
      <c r="B247" s="62" t="s">
        <v>1033</v>
      </c>
      <c r="C247" s="63">
        <v>104160.22015199554</v>
      </c>
      <c r="D247" s="63"/>
      <c r="E247" s="63"/>
      <c r="F247" s="62" t="s">
        <v>260</v>
      </c>
      <c r="G247" s="62" t="s">
        <v>261</v>
      </c>
      <c r="H247" s="63">
        <v>46499.943398837495</v>
      </c>
    </row>
    <row r="248" spans="1:8" x14ac:dyDescent="0.25">
      <c r="A248" s="62" t="s">
        <v>1034</v>
      </c>
      <c r="B248" s="62" t="s">
        <v>1035</v>
      </c>
      <c r="C248" s="63">
        <v>96216.762061995527</v>
      </c>
      <c r="D248" s="63"/>
      <c r="E248" s="63"/>
      <c r="F248" s="62" t="s">
        <v>1036</v>
      </c>
      <c r="G248" s="62" t="s">
        <v>1037</v>
      </c>
      <c r="H248" s="63">
        <v>68168.14393220382</v>
      </c>
    </row>
    <row r="249" spans="1:8" x14ac:dyDescent="0.25">
      <c r="A249" s="62" t="s">
        <v>1038</v>
      </c>
      <c r="B249" s="62" t="s">
        <v>1039</v>
      </c>
      <c r="C249" s="63">
        <v>43665.05527106487</v>
      </c>
      <c r="D249" s="63"/>
      <c r="E249" s="63"/>
      <c r="F249" s="62" t="s">
        <v>1040</v>
      </c>
      <c r="G249" s="62" t="s">
        <v>1041</v>
      </c>
      <c r="H249" s="63">
        <v>31969.214253794471</v>
      </c>
    </row>
    <row r="250" spans="1:8" x14ac:dyDescent="0.25">
      <c r="A250" s="62" t="s">
        <v>608</v>
      </c>
      <c r="B250" s="62" t="s">
        <v>609</v>
      </c>
      <c r="C250" s="63">
        <v>58987.777202876066</v>
      </c>
      <c r="D250" s="63"/>
      <c r="E250" s="63"/>
      <c r="F250" s="62" t="s">
        <v>1042</v>
      </c>
      <c r="G250" s="62" t="s">
        <v>1043</v>
      </c>
      <c r="H250" s="63">
        <v>92039.065550294225</v>
      </c>
    </row>
    <row r="251" spans="1:8" x14ac:dyDescent="0.25">
      <c r="A251" s="62" t="s">
        <v>1044</v>
      </c>
      <c r="B251" s="62" t="s">
        <v>1045</v>
      </c>
      <c r="C251" s="63">
        <v>59106.847765032195</v>
      </c>
      <c r="D251" s="63"/>
      <c r="E251" s="63"/>
      <c r="F251" s="62" t="s">
        <v>1046</v>
      </c>
      <c r="G251" s="62" t="s">
        <v>1047</v>
      </c>
      <c r="H251" s="63">
        <v>41649.013336727869</v>
      </c>
    </row>
    <row r="252" spans="1:8" x14ac:dyDescent="0.25">
      <c r="A252" s="62" t="s">
        <v>1048</v>
      </c>
      <c r="B252" s="62" t="s">
        <v>1049</v>
      </c>
      <c r="C252" s="63">
        <v>46268.325494587043</v>
      </c>
      <c r="D252" s="63"/>
      <c r="E252" s="63"/>
      <c r="F252" s="62" t="s">
        <v>454</v>
      </c>
      <c r="G252" s="62" t="s">
        <v>455</v>
      </c>
      <c r="H252" s="63">
        <v>76881.186286694676</v>
      </c>
    </row>
    <row r="253" spans="1:8" x14ac:dyDescent="0.25">
      <c r="A253" s="62" t="s">
        <v>1050</v>
      </c>
      <c r="B253" s="62" t="s">
        <v>1051</v>
      </c>
      <c r="C253" s="63">
        <v>48320.877279144654</v>
      </c>
      <c r="D253" s="63"/>
      <c r="E253" s="63"/>
      <c r="F253" s="62" t="s">
        <v>1052</v>
      </c>
      <c r="G253" s="62" t="s">
        <v>1053</v>
      </c>
      <c r="H253" s="63">
        <v>65154.223562272629</v>
      </c>
    </row>
    <row r="254" spans="1:8" x14ac:dyDescent="0.25">
      <c r="A254" s="62" t="s">
        <v>698</v>
      </c>
      <c r="B254" s="62" t="s">
        <v>699</v>
      </c>
      <c r="C254" s="63">
        <v>18412.360324392583</v>
      </c>
      <c r="D254" s="63"/>
      <c r="E254" s="63"/>
      <c r="F254" s="62" t="s">
        <v>1054</v>
      </c>
      <c r="G254" s="62" t="s">
        <v>1055</v>
      </c>
      <c r="H254" s="63">
        <v>60807.310448589051</v>
      </c>
    </row>
    <row r="255" spans="1:8" x14ac:dyDescent="0.25">
      <c r="A255" s="62" t="s">
        <v>210</v>
      </c>
      <c r="B255" s="62" t="s">
        <v>211</v>
      </c>
      <c r="C255" s="63">
        <v>55031.439176853222</v>
      </c>
      <c r="D255" s="63"/>
      <c r="E255" s="63"/>
      <c r="F255" s="62" t="s">
        <v>1056</v>
      </c>
      <c r="G255" s="62" t="s">
        <v>1057</v>
      </c>
      <c r="H255" s="63">
        <v>53418.093181038523</v>
      </c>
    </row>
    <row r="256" spans="1:8" x14ac:dyDescent="0.25">
      <c r="A256" s="62" t="s">
        <v>1058</v>
      </c>
      <c r="B256" s="62" t="s">
        <v>1059</v>
      </c>
      <c r="C256" s="63">
        <v>35085.344992105885</v>
      </c>
      <c r="D256" s="63"/>
      <c r="E256" s="63"/>
      <c r="F256" s="62" t="s">
        <v>346</v>
      </c>
      <c r="G256" s="62" t="s">
        <v>347</v>
      </c>
      <c r="H256" s="63">
        <v>48649.725635765892</v>
      </c>
    </row>
    <row r="257" spans="1:8" x14ac:dyDescent="0.25">
      <c r="A257" s="62" t="s">
        <v>1060</v>
      </c>
      <c r="B257" s="62" t="s">
        <v>1061</v>
      </c>
      <c r="C257" s="63">
        <v>35377.916923183249</v>
      </c>
      <c r="D257" s="63"/>
      <c r="E257" s="63"/>
      <c r="F257" s="62" t="s">
        <v>1062</v>
      </c>
      <c r="G257" s="62" t="s">
        <v>1063</v>
      </c>
      <c r="H257" s="63">
        <v>70003.58741020647</v>
      </c>
    </row>
    <row r="258" spans="1:8" x14ac:dyDescent="0.25">
      <c r="A258" s="62" t="s">
        <v>1064</v>
      </c>
      <c r="B258" s="62" t="s">
        <v>1065</v>
      </c>
      <c r="C258" s="63">
        <v>51442.904431193936</v>
      </c>
      <c r="D258" s="63"/>
      <c r="E258" s="63"/>
      <c r="F258" s="62" t="s">
        <v>1066</v>
      </c>
      <c r="G258" s="62" t="s">
        <v>1067</v>
      </c>
      <c r="H258" s="63">
        <v>133458.26179967503</v>
      </c>
    </row>
    <row r="259" spans="1:8" x14ac:dyDescent="0.25">
      <c r="A259" s="62" t="s">
        <v>184</v>
      </c>
      <c r="B259" s="62" t="s">
        <v>185</v>
      </c>
      <c r="C259" s="63">
        <v>52018.38680586018</v>
      </c>
      <c r="D259" s="63"/>
      <c r="E259" s="63"/>
      <c r="F259" s="62" t="s">
        <v>1068</v>
      </c>
      <c r="G259" s="62" t="s">
        <v>1069</v>
      </c>
      <c r="H259" s="63">
        <v>45963.150121824416</v>
      </c>
    </row>
    <row r="260" spans="1:8" x14ac:dyDescent="0.25">
      <c r="A260" s="62" t="s">
        <v>1070</v>
      </c>
      <c r="B260" s="62" t="s">
        <v>1071</v>
      </c>
      <c r="C260" s="63">
        <v>24881.957801052951</v>
      </c>
      <c r="D260" s="63"/>
      <c r="E260" s="63"/>
      <c r="F260" s="62" t="s">
        <v>1072</v>
      </c>
      <c r="G260" s="62" t="s">
        <v>1073</v>
      </c>
      <c r="H260" s="63">
        <v>63149.555104376697</v>
      </c>
    </row>
    <row r="261" spans="1:8" x14ac:dyDescent="0.25">
      <c r="A261" s="62" t="s">
        <v>1074</v>
      </c>
      <c r="B261" s="62" t="s">
        <v>1075</v>
      </c>
      <c r="C261" s="63">
        <v>46671.497972783414</v>
      </c>
      <c r="D261" s="63"/>
      <c r="E261" s="63"/>
      <c r="F261" s="62" t="s">
        <v>1076</v>
      </c>
      <c r="G261" s="62" t="s">
        <v>1077</v>
      </c>
      <c r="H261" s="63">
        <v>36914.665137281605</v>
      </c>
    </row>
    <row r="262" spans="1:8" x14ac:dyDescent="0.25">
      <c r="A262" s="62" t="s">
        <v>1078</v>
      </c>
      <c r="B262" s="62" t="s">
        <v>1079</v>
      </c>
      <c r="C262" s="63">
        <v>44072.395038148854</v>
      </c>
      <c r="D262" s="63"/>
      <c r="E262" s="63"/>
      <c r="F262" s="62" t="s">
        <v>1080</v>
      </c>
      <c r="G262" s="62" t="s">
        <v>1081</v>
      </c>
      <c r="H262" s="63">
        <v>76502.635417274258</v>
      </c>
    </row>
    <row r="263" spans="1:8" x14ac:dyDescent="0.25">
      <c r="A263" s="62" t="s">
        <v>1082</v>
      </c>
      <c r="B263" s="62" t="s">
        <v>1083</v>
      </c>
      <c r="C263" s="63">
        <v>42875.244508901931</v>
      </c>
      <c r="D263" s="63"/>
      <c r="E263" s="63"/>
      <c r="F263" s="62" t="s">
        <v>1084</v>
      </c>
      <c r="G263" s="62" t="s">
        <v>1085</v>
      </c>
      <c r="H263" s="63">
        <v>32265.79513877261</v>
      </c>
    </row>
    <row r="264" spans="1:8" x14ac:dyDescent="0.25">
      <c r="A264" s="62" t="s">
        <v>1086</v>
      </c>
      <c r="B264" s="62" t="s">
        <v>1087</v>
      </c>
      <c r="C264" s="63">
        <v>48106.740657505674</v>
      </c>
      <c r="D264" s="63"/>
      <c r="E264" s="63"/>
      <c r="F264" s="62" t="s">
        <v>1088</v>
      </c>
      <c r="G264" s="62" t="s">
        <v>1089</v>
      </c>
      <c r="H264" s="63">
        <v>56945.714288748699</v>
      </c>
    </row>
    <row r="265" spans="1:8" x14ac:dyDescent="0.25">
      <c r="A265" s="62" t="s">
        <v>1090</v>
      </c>
      <c r="B265" s="62" t="s">
        <v>1091</v>
      </c>
      <c r="C265" s="63">
        <v>38463.289894631991</v>
      </c>
      <c r="D265" s="63"/>
      <c r="E265" s="63"/>
      <c r="F265" s="62" t="s">
        <v>1092</v>
      </c>
      <c r="G265" s="62" t="s">
        <v>1093</v>
      </c>
      <c r="H265" s="63">
        <v>36899.698057504633</v>
      </c>
    </row>
    <row r="266" spans="1:8" x14ac:dyDescent="0.25">
      <c r="A266" s="62" t="s">
        <v>1094</v>
      </c>
      <c r="B266" s="62" t="s">
        <v>1095</v>
      </c>
      <c r="C266" s="63">
        <v>52866.777656848368</v>
      </c>
      <c r="D266" s="63"/>
      <c r="E266" s="63"/>
      <c r="F266" s="62" t="s">
        <v>1096</v>
      </c>
      <c r="G266" s="62" t="s">
        <v>1097</v>
      </c>
      <c r="H266" s="63">
        <v>42690.657128594539</v>
      </c>
    </row>
    <row r="267" spans="1:8" x14ac:dyDescent="0.25">
      <c r="A267" s="62" t="s">
        <v>1098</v>
      </c>
      <c r="B267" s="62" t="s">
        <v>1099</v>
      </c>
      <c r="C267" s="63">
        <v>49097.977357173724</v>
      </c>
      <c r="D267" s="63"/>
      <c r="E267" s="63"/>
      <c r="F267" s="62" t="s">
        <v>1014</v>
      </c>
      <c r="G267" s="62" t="s">
        <v>1015</v>
      </c>
      <c r="H267" s="63">
        <v>29810.143563802303</v>
      </c>
    </row>
    <row r="268" spans="1:8" x14ac:dyDescent="0.25">
      <c r="A268" s="62" t="s">
        <v>1100</v>
      </c>
      <c r="B268" s="62" t="s">
        <v>1101</v>
      </c>
      <c r="C268" s="63">
        <v>28107.100484770825</v>
      </c>
      <c r="D268" s="63"/>
      <c r="E268" s="63"/>
      <c r="F268" s="62" t="s">
        <v>1102</v>
      </c>
      <c r="G268" s="62" t="s">
        <v>1103</v>
      </c>
      <c r="H268" s="63">
        <v>44896.673732506009</v>
      </c>
    </row>
    <row r="269" spans="1:8" x14ac:dyDescent="0.25">
      <c r="A269" s="62" t="s">
        <v>1104</v>
      </c>
      <c r="B269" s="62" t="s">
        <v>1105</v>
      </c>
      <c r="C269" s="63">
        <v>64372.247455452751</v>
      </c>
      <c r="D269" s="63"/>
      <c r="E269" s="63"/>
      <c r="F269" s="62" t="s">
        <v>364</v>
      </c>
      <c r="G269" s="62" t="s">
        <v>365</v>
      </c>
      <c r="H269" s="63">
        <v>98338.438514591107</v>
      </c>
    </row>
    <row r="270" spans="1:8" x14ac:dyDescent="0.25">
      <c r="A270" s="62" t="s">
        <v>1092</v>
      </c>
      <c r="B270" s="62" t="s">
        <v>1093</v>
      </c>
      <c r="C270" s="63">
        <v>36899.698057504633</v>
      </c>
      <c r="D270" s="63"/>
      <c r="E270" s="63"/>
      <c r="F270" s="62" t="s">
        <v>1106</v>
      </c>
      <c r="G270" s="62" t="s">
        <v>1107</v>
      </c>
      <c r="H270" s="63">
        <v>76593.139539387412</v>
      </c>
    </row>
    <row r="271" spans="1:8" x14ac:dyDescent="0.25">
      <c r="A271" s="62" t="s">
        <v>1108</v>
      </c>
      <c r="B271" s="62" t="s">
        <v>1109</v>
      </c>
      <c r="C271" s="63">
        <v>37407.032538885302</v>
      </c>
      <c r="D271" s="63"/>
      <c r="E271" s="63"/>
      <c r="F271" s="62" t="s">
        <v>1110</v>
      </c>
      <c r="G271" s="62" t="s">
        <v>1111</v>
      </c>
      <c r="H271" s="63">
        <v>44454.03235626813</v>
      </c>
    </row>
    <row r="272" spans="1:8" x14ac:dyDescent="0.25">
      <c r="A272" s="62" t="s">
        <v>1112</v>
      </c>
      <c r="B272" s="62" t="s">
        <v>1113</v>
      </c>
      <c r="C272" s="63">
        <v>46592.025106901376</v>
      </c>
      <c r="D272" s="63"/>
      <c r="E272" s="63"/>
      <c r="F272" s="62" t="s">
        <v>1114</v>
      </c>
      <c r="G272" s="62" t="s">
        <v>1115</v>
      </c>
      <c r="H272" s="63">
        <v>44878.470289966688</v>
      </c>
    </row>
    <row r="273" spans="1:8" x14ac:dyDescent="0.25">
      <c r="A273" s="62" t="s">
        <v>1116</v>
      </c>
      <c r="B273" s="62" t="s">
        <v>1117</v>
      </c>
      <c r="C273" s="63">
        <v>54409.344425544499</v>
      </c>
      <c r="D273" s="63"/>
      <c r="E273" s="63"/>
      <c r="F273" s="62" t="s">
        <v>1118</v>
      </c>
      <c r="G273" s="62" t="s">
        <v>1119</v>
      </c>
      <c r="H273" s="63">
        <v>60529.677056818669</v>
      </c>
    </row>
    <row r="274" spans="1:8" x14ac:dyDescent="0.25">
      <c r="A274" s="62" t="s">
        <v>1120</v>
      </c>
      <c r="B274" s="62" t="s">
        <v>1121</v>
      </c>
      <c r="C274" s="63">
        <v>37146.963891845298</v>
      </c>
      <c r="D274" s="63"/>
      <c r="E274" s="63"/>
      <c r="F274" s="62" t="s">
        <v>1122</v>
      </c>
      <c r="G274" s="62" t="s">
        <v>1123</v>
      </c>
      <c r="H274" s="63">
        <v>72748.057113743896</v>
      </c>
    </row>
    <row r="275" spans="1:8" x14ac:dyDescent="0.25">
      <c r="A275" s="62" t="s">
        <v>1124</v>
      </c>
      <c r="B275" s="62" t="s">
        <v>1125</v>
      </c>
      <c r="C275" s="63">
        <v>30049.865248740673</v>
      </c>
      <c r="D275" s="63"/>
      <c r="E275" s="63"/>
      <c r="F275" s="62" t="s">
        <v>1126</v>
      </c>
      <c r="G275" s="62" t="s">
        <v>1127</v>
      </c>
      <c r="H275" s="63">
        <v>69732.901651467502</v>
      </c>
    </row>
    <row r="276" spans="1:8" x14ac:dyDescent="0.25">
      <c r="A276" s="62" t="s">
        <v>1128</v>
      </c>
      <c r="B276" s="62" t="s">
        <v>1129</v>
      </c>
      <c r="C276" s="63">
        <v>37195.580595444597</v>
      </c>
      <c r="D276" s="63"/>
      <c r="E276" s="63"/>
      <c r="F276" s="62" t="s">
        <v>1130</v>
      </c>
      <c r="G276" s="62" t="s">
        <v>1131</v>
      </c>
      <c r="H276" s="63">
        <v>52030.900733480063</v>
      </c>
    </row>
    <row r="277" spans="1:8" x14ac:dyDescent="0.25">
      <c r="A277" s="62" t="s">
        <v>1132</v>
      </c>
      <c r="B277" s="62" t="s">
        <v>1133</v>
      </c>
      <c r="C277" s="63">
        <v>32976.811633405589</v>
      </c>
      <c r="D277" s="63"/>
      <c r="E277" s="63"/>
      <c r="F277" s="62" t="s">
        <v>1134</v>
      </c>
      <c r="G277" s="62" t="s">
        <v>1135</v>
      </c>
      <c r="H277" s="63">
        <v>64642.772264451123</v>
      </c>
    </row>
    <row r="278" spans="1:8" x14ac:dyDescent="0.25">
      <c r="A278" s="62" t="s">
        <v>1136</v>
      </c>
      <c r="B278" s="62" t="s">
        <v>1137</v>
      </c>
      <c r="C278" s="63">
        <v>38291.474420632323</v>
      </c>
      <c r="D278" s="63"/>
      <c r="E278" s="63"/>
      <c r="F278" s="62" t="s">
        <v>1138</v>
      </c>
      <c r="G278" s="62" t="s">
        <v>1139</v>
      </c>
      <c r="H278" s="63">
        <v>44382.619560590378</v>
      </c>
    </row>
    <row r="279" spans="1:8" x14ac:dyDescent="0.25">
      <c r="A279" s="62" t="s">
        <v>1140</v>
      </c>
      <c r="B279" s="62" t="s">
        <v>1141</v>
      </c>
      <c r="C279" s="63">
        <v>33344.30244055621</v>
      </c>
      <c r="D279" s="63"/>
      <c r="E279" s="63"/>
      <c r="F279" s="62" t="s">
        <v>1142</v>
      </c>
      <c r="G279" s="62" t="s">
        <v>1143</v>
      </c>
      <c r="H279" s="63">
        <v>54173.449662364896</v>
      </c>
    </row>
    <row r="280" spans="1:8" x14ac:dyDescent="0.25">
      <c r="A280" s="62" t="s">
        <v>1114</v>
      </c>
      <c r="B280" s="62" t="s">
        <v>1115</v>
      </c>
      <c r="C280" s="63">
        <v>44878.470289966688</v>
      </c>
      <c r="D280" s="63"/>
      <c r="E280" s="63"/>
      <c r="F280" s="62" t="s">
        <v>1144</v>
      </c>
      <c r="G280" s="62" t="s">
        <v>1145</v>
      </c>
      <c r="H280" s="63">
        <v>48461.488189368822</v>
      </c>
    </row>
    <row r="281" spans="1:8" x14ac:dyDescent="0.25">
      <c r="A281" s="62" t="s">
        <v>1146</v>
      </c>
      <c r="B281" s="62" t="s">
        <v>1147</v>
      </c>
      <c r="C281" s="63">
        <v>37543.833497569496</v>
      </c>
      <c r="D281" s="63"/>
      <c r="E281" s="63"/>
      <c r="F281" s="62" t="s">
        <v>1148</v>
      </c>
      <c r="G281" s="62" t="s">
        <v>1149</v>
      </c>
      <c r="H281" s="63">
        <v>30924.119272637636</v>
      </c>
    </row>
    <row r="282" spans="1:8" x14ac:dyDescent="0.25">
      <c r="A282" s="62" t="s">
        <v>1150</v>
      </c>
      <c r="B282" s="62" t="s">
        <v>1151</v>
      </c>
      <c r="C282" s="63">
        <v>48496.977566495552</v>
      </c>
      <c r="D282" s="63"/>
      <c r="E282" s="63"/>
      <c r="F282" s="62" t="s">
        <v>1152</v>
      </c>
      <c r="G282" s="62" t="s">
        <v>1153</v>
      </c>
      <c r="H282" s="63">
        <v>31085.312518515198</v>
      </c>
    </row>
    <row r="283" spans="1:8" x14ac:dyDescent="0.25">
      <c r="A283" s="62" t="s">
        <v>1154</v>
      </c>
      <c r="B283" s="62" t="s">
        <v>1155</v>
      </c>
      <c r="C283" s="63">
        <v>53733.717048178762</v>
      </c>
      <c r="D283" s="63"/>
      <c r="E283" s="63"/>
      <c r="F283" s="62" t="s">
        <v>1156</v>
      </c>
      <c r="G283" s="62" t="s">
        <v>1157</v>
      </c>
      <c r="H283" s="63">
        <v>90285.964919601349</v>
      </c>
    </row>
    <row r="284" spans="1:8" x14ac:dyDescent="0.25">
      <c r="A284" s="62" t="s">
        <v>1158</v>
      </c>
      <c r="B284" s="62" t="s">
        <v>1159</v>
      </c>
      <c r="C284" s="63">
        <v>28517.214072784831</v>
      </c>
      <c r="D284" s="63"/>
      <c r="E284" s="63"/>
      <c r="F284" s="62" t="s">
        <v>1160</v>
      </c>
      <c r="G284" s="62" t="s">
        <v>1161</v>
      </c>
      <c r="H284" s="63">
        <v>35333.857799143268</v>
      </c>
    </row>
    <row r="285" spans="1:8" x14ac:dyDescent="0.25">
      <c r="A285" s="62" t="s">
        <v>1162</v>
      </c>
      <c r="B285" s="62" t="s">
        <v>1163</v>
      </c>
      <c r="C285" s="63">
        <v>32826.536707615989</v>
      </c>
      <c r="D285" s="63"/>
      <c r="E285" s="63"/>
      <c r="F285" s="62" t="s">
        <v>1164</v>
      </c>
      <c r="G285" s="62" t="s">
        <v>1165</v>
      </c>
      <c r="H285" s="63">
        <v>47389.958698655049</v>
      </c>
    </row>
    <row r="286" spans="1:8" x14ac:dyDescent="0.25">
      <c r="A286" s="62" t="s">
        <v>1166</v>
      </c>
      <c r="B286" s="62" t="s">
        <v>1167</v>
      </c>
      <c r="C286" s="63">
        <v>30210.680217657664</v>
      </c>
      <c r="D286" s="63"/>
      <c r="E286" s="63"/>
      <c r="F286" s="62" t="s">
        <v>1168</v>
      </c>
      <c r="G286" s="62" t="s">
        <v>1169</v>
      </c>
      <c r="H286" s="63">
        <v>27751.718201262574</v>
      </c>
    </row>
    <row r="287" spans="1:8" x14ac:dyDescent="0.25">
      <c r="A287" s="62" t="s">
        <v>1170</v>
      </c>
      <c r="B287" s="62" t="s">
        <v>1171</v>
      </c>
      <c r="C287" s="63">
        <v>50966.234407971206</v>
      </c>
      <c r="D287" s="63"/>
      <c r="E287" s="63"/>
      <c r="F287" s="62" t="s">
        <v>1172</v>
      </c>
      <c r="G287" s="62" t="s">
        <v>1173</v>
      </c>
      <c r="H287" s="63">
        <v>54224.540785507401</v>
      </c>
    </row>
    <row r="288" spans="1:8" x14ac:dyDescent="0.25">
      <c r="A288" s="62" t="s">
        <v>1174</v>
      </c>
      <c r="B288" s="62" t="s">
        <v>1175</v>
      </c>
      <c r="C288" s="63">
        <v>54054.471844892192</v>
      </c>
      <c r="D288" s="63"/>
      <c r="E288" s="63"/>
      <c r="F288" s="62" t="s">
        <v>1176</v>
      </c>
      <c r="G288" s="62" t="s">
        <v>1177</v>
      </c>
      <c r="H288" s="63">
        <v>33318.918288379755</v>
      </c>
    </row>
    <row r="289" spans="1:8" x14ac:dyDescent="0.25">
      <c r="A289" s="62" t="s">
        <v>172</v>
      </c>
      <c r="B289" s="62" t="s">
        <v>173</v>
      </c>
      <c r="C289" s="63">
        <v>54631.058486431357</v>
      </c>
      <c r="D289" s="63"/>
      <c r="E289" s="63"/>
      <c r="F289" s="62" t="s">
        <v>1178</v>
      </c>
      <c r="G289" s="62" t="s">
        <v>1179</v>
      </c>
      <c r="H289" s="63">
        <v>40355.659712598899</v>
      </c>
    </row>
    <row r="290" spans="1:8" x14ac:dyDescent="0.25">
      <c r="A290" s="62" t="s">
        <v>1180</v>
      </c>
      <c r="B290" s="62" t="s">
        <v>1181</v>
      </c>
      <c r="C290" s="63">
        <v>65717.974639426597</v>
      </c>
      <c r="D290" s="63"/>
      <c r="E290" s="63"/>
      <c r="F290" s="62" t="s">
        <v>1182</v>
      </c>
      <c r="G290" s="62" t="s">
        <v>1183</v>
      </c>
      <c r="H290" s="63">
        <v>37234.050705144844</v>
      </c>
    </row>
    <row r="291" spans="1:8" x14ac:dyDescent="0.25">
      <c r="A291" s="62" t="s">
        <v>1184</v>
      </c>
      <c r="B291" s="62" t="s">
        <v>1185</v>
      </c>
      <c r="C291" s="63">
        <v>34181.784075046191</v>
      </c>
      <c r="D291" s="63"/>
      <c r="E291" s="63"/>
      <c r="F291" s="62" t="s">
        <v>302</v>
      </c>
      <c r="G291" s="62" t="s">
        <v>303</v>
      </c>
      <c r="H291" s="63">
        <v>39111.105373142404</v>
      </c>
    </row>
    <row r="292" spans="1:8" x14ac:dyDescent="0.25">
      <c r="A292" s="62" t="s">
        <v>1186</v>
      </c>
      <c r="B292" s="62" t="s">
        <v>1187</v>
      </c>
      <c r="C292" s="63">
        <v>90282.685812092648</v>
      </c>
      <c r="D292" s="63"/>
      <c r="E292" s="63"/>
      <c r="F292" s="62" t="s">
        <v>1188</v>
      </c>
      <c r="G292" s="62" t="s">
        <v>1189</v>
      </c>
      <c r="H292" s="63">
        <v>62696.437640622818</v>
      </c>
    </row>
    <row r="293" spans="1:8" x14ac:dyDescent="0.25">
      <c r="A293" s="62" t="s">
        <v>518</v>
      </c>
      <c r="B293" s="62" t="s">
        <v>519</v>
      </c>
      <c r="C293" s="63">
        <v>54468.970228353472</v>
      </c>
      <c r="D293" s="63"/>
      <c r="E293" s="63"/>
      <c r="F293" s="62" t="s">
        <v>1190</v>
      </c>
      <c r="G293" s="62" t="s">
        <v>1191</v>
      </c>
      <c r="H293" s="63">
        <v>48649.685187935174</v>
      </c>
    </row>
    <row r="294" spans="1:8" x14ac:dyDescent="0.25">
      <c r="A294" s="62" t="s">
        <v>1192</v>
      </c>
      <c r="B294" s="62" t="s">
        <v>1193</v>
      </c>
      <c r="C294" s="63">
        <v>25167.295362425502</v>
      </c>
      <c r="D294" s="63"/>
      <c r="E294" s="63"/>
      <c r="F294" s="62" t="s">
        <v>1194</v>
      </c>
      <c r="G294" s="62" t="s">
        <v>1195</v>
      </c>
      <c r="H294" s="63">
        <v>54425.970525730001</v>
      </c>
    </row>
    <row r="295" spans="1:8" x14ac:dyDescent="0.25">
      <c r="A295" s="62" t="s">
        <v>1196</v>
      </c>
      <c r="B295" s="62" t="s">
        <v>1197</v>
      </c>
      <c r="C295" s="63">
        <v>47082.870131479052</v>
      </c>
      <c r="D295" s="63"/>
      <c r="E295" s="63"/>
      <c r="F295" s="62" t="s">
        <v>1198</v>
      </c>
      <c r="G295" s="62" t="s">
        <v>1199</v>
      </c>
      <c r="H295" s="63">
        <v>44503.878942795563</v>
      </c>
    </row>
    <row r="296" spans="1:8" x14ac:dyDescent="0.25">
      <c r="A296" s="62" t="s">
        <v>1200</v>
      </c>
      <c r="B296" s="62" t="s">
        <v>1201</v>
      </c>
      <c r="C296" s="63">
        <v>34575.467126343268</v>
      </c>
      <c r="D296" s="63"/>
      <c r="E296" s="63"/>
      <c r="F296" s="62" t="s">
        <v>1202</v>
      </c>
      <c r="G296" s="62" t="s">
        <v>1203</v>
      </c>
      <c r="H296" s="63">
        <v>18326.28686042496</v>
      </c>
    </row>
    <row r="297" spans="1:8" x14ac:dyDescent="0.25">
      <c r="A297" s="62" t="s">
        <v>1204</v>
      </c>
      <c r="B297" s="62" t="s">
        <v>1205</v>
      </c>
      <c r="C297" s="63">
        <v>46340.445309244409</v>
      </c>
      <c r="D297" s="63"/>
      <c r="E297" s="63"/>
      <c r="F297" s="62" t="s">
        <v>1206</v>
      </c>
      <c r="G297" s="62" t="s">
        <v>1207</v>
      </c>
      <c r="H297" s="63">
        <v>31655.155856813792</v>
      </c>
    </row>
    <row r="298" spans="1:8" x14ac:dyDescent="0.25">
      <c r="A298" s="62" t="s">
        <v>1208</v>
      </c>
      <c r="B298" s="62" t="s">
        <v>1209</v>
      </c>
      <c r="C298" s="63">
        <v>35379.219400172216</v>
      </c>
      <c r="D298" s="63"/>
      <c r="E298" s="63"/>
      <c r="F298" s="62" t="s">
        <v>1210</v>
      </c>
      <c r="G298" s="62" t="s">
        <v>1211</v>
      </c>
      <c r="H298" s="63">
        <v>29035.269521637983</v>
      </c>
    </row>
    <row r="299" spans="1:8" x14ac:dyDescent="0.25">
      <c r="A299" s="62" t="s">
        <v>1212</v>
      </c>
      <c r="B299" s="62" t="s">
        <v>1213</v>
      </c>
      <c r="C299" s="63">
        <v>46567.059130245834</v>
      </c>
      <c r="D299" s="63"/>
      <c r="E299" s="63"/>
      <c r="F299" s="62" t="s">
        <v>1214</v>
      </c>
      <c r="G299" s="62" t="s">
        <v>1215</v>
      </c>
      <c r="H299" s="63">
        <v>52420.231890956398</v>
      </c>
    </row>
    <row r="300" spans="1:8" x14ac:dyDescent="0.25">
      <c r="A300" s="62" t="s">
        <v>1216</v>
      </c>
      <c r="B300" s="62" t="s">
        <v>1217</v>
      </c>
      <c r="C300" s="63">
        <v>28855.341549750767</v>
      </c>
      <c r="D300" s="63"/>
      <c r="E300" s="63"/>
      <c r="F300" s="62" t="s">
        <v>1218</v>
      </c>
      <c r="G300" s="62" t="s">
        <v>1219</v>
      </c>
      <c r="H300" s="63">
        <v>36701.851355962775</v>
      </c>
    </row>
    <row r="301" spans="1:8" x14ac:dyDescent="0.25">
      <c r="A301" s="62" t="s">
        <v>1220</v>
      </c>
      <c r="B301" s="62" t="s">
        <v>1221</v>
      </c>
      <c r="C301" s="63">
        <v>32654.540048902491</v>
      </c>
      <c r="D301" s="63"/>
      <c r="E301" s="63"/>
      <c r="F301" s="62" t="s">
        <v>1222</v>
      </c>
      <c r="G301" s="62" t="s">
        <v>1223</v>
      </c>
      <c r="H301" s="63">
        <v>60590.120072029022</v>
      </c>
    </row>
    <row r="302" spans="1:8" x14ac:dyDescent="0.25">
      <c r="A302" s="62" t="s">
        <v>1224</v>
      </c>
      <c r="B302" s="62" t="s">
        <v>1225</v>
      </c>
      <c r="C302" s="63">
        <v>45353.689095662841</v>
      </c>
      <c r="D302" s="63"/>
      <c r="E302" s="63"/>
      <c r="F302" s="62" t="s">
        <v>1136</v>
      </c>
      <c r="G302" s="62" t="s">
        <v>1137</v>
      </c>
      <c r="H302" s="63">
        <v>38291.474420632323</v>
      </c>
    </row>
    <row r="303" spans="1:8" x14ac:dyDescent="0.25">
      <c r="A303" s="62" t="s">
        <v>1226</v>
      </c>
      <c r="B303" s="62" t="s">
        <v>1227</v>
      </c>
      <c r="C303" s="63">
        <v>34801.011814405676</v>
      </c>
      <c r="D303" s="63"/>
      <c r="E303" s="63"/>
      <c r="F303" s="62" t="s">
        <v>1228</v>
      </c>
      <c r="G303" s="62" t="s">
        <v>1229</v>
      </c>
      <c r="H303" s="63">
        <v>46566.110845785443</v>
      </c>
    </row>
    <row r="304" spans="1:8" x14ac:dyDescent="0.25">
      <c r="A304" s="62" t="s">
        <v>1230</v>
      </c>
      <c r="B304" s="62" t="s">
        <v>1231</v>
      </c>
      <c r="C304" s="63">
        <v>63282.391127227522</v>
      </c>
      <c r="D304" s="63"/>
      <c r="E304" s="63"/>
      <c r="F304" s="62" t="s">
        <v>1232</v>
      </c>
      <c r="G304" s="62" t="s">
        <v>1233</v>
      </c>
      <c r="H304" s="63">
        <v>42173.525627405172</v>
      </c>
    </row>
    <row r="305" spans="1:8" x14ac:dyDescent="0.25">
      <c r="A305" s="62" t="s">
        <v>1234</v>
      </c>
      <c r="B305" s="62" t="s">
        <v>1235</v>
      </c>
      <c r="C305" s="63">
        <v>35759.881248891921</v>
      </c>
      <c r="D305" s="63"/>
      <c r="E305" s="63"/>
      <c r="F305" s="62" t="s">
        <v>1236</v>
      </c>
      <c r="G305" s="62" t="s">
        <v>1237</v>
      </c>
      <c r="H305" s="63">
        <v>20538.014065732652</v>
      </c>
    </row>
    <row r="306" spans="1:8" x14ac:dyDescent="0.25">
      <c r="A306" s="62" t="s">
        <v>1238</v>
      </c>
      <c r="B306" s="62" t="s">
        <v>1239</v>
      </c>
      <c r="C306" s="63">
        <v>35288.088801742604</v>
      </c>
      <c r="D306" s="63"/>
      <c r="E306" s="63"/>
      <c r="F306" s="62" t="s">
        <v>1240</v>
      </c>
      <c r="G306" s="62" t="s">
        <v>1241</v>
      </c>
      <c r="H306" s="63">
        <v>37523.96916547318</v>
      </c>
    </row>
    <row r="307" spans="1:8" x14ac:dyDescent="0.25">
      <c r="A307" s="62" t="s">
        <v>934</v>
      </c>
      <c r="B307" s="62" t="s">
        <v>935</v>
      </c>
      <c r="C307" s="63">
        <v>65831.820471279425</v>
      </c>
      <c r="D307" s="63"/>
      <c r="E307" s="63"/>
      <c r="F307" s="62" t="s">
        <v>1242</v>
      </c>
      <c r="G307" s="62" t="s">
        <v>1243</v>
      </c>
      <c r="H307" s="63">
        <v>64066.504846749915</v>
      </c>
    </row>
    <row r="308" spans="1:8" x14ac:dyDescent="0.25">
      <c r="A308" s="62" t="s">
        <v>1244</v>
      </c>
      <c r="B308" s="62" t="s">
        <v>1245</v>
      </c>
      <c r="C308" s="63">
        <v>49564.154130562856</v>
      </c>
      <c r="D308" s="63"/>
      <c r="E308" s="63"/>
      <c r="F308" s="62" t="s">
        <v>1246</v>
      </c>
      <c r="G308" s="62" t="s">
        <v>1247</v>
      </c>
      <c r="H308" s="63">
        <v>37949.446416283907</v>
      </c>
    </row>
    <row r="309" spans="1:8" x14ac:dyDescent="0.25">
      <c r="A309" s="62" t="s">
        <v>214</v>
      </c>
      <c r="B309" s="62" t="s">
        <v>215</v>
      </c>
      <c r="C309" s="63">
        <v>42394.999949078512</v>
      </c>
      <c r="D309" s="63"/>
      <c r="E309" s="63"/>
      <c r="F309" s="62" t="s">
        <v>1248</v>
      </c>
      <c r="G309" s="62" t="s">
        <v>1249</v>
      </c>
      <c r="H309" s="63">
        <v>37787.372910322243</v>
      </c>
    </row>
    <row r="310" spans="1:8" x14ac:dyDescent="0.25">
      <c r="A310" s="62" t="s">
        <v>1250</v>
      </c>
      <c r="B310" s="62" t="s">
        <v>1251</v>
      </c>
      <c r="C310" s="63">
        <v>56243.206137029294</v>
      </c>
      <c r="D310" s="63"/>
      <c r="E310" s="63"/>
      <c r="F310" s="62" t="s">
        <v>1252</v>
      </c>
      <c r="G310" s="62" t="s">
        <v>1253</v>
      </c>
      <c r="H310" s="63">
        <v>39930.461081887945</v>
      </c>
    </row>
    <row r="311" spans="1:8" x14ac:dyDescent="0.25">
      <c r="A311" s="62" t="s">
        <v>1254</v>
      </c>
      <c r="B311" s="62" t="s">
        <v>1255</v>
      </c>
      <c r="C311" s="63">
        <v>119218.24687912433</v>
      </c>
      <c r="D311" s="63"/>
      <c r="E311" s="63"/>
      <c r="F311" s="62" t="s">
        <v>1256</v>
      </c>
      <c r="G311" s="62" t="s">
        <v>1257</v>
      </c>
      <c r="H311" s="63">
        <v>26824.539605353937</v>
      </c>
    </row>
    <row r="312" spans="1:8" x14ac:dyDescent="0.25">
      <c r="A312" s="62" t="s">
        <v>650</v>
      </c>
      <c r="B312" s="62" t="s">
        <v>651</v>
      </c>
      <c r="C312" s="63">
        <v>36808.017158638657</v>
      </c>
      <c r="D312" s="63"/>
      <c r="E312" s="63"/>
      <c r="F312" s="62" t="s">
        <v>1258</v>
      </c>
      <c r="G312" s="62" t="s">
        <v>1259</v>
      </c>
      <c r="H312" s="63">
        <v>28973.259536066929</v>
      </c>
    </row>
    <row r="313" spans="1:8" x14ac:dyDescent="0.25">
      <c r="A313" s="62" t="s">
        <v>1040</v>
      </c>
      <c r="B313" s="62" t="s">
        <v>1041</v>
      </c>
      <c r="C313" s="63">
        <v>31969.214253794471</v>
      </c>
      <c r="D313" s="63"/>
      <c r="E313" s="63"/>
      <c r="F313" s="62" t="s">
        <v>268</v>
      </c>
      <c r="G313" s="62" t="s">
        <v>269</v>
      </c>
      <c r="H313" s="63">
        <v>51853.554483966946</v>
      </c>
    </row>
    <row r="314" spans="1:8" x14ac:dyDescent="0.25">
      <c r="A314" s="62" t="s">
        <v>1260</v>
      </c>
      <c r="B314" s="62" t="s">
        <v>1261</v>
      </c>
      <c r="C314" s="63">
        <v>35416.172755903928</v>
      </c>
      <c r="D314" s="63"/>
      <c r="E314" s="63"/>
      <c r="F314" s="62" t="s">
        <v>384</v>
      </c>
      <c r="G314" s="62" t="s">
        <v>385</v>
      </c>
      <c r="H314" s="63">
        <v>40493.830462976337</v>
      </c>
    </row>
    <row r="315" spans="1:8" x14ac:dyDescent="0.25">
      <c r="A315" s="62" t="s">
        <v>1262</v>
      </c>
      <c r="B315" s="62" t="s">
        <v>1263</v>
      </c>
      <c r="C315" s="63">
        <v>52011.172305787477</v>
      </c>
      <c r="D315" s="63"/>
      <c r="E315" s="63"/>
      <c r="F315" s="62" t="s">
        <v>1264</v>
      </c>
      <c r="G315" s="62" t="s">
        <v>1265</v>
      </c>
      <c r="H315" s="63">
        <v>37811.101723199834</v>
      </c>
    </row>
    <row r="316" spans="1:8" x14ac:dyDescent="0.25">
      <c r="A316" s="62" t="s">
        <v>1266</v>
      </c>
      <c r="B316" s="62" t="s">
        <v>1267</v>
      </c>
      <c r="C316" s="63">
        <v>33175.691901863356</v>
      </c>
      <c r="D316" s="63"/>
      <c r="E316" s="63"/>
      <c r="F316" s="62" t="s">
        <v>1268</v>
      </c>
      <c r="G316" s="62" t="s">
        <v>1269</v>
      </c>
      <c r="H316" s="63">
        <v>61460.386679309107</v>
      </c>
    </row>
    <row r="317" spans="1:8" x14ac:dyDescent="0.25">
      <c r="A317" s="62" t="s">
        <v>1270</v>
      </c>
      <c r="B317" s="62" t="s">
        <v>1271</v>
      </c>
      <c r="C317" s="63">
        <v>51785.942760002283</v>
      </c>
      <c r="D317" s="63"/>
      <c r="E317" s="63"/>
      <c r="F317" s="62" t="s">
        <v>548</v>
      </c>
      <c r="G317" s="62" t="s">
        <v>549</v>
      </c>
      <c r="H317" s="63">
        <v>39743.148064857342</v>
      </c>
    </row>
    <row r="318" spans="1:8" x14ac:dyDescent="0.25">
      <c r="A318" s="62" t="s">
        <v>1240</v>
      </c>
      <c r="B318" s="62" t="s">
        <v>1241</v>
      </c>
      <c r="C318" s="63">
        <v>37523.96916547318</v>
      </c>
      <c r="D318" s="63"/>
      <c r="E318" s="63"/>
      <c r="F318" s="62" t="s">
        <v>278</v>
      </c>
      <c r="G318" s="62" t="s">
        <v>279</v>
      </c>
      <c r="H318" s="63">
        <v>83911.987866568699</v>
      </c>
    </row>
    <row r="319" spans="1:8" x14ac:dyDescent="0.25">
      <c r="A319" s="62" t="s">
        <v>1144</v>
      </c>
      <c r="B319" s="62" t="s">
        <v>1145</v>
      </c>
      <c r="C319" s="63">
        <v>48461.488189368822</v>
      </c>
      <c r="D319" s="63"/>
      <c r="E319" s="63"/>
      <c r="F319" s="62" t="s">
        <v>1272</v>
      </c>
      <c r="G319" s="62" t="s">
        <v>1273</v>
      </c>
      <c r="H319" s="63">
        <v>38712.311823131138</v>
      </c>
    </row>
    <row r="320" spans="1:8" x14ac:dyDescent="0.25">
      <c r="A320" s="62" t="s">
        <v>734</v>
      </c>
      <c r="B320" s="62" t="s">
        <v>735</v>
      </c>
      <c r="C320" s="63">
        <v>31289.427796178294</v>
      </c>
      <c r="D320" s="63"/>
      <c r="E320" s="63"/>
      <c r="F320" s="62" t="s">
        <v>910</v>
      </c>
      <c r="G320" s="62" t="s">
        <v>911</v>
      </c>
      <c r="H320" s="63">
        <v>55179.213752379685</v>
      </c>
    </row>
    <row r="321" spans="1:8" x14ac:dyDescent="0.25">
      <c r="A321" s="62" t="s">
        <v>616</v>
      </c>
      <c r="B321" s="62" t="s">
        <v>617</v>
      </c>
      <c r="C321" s="63">
        <v>46917.003449981035</v>
      </c>
      <c r="D321" s="63"/>
      <c r="E321" s="63"/>
      <c r="F321" s="62" t="s">
        <v>856</v>
      </c>
      <c r="G321" s="62" t="s">
        <v>857</v>
      </c>
      <c r="H321" s="63">
        <v>46622.955968139438</v>
      </c>
    </row>
    <row r="322" spans="1:8" x14ac:dyDescent="0.25">
      <c r="A322" s="62" t="s">
        <v>1274</v>
      </c>
      <c r="B322" s="62" t="s">
        <v>1275</v>
      </c>
      <c r="C322" s="63">
        <v>56405.387901142232</v>
      </c>
      <c r="D322" s="63"/>
      <c r="E322" s="63"/>
      <c r="F322" s="62" t="s">
        <v>1276</v>
      </c>
      <c r="G322" s="62" t="s">
        <v>1277</v>
      </c>
      <c r="H322" s="63">
        <v>78919.763121111871</v>
      </c>
    </row>
    <row r="323" spans="1:8" x14ac:dyDescent="0.25">
      <c r="A323" s="62" t="s">
        <v>1278</v>
      </c>
      <c r="B323" s="62" t="s">
        <v>1279</v>
      </c>
      <c r="C323" s="63">
        <v>75610.287790043993</v>
      </c>
      <c r="D323" s="63"/>
      <c r="E323" s="63"/>
      <c r="F323" s="62" t="s">
        <v>1034</v>
      </c>
      <c r="G323" s="62" t="s">
        <v>1035</v>
      </c>
      <c r="H323" s="63">
        <v>96216.762061995527</v>
      </c>
    </row>
    <row r="324" spans="1:8" x14ac:dyDescent="0.25">
      <c r="A324" s="62" t="s">
        <v>1280</v>
      </c>
      <c r="B324" s="62" t="s">
        <v>1281</v>
      </c>
      <c r="C324" s="63">
        <v>96850.06613858731</v>
      </c>
      <c r="D324" s="63"/>
      <c r="E324" s="63"/>
      <c r="F324" s="62" t="s">
        <v>1282</v>
      </c>
      <c r="G324" s="62" t="s">
        <v>1283</v>
      </c>
      <c r="H324" s="63">
        <v>29985.602077221149</v>
      </c>
    </row>
    <row r="325" spans="1:8" x14ac:dyDescent="0.25">
      <c r="A325" s="62" t="s">
        <v>1284</v>
      </c>
      <c r="B325" s="62" t="s">
        <v>1285</v>
      </c>
      <c r="C325" s="63">
        <v>49790.048718061458</v>
      </c>
      <c r="D325" s="63"/>
      <c r="E325" s="63"/>
      <c r="F325" s="62" t="s">
        <v>1286</v>
      </c>
      <c r="G325" s="62" t="s">
        <v>1287</v>
      </c>
      <c r="H325" s="63">
        <v>89328.144960776117</v>
      </c>
    </row>
    <row r="326" spans="1:8" x14ac:dyDescent="0.25">
      <c r="A326" s="62" t="s">
        <v>1288</v>
      </c>
      <c r="B326" s="62" t="s">
        <v>1289</v>
      </c>
      <c r="C326" s="63">
        <v>95823.990051753193</v>
      </c>
      <c r="D326" s="63"/>
      <c r="E326" s="63"/>
      <c r="F326" s="62" t="s">
        <v>1290</v>
      </c>
      <c r="G326" s="62" t="s">
        <v>1291</v>
      </c>
      <c r="H326" s="63">
        <v>88923.49459509374</v>
      </c>
    </row>
    <row r="327" spans="1:8" x14ac:dyDescent="0.25">
      <c r="A327" s="62" t="s">
        <v>1292</v>
      </c>
      <c r="B327" s="62" t="s">
        <v>1293</v>
      </c>
      <c r="C327" s="63">
        <v>32773.551820159671</v>
      </c>
      <c r="D327" s="63"/>
      <c r="E327" s="63"/>
      <c r="F327" s="62" t="s">
        <v>1192</v>
      </c>
      <c r="G327" s="62" t="s">
        <v>1193</v>
      </c>
      <c r="H327" s="63">
        <v>25167.295362425502</v>
      </c>
    </row>
    <row r="328" spans="1:8" x14ac:dyDescent="0.25">
      <c r="A328" s="62" t="s">
        <v>1294</v>
      </c>
      <c r="B328" s="62" t="s">
        <v>1295</v>
      </c>
      <c r="C328" s="63">
        <v>41261.573849705703</v>
      </c>
      <c r="D328" s="63"/>
      <c r="E328" s="63"/>
      <c r="F328" s="62" t="s">
        <v>1296</v>
      </c>
      <c r="G328" s="62" t="s">
        <v>1297</v>
      </c>
      <c r="H328" s="63">
        <v>29860.51287356692</v>
      </c>
    </row>
    <row r="329" spans="1:8" x14ac:dyDescent="0.25">
      <c r="A329" s="62" t="s">
        <v>1298</v>
      </c>
      <c r="B329" s="62" t="s">
        <v>1299</v>
      </c>
      <c r="C329" s="63">
        <v>39798.303163423152</v>
      </c>
      <c r="D329" s="63"/>
      <c r="E329" s="63"/>
      <c r="F329" s="62" t="s">
        <v>1300</v>
      </c>
      <c r="G329" s="62" t="s">
        <v>1301</v>
      </c>
      <c r="H329" s="63">
        <v>29762.31312962938</v>
      </c>
    </row>
    <row r="330" spans="1:8" x14ac:dyDescent="0.25">
      <c r="A330" s="62" t="s">
        <v>1302</v>
      </c>
      <c r="B330" s="62" t="s">
        <v>1303</v>
      </c>
      <c r="C330" s="63">
        <v>44536.396558143519</v>
      </c>
      <c r="D330" s="63"/>
      <c r="E330" s="63"/>
      <c r="F330" s="62" t="s">
        <v>1304</v>
      </c>
      <c r="G330" s="62" t="s">
        <v>1305</v>
      </c>
      <c r="H330" s="63">
        <v>59268.06129090803</v>
      </c>
    </row>
    <row r="331" spans="1:8" x14ac:dyDescent="0.25">
      <c r="A331" s="62" t="s">
        <v>1306</v>
      </c>
      <c r="B331" s="62" t="s">
        <v>1307</v>
      </c>
      <c r="C331" s="63">
        <v>50296.822939036487</v>
      </c>
      <c r="D331" s="63"/>
      <c r="E331" s="63"/>
      <c r="F331" s="62" t="s">
        <v>1308</v>
      </c>
      <c r="G331" s="62" t="s">
        <v>1309</v>
      </c>
      <c r="H331" s="63">
        <v>43214.314639894401</v>
      </c>
    </row>
    <row r="332" spans="1:8" x14ac:dyDescent="0.25">
      <c r="A332" s="62" t="s">
        <v>1310</v>
      </c>
      <c r="B332" s="62" t="s">
        <v>1311</v>
      </c>
      <c r="C332" s="63">
        <v>62404.991099921775</v>
      </c>
      <c r="D332" s="63"/>
      <c r="E332" s="63"/>
      <c r="F332" s="62" t="s">
        <v>1312</v>
      </c>
      <c r="G332" s="62" t="s">
        <v>1313</v>
      </c>
      <c r="H332" s="63">
        <v>81783.690976444152</v>
      </c>
    </row>
    <row r="333" spans="1:8" x14ac:dyDescent="0.25">
      <c r="A333" s="62" t="s">
        <v>1314</v>
      </c>
      <c r="B333" s="62" t="s">
        <v>1315</v>
      </c>
      <c r="C333" s="63">
        <v>74426.087318342514</v>
      </c>
      <c r="D333" s="63"/>
      <c r="E333" s="63"/>
      <c r="F333" s="62" t="s">
        <v>1270</v>
      </c>
      <c r="G333" s="62" t="s">
        <v>1271</v>
      </c>
      <c r="H333" s="63">
        <v>51785.942760002283</v>
      </c>
    </row>
    <row r="334" spans="1:8" x14ac:dyDescent="0.25">
      <c r="A334" s="62" t="s">
        <v>1316</v>
      </c>
      <c r="B334" s="62" t="s">
        <v>1317</v>
      </c>
      <c r="C334" s="63">
        <v>79935.561660818814</v>
      </c>
      <c r="D334" s="63"/>
      <c r="E334" s="63"/>
      <c r="F334" s="62" t="s">
        <v>1318</v>
      </c>
      <c r="G334" s="62" t="s">
        <v>1319</v>
      </c>
      <c r="H334" s="63">
        <v>67780.719318560296</v>
      </c>
    </row>
    <row r="335" spans="1:8" x14ac:dyDescent="0.25">
      <c r="A335" s="62" t="s">
        <v>1320</v>
      </c>
      <c r="B335" s="62" t="s">
        <v>1321</v>
      </c>
      <c r="C335" s="63">
        <v>71474.016431924305</v>
      </c>
      <c r="D335" s="63"/>
      <c r="E335" s="63"/>
      <c r="F335" s="62" t="s">
        <v>1322</v>
      </c>
      <c r="G335" s="62" t="s">
        <v>1323</v>
      </c>
      <c r="H335" s="63">
        <v>28100.458995461122</v>
      </c>
    </row>
    <row r="336" spans="1:8" x14ac:dyDescent="0.25">
      <c r="A336" s="62" t="s">
        <v>1324</v>
      </c>
      <c r="B336" s="62" t="s">
        <v>1325</v>
      </c>
      <c r="C336" s="63">
        <v>46336.59367564186</v>
      </c>
      <c r="D336" s="63"/>
      <c r="E336" s="63"/>
      <c r="F336" s="62" t="s">
        <v>594</v>
      </c>
      <c r="G336" s="62" t="s">
        <v>595</v>
      </c>
      <c r="H336" s="63">
        <v>46066.603816704082</v>
      </c>
    </row>
    <row r="337" spans="1:8" x14ac:dyDescent="0.25">
      <c r="A337" s="62" t="s">
        <v>1326</v>
      </c>
      <c r="B337" s="62" t="s">
        <v>1327</v>
      </c>
      <c r="C337" s="63">
        <v>29822.766249339587</v>
      </c>
      <c r="D337" s="63"/>
      <c r="E337" s="63"/>
      <c r="F337" s="62" t="s">
        <v>1328</v>
      </c>
      <c r="G337" s="62" t="s">
        <v>1329</v>
      </c>
      <c r="H337" s="63">
        <v>30820.906049670179</v>
      </c>
    </row>
    <row r="338" spans="1:8" x14ac:dyDescent="0.25">
      <c r="A338" s="62" t="s">
        <v>1330</v>
      </c>
      <c r="B338" s="62" t="s">
        <v>1331</v>
      </c>
      <c r="C338" s="63">
        <v>60987.852996523645</v>
      </c>
      <c r="D338" s="63"/>
      <c r="E338" s="63"/>
      <c r="F338" s="62" t="s">
        <v>1332</v>
      </c>
      <c r="G338" s="62" t="s">
        <v>1333</v>
      </c>
      <c r="H338" s="63">
        <v>82068.592082388539</v>
      </c>
    </row>
    <row r="339" spans="1:8" x14ac:dyDescent="0.25">
      <c r="A339" s="62" t="s">
        <v>468</v>
      </c>
      <c r="B339" s="62" t="s">
        <v>469</v>
      </c>
      <c r="C339" s="63">
        <v>63851.456475860599</v>
      </c>
      <c r="D339" s="63"/>
      <c r="E339" s="63"/>
      <c r="F339" s="62" t="s">
        <v>1292</v>
      </c>
      <c r="G339" s="62" t="s">
        <v>1293</v>
      </c>
      <c r="H339" s="63">
        <v>32773.551820159671</v>
      </c>
    </row>
    <row r="340" spans="1:8" x14ac:dyDescent="0.25">
      <c r="A340" s="62" t="s">
        <v>1334</v>
      </c>
      <c r="B340" s="62" t="s">
        <v>1335</v>
      </c>
      <c r="C340" s="63">
        <v>36359.441682750876</v>
      </c>
      <c r="D340" s="63"/>
      <c r="E340" s="63"/>
      <c r="F340" s="62" t="s">
        <v>1170</v>
      </c>
      <c r="G340" s="62" t="s">
        <v>1171</v>
      </c>
      <c r="H340" s="63">
        <v>50966.234407971206</v>
      </c>
    </row>
    <row r="341" spans="1:8" x14ac:dyDescent="0.25">
      <c r="A341" s="62" t="s">
        <v>1336</v>
      </c>
      <c r="B341" s="62" t="s">
        <v>1337</v>
      </c>
      <c r="C341" s="63">
        <v>27917.139871640498</v>
      </c>
      <c r="D341" s="63"/>
      <c r="E341" s="63"/>
      <c r="F341" s="62" t="s">
        <v>1338</v>
      </c>
      <c r="G341" s="62" t="s">
        <v>1339</v>
      </c>
      <c r="H341" s="63">
        <v>75265.646587478346</v>
      </c>
    </row>
    <row r="342" spans="1:8" x14ac:dyDescent="0.25">
      <c r="A342" s="62" t="s">
        <v>218</v>
      </c>
      <c r="B342" s="62" t="s">
        <v>219</v>
      </c>
      <c r="C342" s="63">
        <v>53406.995185953587</v>
      </c>
      <c r="D342" s="63"/>
      <c r="E342" s="63"/>
      <c r="F342" s="62" t="s">
        <v>1340</v>
      </c>
      <c r="G342" s="62" t="s">
        <v>1341</v>
      </c>
      <c r="H342" s="63">
        <v>42392.056072836785</v>
      </c>
    </row>
    <row r="343" spans="1:8" x14ac:dyDescent="0.25">
      <c r="A343" s="62" t="s">
        <v>1342</v>
      </c>
      <c r="B343" s="62" t="s">
        <v>1343</v>
      </c>
      <c r="C343" s="63">
        <v>53507.026839673534</v>
      </c>
      <c r="D343" s="63"/>
      <c r="E343" s="63"/>
      <c r="F343" s="62" t="s">
        <v>1344</v>
      </c>
      <c r="G343" s="62" t="s">
        <v>1345</v>
      </c>
      <c r="H343" s="63">
        <v>36027.586212906608</v>
      </c>
    </row>
    <row r="344" spans="1:8" x14ac:dyDescent="0.25">
      <c r="A344" s="62" t="s">
        <v>1346</v>
      </c>
      <c r="B344" s="62" t="s">
        <v>1347</v>
      </c>
      <c r="C344" s="63">
        <v>49519.294773202942</v>
      </c>
      <c r="D344" s="63"/>
      <c r="E344" s="63"/>
      <c r="F344" s="62" t="s">
        <v>1348</v>
      </c>
      <c r="G344" s="62" t="s">
        <v>1349</v>
      </c>
      <c r="H344" s="63">
        <v>46138.159095815194</v>
      </c>
    </row>
    <row r="345" spans="1:8" x14ac:dyDescent="0.25">
      <c r="A345" s="62" t="s">
        <v>1350</v>
      </c>
      <c r="B345" s="62" t="s">
        <v>1351</v>
      </c>
      <c r="C345" s="63">
        <v>27169.431912979064</v>
      </c>
      <c r="D345" s="63"/>
      <c r="E345" s="63"/>
      <c r="F345" s="62" t="s">
        <v>1352</v>
      </c>
      <c r="G345" s="62" t="s">
        <v>1353</v>
      </c>
      <c r="H345" s="63">
        <v>68742.641139702449</v>
      </c>
    </row>
    <row r="346" spans="1:8" x14ac:dyDescent="0.25">
      <c r="A346" s="62" t="s">
        <v>916</v>
      </c>
      <c r="B346" s="62" t="s">
        <v>917</v>
      </c>
      <c r="C346" s="63">
        <v>38982.176290168114</v>
      </c>
      <c r="D346" s="63"/>
      <c r="E346" s="63"/>
      <c r="F346" s="62" t="s">
        <v>1354</v>
      </c>
      <c r="G346" s="62" t="s">
        <v>1355</v>
      </c>
      <c r="H346" s="63">
        <v>101665.36560830341</v>
      </c>
    </row>
    <row r="347" spans="1:8" x14ac:dyDescent="0.25">
      <c r="A347" s="62" t="s">
        <v>1356</v>
      </c>
      <c r="B347" s="62" t="s">
        <v>1357</v>
      </c>
      <c r="C347" s="63">
        <v>84172.735407222921</v>
      </c>
      <c r="D347" s="63"/>
      <c r="E347" s="63"/>
      <c r="F347" s="62" t="s">
        <v>1358</v>
      </c>
      <c r="G347" s="62" t="s">
        <v>1359</v>
      </c>
      <c r="H347" s="63">
        <v>39035.682978869467</v>
      </c>
    </row>
    <row r="348" spans="1:8" x14ac:dyDescent="0.25">
      <c r="A348" s="62" t="s">
        <v>958</v>
      </c>
      <c r="B348" s="62" t="s">
        <v>959</v>
      </c>
      <c r="C348" s="63">
        <v>29526.528977279624</v>
      </c>
      <c r="D348" s="63"/>
      <c r="E348" s="63"/>
      <c r="F348" s="62" t="s">
        <v>1360</v>
      </c>
      <c r="G348" s="62" t="s">
        <v>1361</v>
      </c>
      <c r="H348" s="63">
        <v>60164.08285836631</v>
      </c>
    </row>
    <row r="349" spans="1:8" x14ac:dyDescent="0.25">
      <c r="A349" s="62" t="s">
        <v>1362</v>
      </c>
      <c r="B349" s="62" t="s">
        <v>1363</v>
      </c>
      <c r="C349" s="63">
        <v>53461.242479821733</v>
      </c>
      <c r="D349" s="63"/>
      <c r="E349" s="63"/>
      <c r="F349" s="62" t="s">
        <v>1364</v>
      </c>
      <c r="G349" s="62" t="s">
        <v>1365</v>
      </c>
      <c r="H349" s="63">
        <v>62260.82133600043</v>
      </c>
    </row>
    <row r="350" spans="1:8" x14ac:dyDescent="0.25">
      <c r="A350" s="62" t="s">
        <v>522</v>
      </c>
      <c r="B350" s="62" t="s">
        <v>523</v>
      </c>
      <c r="C350" s="63">
        <v>45036.675701563305</v>
      </c>
      <c r="D350" s="63"/>
      <c r="E350" s="63"/>
      <c r="F350" s="62" t="s">
        <v>1366</v>
      </c>
      <c r="G350" s="62" t="s">
        <v>1367</v>
      </c>
      <c r="H350" s="63">
        <v>48482.655206900665</v>
      </c>
    </row>
    <row r="351" spans="1:8" x14ac:dyDescent="0.25">
      <c r="A351" s="62" t="s">
        <v>238</v>
      </c>
      <c r="B351" s="62" t="s">
        <v>239</v>
      </c>
      <c r="C351" s="63">
        <v>75518.781854086032</v>
      </c>
      <c r="D351" s="63"/>
      <c r="E351" s="63"/>
      <c r="F351" s="62" t="s">
        <v>1368</v>
      </c>
      <c r="G351" s="62" t="s">
        <v>1369</v>
      </c>
      <c r="H351" s="63">
        <v>21284.186966337242</v>
      </c>
    </row>
    <row r="352" spans="1:8" x14ac:dyDescent="0.25">
      <c r="A352" s="62" t="s">
        <v>1370</v>
      </c>
      <c r="B352" s="62" t="s">
        <v>1371</v>
      </c>
      <c r="C352" s="63">
        <v>56053.120498585675</v>
      </c>
      <c r="D352" s="63"/>
      <c r="E352" s="63"/>
      <c r="F352" s="62" t="s">
        <v>1372</v>
      </c>
      <c r="G352" s="62" t="s">
        <v>1373</v>
      </c>
      <c r="H352" s="63">
        <v>60328.336811733963</v>
      </c>
    </row>
    <row r="353" spans="1:8" x14ac:dyDescent="0.25">
      <c r="A353" s="62" t="s">
        <v>1374</v>
      </c>
      <c r="B353" s="62" t="s">
        <v>1375</v>
      </c>
      <c r="C353" s="63">
        <v>42286.280172944258</v>
      </c>
      <c r="D353" s="63"/>
      <c r="E353" s="63"/>
      <c r="F353" s="62" t="s">
        <v>1376</v>
      </c>
      <c r="G353" s="62" t="s">
        <v>1377</v>
      </c>
      <c r="H353" s="63">
        <v>64827.59331326661</v>
      </c>
    </row>
    <row r="354" spans="1:8" x14ac:dyDescent="0.25">
      <c r="A354" s="62" t="s">
        <v>1378</v>
      </c>
      <c r="B354" s="62" t="s">
        <v>1379</v>
      </c>
      <c r="C354" s="63">
        <v>44603.132367726867</v>
      </c>
      <c r="D354" s="63"/>
      <c r="E354" s="63"/>
      <c r="F354" s="62" t="s">
        <v>400</v>
      </c>
      <c r="G354" s="62" t="s">
        <v>401</v>
      </c>
      <c r="H354" s="63">
        <v>36272.772955507928</v>
      </c>
    </row>
    <row r="355" spans="1:8" x14ac:dyDescent="0.25">
      <c r="A355" s="62" t="s">
        <v>786</v>
      </c>
      <c r="B355" s="62" t="s">
        <v>787</v>
      </c>
      <c r="C355" s="63">
        <v>31261.413834074046</v>
      </c>
      <c r="D355" s="63"/>
      <c r="E355" s="63"/>
      <c r="F355" s="62" t="s">
        <v>1380</v>
      </c>
      <c r="G355" s="62" t="s">
        <v>1381</v>
      </c>
      <c r="H355" s="63">
        <v>57857.26877599585</v>
      </c>
    </row>
    <row r="356" spans="1:8" x14ac:dyDescent="0.25">
      <c r="A356" s="62" t="s">
        <v>1382</v>
      </c>
      <c r="B356" s="62" t="s">
        <v>1383</v>
      </c>
      <c r="C356" s="63">
        <v>38348.510453737057</v>
      </c>
      <c r="D356" s="63"/>
      <c r="E356" s="63"/>
      <c r="F356" s="62" t="s">
        <v>1384</v>
      </c>
      <c r="G356" s="62" t="s">
        <v>1385</v>
      </c>
      <c r="H356" s="63">
        <v>30916.403335985033</v>
      </c>
    </row>
    <row r="357" spans="1:8" x14ac:dyDescent="0.25">
      <c r="A357" s="62" t="s">
        <v>1386</v>
      </c>
      <c r="B357" s="62" t="s">
        <v>1387</v>
      </c>
      <c r="C357" s="63">
        <v>33299.650955072699</v>
      </c>
      <c r="D357" s="63"/>
      <c r="E357" s="63"/>
      <c r="F357" s="62" t="s">
        <v>1388</v>
      </c>
      <c r="G357" s="62" t="s">
        <v>1389</v>
      </c>
      <c r="H357" s="63">
        <v>58289.757010097528</v>
      </c>
    </row>
    <row r="358" spans="1:8" x14ac:dyDescent="0.25">
      <c r="A358" s="62" t="s">
        <v>1390</v>
      </c>
      <c r="B358" s="62" t="s">
        <v>1391</v>
      </c>
      <c r="C358" s="63">
        <v>34541.37341164524</v>
      </c>
      <c r="D358" s="63"/>
      <c r="E358" s="63"/>
      <c r="F358" s="62" t="s">
        <v>1334</v>
      </c>
      <c r="G358" s="62" t="s">
        <v>1335</v>
      </c>
      <c r="H358" s="63">
        <v>36359.441682750876</v>
      </c>
    </row>
    <row r="359" spans="1:8" x14ac:dyDescent="0.25">
      <c r="A359" s="62" t="s">
        <v>802</v>
      </c>
      <c r="B359" s="62" t="s">
        <v>803</v>
      </c>
      <c r="C359" s="63">
        <v>56749.067493656126</v>
      </c>
      <c r="D359" s="63"/>
      <c r="E359" s="63"/>
      <c r="F359" s="62" t="s">
        <v>450</v>
      </c>
      <c r="G359" s="62" t="s">
        <v>451</v>
      </c>
      <c r="H359" s="63">
        <v>33258.37130104364</v>
      </c>
    </row>
    <row r="360" spans="1:8" x14ac:dyDescent="0.25">
      <c r="A360" s="62" t="s">
        <v>1392</v>
      </c>
      <c r="B360" s="62" t="s">
        <v>1393</v>
      </c>
      <c r="C360" s="63">
        <v>46734.452789201823</v>
      </c>
      <c r="D360" s="63"/>
      <c r="E360" s="63"/>
      <c r="F360" s="62" t="s">
        <v>1394</v>
      </c>
      <c r="G360" s="62" t="s">
        <v>1395</v>
      </c>
      <c r="H360" s="63">
        <v>51509.948044365519</v>
      </c>
    </row>
    <row r="361" spans="1:8" x14ac:dyDescent="0.25">
      <c r="A361" s="62" t="s">
        <v>1396</v>
      </c>
      <c r="B361" s="62" t="s">
        <v>1397</v>
      </c>
      <c r="C361" s="63">
        <v>55339.561664819717</v>
      </c>
      <c r="D361" s="63"/>
      <c r="E361" s="63"/>
      <c r="F361" s="62" t="s">
        <v>1086</v>
      </c>
      <c r="G361" s="62" t="s">
        <v>1087</v>
      </c>
      <c r="H361" s="63">
        <v>48106.740657505674</v>
      </c>
    </row>
    <row r="362" spans="1:8" x14ac:dyDescent="0.25">
      <c r="A362" s="62" t="s">
        <v>1398</v>
      </c>
      <c r="B362" s="62" t="s">
        <v>1399</v>
      </c>
      <c r="C362" s="63">
        <v>65681.524103993055</v>
      </c>
      <c r="D362" s="63"/>
      <c r="E362" s="63"/>
      <c r="F362" s="62" t="s">
        <v>1400</v>
      </c>
      <c r="G362" s="62" t="s">
        <v>1401</v>
      </c>
      <c r="H362" s="63">
        <v>37278.688314953361</v>
      </c>
    </row>
    <row r="363" spans="1:8" x14ac:dyDescent="0.25">
      <c r="A363" s="62" t="s">
        <v>1402</v>
      </c>
      <c r="B363" s="62" t="s">
        <v>1403</v>
      </c>
      <c r="C363" s="63">
        <v>151047.63548559041</v>
      </c>
      <c r="D363" s="63"/>
      <c r="E363" s="63"/>
      <c r="F363" s="62" t="s">
        <v>1404</v>
      </c>
      <c r="G363" s="62" t="s">
        <v>1405</v>
      </c>
      <c r="H363" s="63">
        <v>35018.476517332834</v>
      </c>
    </row>
    <row r="364" spans="1:8" x14ac:dyDescent="0.25">
      <c r="A364" s="62" t="s">
        <v>1406</v>
      </c>
      <c r="B364" s="62" t="s">
        <v>1407</v>
      </c>
      <c r="C364" s="63">
        <v>115397.5723374052</v>
      </c>
      <c r="D364" s="63"/>
      <c r="E364" s="63"/>
      <c r="F364" s="62" t="s">
        <v>478</v>
      </c>
      <c r="G364" s="62" t="s">
        <v>479</v>
      </c>
      <c r="H364" s="63">
        <v>49133.689242984241</v>
      </c>
    </row>
    <row r="365" spans="1:8" x14ac:dyDescent="0.25">
      <c r="A365" s="62" t="s">
        <v>1408</v>
      </c>
      <c r="B365" s="62" t="s">
        <v>1409</v>
      </c>
      <c r="C365" s="63">
        <v>31012.642577105758</v>
      </c>
      <c r="D365" s="63"/>
      <c r="E365" s="63"/>
      <c r="F365" s="62" t="s">
        <v>1410</v>
      </c>
      <c r="G365" s="62" t="s">
        <v>1411</v>
      </c>
      <c r="H365" s="63">
        <v>43049.583941401848</v>
      </c>
    </row>
    <row r="366" spans="1:8" x14ac:dyDescent="0.25">
      <c r="A366" s="62" t="s">
        <v>894</v>
      </c>
      <c r="B366" s="62" t="s">
        <v>895</v>
      </c>
      <c r="C366" s="63">
        <v>32117.296958448562</v>
      </c>
      <c r="D366" s="63"/>
      <c r="E366" s="63"/>
      <c r="F366" s="62" t="s">
        <v>1412</v>
      </c>
      <c r="G366" s="62" t="s">
        <v>1413</v>
      </c>
      <c r="H366" s="63">
        <v>42450.525397988022</v>
      </c>
    </row>
    <row r="367" spans="1:8" x14ac:dyDescent="0.25">
      <c r="A367" s="62" t="s">
        <v>1414</v>
      </c>
      <c r="B367" s="62" t="s">
        <v>1415</v>
      </c>
      <c r="C367" s="63">
        <v>59987.266652718092</v>
      </c>
      <c r="D367" s="63"/>
      <c r="E367" s="63"/>
      <c r="F367" s="62" t="s">
        <v>1416</v>
      </c>
      <c r="G367" s="62" t="s">
        <v>1417</v>
      </c>
      <c r="H367" s="63">
        <v>36741.935953290245</v>
      </c>
    </row>
    <row r="368" spans="1:8" x14ac:dyDescent="0.25">
      <c r="A368" s="62" t="s">
        <v>1418</v>
      </c>
      <c r="B368" s="62" t="s">
        <v>1419</v>
      </c>
      <c r="C368" s="63">
        <v>37365.180344994777</v>
      </c>
      <c r="D368" s="63"/>
      <c r="E368" s="63"/>
      <c r="F368" s="62" t="s">
        <v>1386</v>
      </c>
      <c r="G368" s="62" t="s">
        <v>1387</v>
      </c>
      <c r="H368" s="63">
        <v>33299.650955072699</v>
      </c>
    </row>
    <row r="369" spans="1:8" x14ac:dyDescent="0.25">
      <c r="A369" s="62" t="s">
        <v>1420</v>
      </c>
      <c r="B369" s="62" t="s">
        <v>1421</v>
      </c>
      <c r="C369" s="63">
        <v>31793.008222971526</v>
      </c>
      <c r="D369" s="63"/>
      <c r="E369" s="63"/>
      <c r="F369" s="62" t="s">
        <v>1422</v>
      </c>
      <c r="G369" s="62" t="s">
        <v>1423</v>
      </c>
      <c r="H369" s="63">
        <v>39443.19680846807</v>
      </c>
    </row>
    <row r="370" spans="1:8" x14ac:dyDescent="0.25">
      <c r="A370" s="62" t="s">
        <v>1424</v>
      </c>
      <c r="B370" s="62" t="s">
        <v>1425</v>
      </c>
      <c r="C370" s="63">
        <v>34421.558332430417</v>
      </c>
      <c r="D370" s="63"/>
      <c r="E370" s="63"/>
      <c r="F370" s="62" t="s">
        <v>392</v>
      </c>
      <c r="G370" s="62" t="s">
        <v>393</v>
      </c>
      <c r="H370" s="63">
        <v>37690.921484130864</v>
      </c>
    </row>
    <row r="371" spans="1:8" x14ac:dyDescent="0.25">
      <c r="A371" s="62" t="s">
        <v>156</v>
      </c>
      <c r="B371" s="62" t="s">
        <v>157</v>
      </c>
      <c r="C371" s="63">
        <v>87600.565262710283</v>
      </c>
      <c r="D371" s="63"/>
      <c r="E371" s="63"/>
      <c r="F371" s="62" t="s">
        <v>626</v>
      </c>
      <c r="G371" s="62" t="s">
        <v>627</v>
      </c>
      <c r="H371" s="63">
        <v>46689.992529171817</v>
      </c>
    </row>
    <row r="372" spans="1:8" x14ac:dyDescent="0.25">
      <c r="A372" s="62" t="s">
        <v>530</v>
      </c>
      <c r="B372" s="62" t="s">
        <v>531</v>
      </c>
      <c r="C372" s="63">
        <v>53979.070466687233</v>
      </c>
      <c r="D372" s="63"/>
      <c r="E372" s="63"/>
      <c r="F372" s="62" t="s">
        <v>622</v>
      </c>
      <c r="G372" s="62" t="s">
        <v>623</v>
      </c>
      <c r="H372" s="63">
        <v>53585.602256645172</v>
      </c>
    </row>
    <row r="373" spans="1:8" x14ac:dyDescent="0.25">
      <c r="A373" s="62" t="s">
        <v>1412</v>
      </c>
      <c r="B373" s="62" t="s">
        <v>1413</v>
      </c>
      <c r="C373" s="63">
        <v>42450.525397988022</v>
      </c>
      <c r="D373" s="63"/>
      <c r="E373" s="63"/>
      <c r="F373" s="62" t="s">
        <v>1426</v>
      </c>
      <c r="G373" s="62" t="s">
        <v>1427</v>
      </c>
      <c r="H373" s="63">
        <v>54020.767879682484</v>
      </c>
    </row>
    <row r="374" spans="1:8" x14ac:dyDescent="0.25">
      <c r="A374" s="62" t="s">
        <v>1428</v>
      </c>
      <c r="B374" s="62" t="s">
        <v>1429</v>
      </c>
      <c r="C374" s="63">
        <v>34546.266979692678</v>
      </c>
      <c r="D374" s="63"/>
      <c r="E374" s="63"/>
      <c r="F374" s="62" t="s">
        <v>1430</v>
      </c>
      <c r="G374" s="62" t="s">
        <v>1431</v>
      </c>
      <c r="H374" s="63">
        <v>68994.812700403607</v>
      </c>
    </row>
    <row r="375" spans="1:8" x14ac:dyDescent="0.25">
      <c r="A375" s="62" t="s">
        <v>1432</v>
      </c>
      <c r="B375" s="62" t="s">
        <v>1433</v>
      </c>
      <c r="C375" s="63">
        <v>75519.231035610006</v>
      </c>
      <c r="D375" s="63"/>
      <c r="E375" s="63"/>
      <c r="F375" s="62" t="s">
        <v>470</v>
      </c>
      <c r="G375" s="62" t="s">
        <v>471</v>
      </c>
      <c r="H375" s="63">
        <v>62271.202964880482</v>
      </c>
    </row>
    <row r="376" spans="1:8" x14ac:dyDescent="0.25">
      <c r="A376" s="62" t="s">
        <v>1434</v>
      </c>
      <c r="B376" s="62" t="s">
        <v>1435</v>
      </c>
      <c r="C376" s="63">
        <v>38067.780917161115</v>
      </c>
      <c r="D376" s="63"/>
      <c r="E376" s="63"/>
      <c r="F376" s="62" t="s">
        <v>1436</v>
      </c>
      <c r="G376" s="62" t="s">
        <v>1437</v>
      </c>
      <c r="H376" s="63">
        <v>40378.372580748182</v>
      </c>
    </row>
    <row r="377" spans="1:8" x14ac:dyDescent="0.25">
      <c r="A377" s="62" t="s">
        <v>970</v>
      </c>
      <c r="B377" s="62" t="s">
        <v>971</v>
      </c>
      <c r="C377" s="63">
        <v>36340.436826024292</v>
      </c>
      <c r="D377" s="63"/>
      <c r="E377" s="63"/>
      <c r="F377" s="62" t="s">
        <v>504</v>
      </c>
      <c r="G377" s="62" t="s">
        <v>505</v>
      </c>
      <c r="H377" s="63">
        <v>45262.148759921889</v>
      </c>
    </row>
    <row r="378" spans="1:8" x14ac:dyDescent="0.25">
      <c r="A378" s="62" t="s">
        <v>1438</v>
      </c>
      <c r="B378" s="62" t="s">
        <v>1439</v>
      </c>
      <c r="C378" s="63">
        <v>77314.908573847802</v>
      </c>
      <c r="D378" s="63"/>
      <c r="E378" s="63"/>
      <c r="F378" s="62" t="s">
        <v>1440</v>
      </c>
      <c r="G378" s="62" t="s">
        <v>1441</v>
      </c>
      <c r="H378" s="63">
        <v>53210.392816240928</v>
      </c>
    </row>
    <row r="379" spans="1:8" x14ac:dyDescent="0.25">
      <c r="A379" s="62" t="s">
        <v>1442</v>
      </c>
      <c r="B379" s="62" t="s">
        <v>1443</v>
      </c>
      <c r="C379" s="63">
        <v>47955.608087586515</v>
      </c>
      <c r="D379" s="63"/>
      <c r="E379" s="63"/>
      <c r="F379" s="62" t="s">
        <v>1444</v>
      </c>
      <c r="G379" s="62" t="s">
        <v>1445</v>
      </c>
      <c r="H379" s="63">
        <v>37402.694646595264</v>
      </c>
    </row>
    <row r="380" spans="1:8" x14ac:dyDescent="0.25">
      <c r="A380" s="62" t="s">
        <v>1446</v>
      </c>
      <c r="B380" s="62" t="s">
        <v>1447</v>
      </c>
      <c r="C380" s="63">
        <v>157459.51153254317</v>
      </c>
      <c r="D380" s="63"/>
      <c r="E380" s="63"/>
      <c r="F380" s="62" t="s">
        <v>1448</v>
      </c>
      <c r="G380" s="62" t="s">
        <v>1449</v>
      </c>
      <c r="H380" s="63">
        <v>62373.650002281793</v>
      </c>
    </row>
    <row r="381" spans="1:8" x14ac:dyDescent="0.25">
      <c r="A381" s="62" t="s">
        <v>1450</v>
      </c>
      <c r="B381" s="62" t="s">
        <v>1451</v>
      </c>
      <c r="C381" s="63">
        <v>67062.60054652956</v>
      </c>
      <c r="D381" s="63"/>
      <c r="E381" s="63"/>
      <c r="F381" s="62" t="s">
        <v>1452</v>
      </c>
      <c r="G381" s="62" t="s">
        <v>1453</v>
      </c>
      <c r="H381" s="63">
        <v>43681.153863554093</v>
      </c>
    </row>
    <row r="382" spans="1:8" x14ac:dyDescent="0.25">
      <c r="A382" s="62" t="s">
        <v>1454</v>
      </c>
      <c r="B382" s="62" t="s">
        <v>1455</v>
      </c>
      <c r="C382" s="63">
        <v>57337.163729620013</v>
      </c>
      <c r="D382" s="63"/>
      <c r="E382" s="63"/>
      <c r="F382" s="62" t="s">
        <v>1456</v>
      </c>
      <c r="G382" s="62" t="s">
        <v>1457</v>
      </c>
      <c r="H382" s="63">
        <v>33324.852766271259</v>
      </c>
    </row>
    <row r="383" spans="1:8" x14ac:dyDescent="0.25">
      <c r="A383" s="62" t="s">
        <v>1458</v>
      </c>
      <c r="B383" s="62" t="s">
        <v>1459</v>
      </c>
      <c r="C383" s="63">
        <v>37617.469142497503</v>
      </c>
      <c r="D383" s="63"/>
      <c r="E383" s="63"/>
      <c r="F383" s="62" t="s">
        <v>1398</v>
      </c>
      <c r="G383" s="62" t="s">
        <v>1399</v>
      </c>
      <c r="H383" s="63">
        <v>65681.524103993055</v>
      </c>
    </row>
    <row r="384" spans="1:8" x14ac:dyDescent="0.25">
      <c r="A384" s="62" t="s">
        <v>1354</v>
      </c>
      <c r="B384" s="62" t="s">
        <v>1355</v>
      </c>
      <c r="C384" s="63">
        <v>101665.36560830341</v>
      </c>
      <c r="D384" s="63"/>
      <c r="E384" s="63"/>
      <c r="F384" s="62" t="s">
        <v>1158</v>
      </c>
      <c r="G384" s="62" t="s">
        <v>1159</v>
      </c>
      <c r="H384" s="63">
        <v>28517.214072784831</v>
      </c>
    </row>
    <row r="385" spans="1:8" x14ac:dyDescent="0.25">
      <c r="A385" s="62" t="s">
        <v>1460</v>
      </c>
      <c r="B385" s="62" t="s">
        <v>1461</v>
      </c>
      <c r="C385" s="63">
        <v>57629.962712549925</v>
      </c>
      <c r="D385" s="63"/>
      <c r="E385" s="63"/>
      <c r="F385" s="62" t="s">
        <v>1462</v>
      </c>
      <c r="G385" s="62" t="s">
        <v>1463</v>
      </c>
      <c r="H385" s="63">
        <v>34618.69624841147</v>
      </c>
    </row>
    <row r="386" spans="1:8" x14ac:dyDescent="0.25">
      <c r="A386" s="62" t="s">
        <v>472</v>
      </c>
      <c r="B386" s="62" t="s">
        <v>473</v>
      </c>
      <c r="C386" s="63">
        <v>36687.60981321412</v>
      </c>
      <c r="D386" s="63"/>
      <c r="E386" s="63"/>
      <c r="F386" s="62" t="s">
        <v>1464</v>
      </c>
      <c r="G386" s="62" t="s">
        <v>1465</v>
      </c>
      <c r="H386" s="63">
        <v>39260.6958404818</v>
      </c>
    </row>
    <row r="387" spans="1:8" x14ac:dyDescent="0.25">
      <c r="A387" s="62" t="s">
        <v>1466</v>
      </c>
      <c r="B387" s="62" t="s">
        <v>1467</v>
      </c>
      <c r="C387" s="63">
        <v>41424.759945480953</v>
      </c>
      <c r="D387" s="63"/>
      <c r="E387" s="63"/>
      <c r="F387" s="62" t="s">
        <v>1468</v>
      </c>
      <c r="G387" s="62" t="s">
        <v>1469</v>
      </c>
      <c r="H387" s="63">
        <v>59550.897827231223</v>
      </c>
    </row>
    <row r="388" spans="1:8" x14ac:dyDescent="0.25">
      <c r="A388" s="62" t="s">
        <v>710</v>
      </c>
      <c r="B388" s="62" t="s">
        <v>711</v>
      </c>
      <c r="C388" s="63">
        <v>54174.537954778105</v>
      </c>
      <c r="D388" s="63"/>
      <c r="E388" s="63"/>
      <c r="F388" s="62" t="s">
        <v>1470</v>
      </c>
      <c r="G388" s="62" t="s">
        <v>1471</v>
      </c>
      <c r="H388" s="63">
        <v>43322.852597061101</v>
      </c>
    </row>
    <row r="389" spans="1:8" x14ac:dyDescent="0.25">
      <c r="A389" s="62" t="s">
        <v>1472</v>
      </c>
      <c r="B389" s="62" t="s">
        <v>1473</v>
      </c>
      <c r="C389" s="63">
        <v>39251.426115864699</v>
      </c>
      <c r="D389" s="63"/>
      <c r="E389" s="63"/>
      <c r="F389" s="62" t="s">
        <v>334</v>
      </c>
      <c r="G389" s="62" t="s">
        <v>335</v>
      </c>
      <c r="H389" s="63">
        <v>40675.427795963355</v>
      </c>
    </row>
    <row r="390" spans="1:8" x14ac:dyDescent="0.25">
      <c r="A390" s="62" t="s">
        <v>300</v>
      </c>
      <c r="B390" s="62" t="s">
        <v>301</v>
      </c>
      <c r="C390" s="63">
        <v>42716.140433563873</v>
      </c>
      <c r="D390" s="63"/>
      <c r="E390" s="63"/>
      <c r="F390" s="62" t="s">
        <v>772</v>
      </c>
      <c r="G390" s="62" t="s">
        <v>773</v>
      </c>
      <c r="H390" s="63">
        <v>41767.489277990615</v>
      </c>
    </row>
    <row r="391" spans="1:8" x14ac:dyDescent="0.25">
      <c r="A391" s="62" t="s">
        <v>580</v>
      </c>
      <c r="B391" s="62" t="s">
        <v>581</v>
      </c>
      <c r="C391" s="63">
        <v>46847.814464483665</v>
      </c>
      <c r="D391" s="63"/>
      <c r="E391" s="63"/>
      <c r="F391" s="62" t="s">
        <v>1474</v>
      </c>
      <c r="G391" s="62" t="s">
        <v>1475</v>
      </c>
      <c r="H391" s="63">
        <v>28081.73683424222</v>
      </c>
    </row>
    <row r="392" spans="1:8" x14ac:dyDescent="0.25">
      <c r="A392" s="62" t="s">
        <v>1476</v>
      </c>
      <c r="B392" s="62" t="s">
        <v>1477</v>
      </c>
      <c r="C392" s="63">
        <v>46564.064501886343</v>
      </c>
      <c r="D392" s="63"/>
      <c r="E392" s="63"/>
      <c r="F392" s="62" t="s">
        <v>1090</v>
      </c>
      <c r="G392" s="62" t="s">
        <v>1091</v>
      </c>
      <c r="H392" s="63">
        <v>38463.289894631991</v>
      </c>
    </row>
    <row r="393" spans="1:8" x14ac:dyDescent="0.25">
      <c r="A393" s="62" t="s">
        <v>1478</v>
      </c>
      <c r="B393" s="62" t="s">
        <v>1479</v>
      </c>
      <c r="C393" s="63">
        <v>58908.727998464725</v>
      </c>
      <c r="D393" s="63"/>
      <c r="E393" s="63"/>
      <c r="F393" s="62" t="s">
        <v>1480</v>
      </c>
      <c r="G393" s="62" t="s">
        <v>1481</v>
      </c>
      <c r="H393" s="63">
        <v>25161.112126204705</v>
      </c>
    </row>
    <row r="394" spans="1:8" x14ac:dyDescent="0.25">
      <c r="A394" s="62" t="s">
        <v>1046</v>
      </c>
      <c r="B394" s="62" t="s">
        <v>1047</v>
      </c>
      <c r="C394" s="63">
        <v>41649.013336727869</v>
      </c>
      <c r="D394" s="63"/>
      <c r="E394" s="63"/>
      <c r="F394" s="62" t="s">
        <v>1482</v>
      </c>
      <c r="G394" s="62" t="s">
        <v>1483</v>
      </c>
      <c r="H394" s="63">
        <v>35228.41899844959</v>
      </c>
    </row>
    <row r="395" spans="1:8" x14ac:dyDescent="0.25">
      <c r="A395" s="62" t="s">
        <v>632</v>
      </c>
      <c r="B395" s="62" t="s">
        <v>633</v>
      </c>
      <c r="C395" s="63">
        <v>43246.286051508556</v>
      </c>
      <c r="D395" s="63"/>
      <c r="E395" s="63"/>
      <c r="F395" s="62" t="s">
        <v>1484</v>
      </c>
      <c r="G395" s="62" t="s">
        <v>1485</v>
      </c>
      <c r="H395" s="63">
        <v>38754.662363063529</v>
      </c>
    </row>
    <row r="396" spans="1:8" x14ac:dyDescent="0.25">
      <c r="A396" s="62" t="s">
        <v>1486</v>
      </c>
      <c r="B396" s="62" t="s">
        <v>1487</v>
      </c>
      <c r="C396" s="63">
        <v>77728.259903939863</v>
      </c>
      <c r="D396" s="63"/>
      <c r="E396" s="63"/>
      <c r="F396" s="62" t="s">
        <v>1186</v>
      </c>
      <c r="G396" s="62" t="s">
        <v>1187</v>
      </c>
      <c r="H396" s="63">
        <v>90282.685812092648</v>
      </c>
    </row>
    <row r="397" spans="1:8" x14ac:dyDescent="0.25">
      <c r="A397" s="62" t="s">
        <v>1488</v>
      </c>
      <c r="B397" s="62" t="s">
        <v>1489</v>
      </c>
      <c r="C397" s="63">
        <v>33083.047587809364</v>
      </c>
      <c r="D397" s="63"/>
      <c r="E397" s="63"/>
      <c r="F397" s="62" t="s">
        <v>1356</v>
      </c>
      <c r="G397" s="62" t="s">
        <v>1357</v>
      </c>
      <c r="H397" s="63">
        <v>84172.735407222921</v>
      </c>
    </row>
    <row r="398" spans="1:8" x14ac:dyDescent="0.25">
      <c r="A398" s="62" t="s">
        <v>836</v>
      </c>
      <c r="B398" s="62" t="s">
        <v>837</v>
      </c>
      <c r="C398" s="63">
        <v>43554.867938869575</v>
      </c>
      <c r="D398" s="63"/>
      <c r="E398" s="63"/>
      <c r="F398" s="62" t="s">
        <v>1490</v>
      </c>
      <c r="G398" s="62" t="s">
        <v>1491</v>
      </c>
      <c r="H398" s="63">
        <v>36324.507029367203</v>
      </c>
    </row>
    <row r="399" spans="1:8" x14ac:dyDescent="0.25">
      <c r="A399" s="62" t="s">
        <v>1492</v>
      </c>
      <c r="B399" s="62" t="s">
        <v>1493</v>
      </c>
      <c r="C399" s="63">
        <v>38938.808374536486</v>
      </c>
      <c r="D399" s="63"/>
      <c r="E399" s="63"/>
      <c r="F399" s="62" t="s">
        <v>438</v>
      </c>
      <c r="G399" s="62" t="s">
        <v>439</v>
      </c>
      <c r="H399" s="63">
        <v>54104.124894847584</v>
      </c>
    </row>
    <row r="400" spans="1:8" x14ac:dyDescent="0.25">
      <c r="A400" s="62" t="s">
        <v>1494</v>
      </c>
      <c r="B400" s="62" t="s">
        <v>1495</v>
      </c>
      <c r="C400" s="63">
        <v>104876.36610713264</v>
      </c>
      <c r="D400" s="63"/>
      <c r="E400" s="63"/>
      <c r="F400" s="62" t="s">
        <v>1434</v>
      </c>
      <c r="G400" s="62" t="s">
        <v>1435</v>
      </c>
      <c r="H400" s="63">
        <v>38067.780917161115</v>
      </c>
    </row>
    <row r="401" spans="1:8" x14ac:dyDescent="0.25">
      <c r="A401" s="62" t="s">
        <v>1496</v>
      </c>
      <c r="B401" s="62" t="s">
        <v>1497</v>
      </c>
      <c r="C401" s="63">
        <v>40746.387499067503</v>
      </c>
      <c r="D401" s="63"/>
      <c r="E401" s="63"/>
      <c r="F401" s="62" t="s">
        <v>1498</v>
      </c>
      <c r="G401" s="62" t="s">
        <v>1499</v>
      </c>
      <c r="H401" s="63">
        <v>55986.865306166466</v>
      </c>
    </row>
    <row r="402" spans="1:8" x14ac:dyDescent="0.25">
      <c r="A402" s="62" t="s">
        <v>1500</v>
      </c>
      <c r="B402" s="62" t="s">
        <v>1501</v>
      </c>
      <c r="C402" s="63">
        <v>39538.312113583277</v>
      </c>
      <c r="D402" s="63"/>
      <c r="E402" s="63"/>
      <c r="F402" s="62" t="s">
        <v>1216</v>
      </c>
      <c r="G402" s="62" t="s">
        <v>1217</v>
      </c>
      <c r="H402" s="63">
        <v>28855.341549750767</v>
      </c>
    </row>
    <row r="403" spans="1:8" x14ac:dyDescent="0.25">
      <c r="A403" s="62" t="s">
        <v>1304</v>
      </c>
      <c r="B403" s="62" t="s">
        <v>1305</v>
      </c>
      <c r="C403" s="63">
        <v>59268.06129090803</v>
      </c>
      <c r="D403" s="63"/>
      <c r="E403" s="63"/>
      <c r="F403" s="62" t="s">
        <v>1502</v>
      </c>
      <c r="G403" s="62" t="s">
        <v>1503</v>
      </c>
      <c r="H403" s="63">
        <v>40861.863396433066</v>
      </c>
    </row>
    <row r="404" spans="1:8" x14ac:dyDescent="0.25">
      <c r="A404" s="62" t="s">
        <v>1504</v>
      </c>
      <c r="B404" s="62" t="s">
        <v>1505</v>
      </c>
      <c r="C404" s="63">
        <v>41990.012049452271</v>
      </c>
      <c r="D404" s="63"/>
      <c r="E404" s="63"/>
      <c r="F404" s="62" t="s">
        <v>1506</v>
      </c>
      <c r="G404" s="62" t="s">
        <v>1507</v>
      </c>
      <c r="H404" s="63">
        <v>52826.024465345217</v>
      </c>
    </row>
    <row r="405" spans="1:8" x14ac:dyDescent="0.25">
      <c r="A405" s="62" t="s">
        <v>1508</v>
      </c>
      <c r="B405" s="62" t="s">
        <v>1509</v>
      </c>
      <c r="C405" s="63">
        <v>45455.299857186576</v>
      </c>
      <c r="D405" s="63"/>
      <c r="E405" s="63"/>
      <c r="F405" s="62" t="s">
        <v>1510</v>
      </c>
      <c r="G405" s="62" t="s">
        <v>1511</v>
      </c>
      <c r="H405" s="63">
        <v>59885.176500772868</v>
      </c>
    </row>
    <row r="406" spans="1:8" x14ac:dyDescent="0.25">
      <c r="A406" s="62" t="s">
        <v>1512</v>
      </c>
      <c r="B406" s="62" t="s">
        <v>1513</v>
      </c>
      <c r="C406" s="63">
        <v>34055.938123573185</v>
      </c>
      <c r="D406" s="63"/>
      <c r="E406" s="63"/>
      <c r="F406" s="62" t="s">
        <v>1476</v>
      </c>
      <c r="G406" s="62" t="s">
        <v>1477</v>
      </c>
      <c r="H406" s="63">
        <v>46564.064501886343</v>
      </c>
    </row>
    <row r="407" spans="1:8" x14ac:dyDescent="0.25">
      <c r="A407" s="62" t="s">
        <v>1514</v>
      </c>
      <c r="B407" s="62" t="s">
        <v>1515</v>
      </c>
      <c r="C407" s="63">
        <v>53426.187259817183</v>
      </c>
      <c r="D407" s="63"/>
      <c r="E407" s="63"/>
      <c r="F407" s="62" t="s">
        <v>1316</v>
      </c>
      <c r="G407" s="62" t="s">
        <v>1317</v>
      </c>
      <c r="H407" s="63">
        <v>79935.561660818814</v>
      </c>
    </row>
    <row r="408" spans="1:8" x14ac:dyDescent="0.25">
      <c r="A408" s="62" t="s">
        <v>1516</v>
      </c>
      <c r="B408" s="62" t="s">
        <v>1517</v>
      </c>
      <c r="C408" s="63">
        <v>72034.737095544435</v>
      </c>
      <c r="D408" s="63"/>
      <c r="E408" s="63"/>
      <c r="F408" s="62" t="s">
        <v>512</v>
      </c>
      <c r="G408" s="62" t="s">
        <v>513</v>
      </c>
      <c r="H408" s="63">
        <v>50979.365083913421</v>
      </c>
    </row>
    <row r="409" spans="1:8" x14ac:dyDescent="0.25">
      <c r="A409" s="62" t="s">
        <v>976</v>
      </c>
      <c r="B409" s="62" t="s">
        <v>977</v>
      </c>
      <c r="C409" s="63">
        <v>67391.49023488375</v>
      </c>
      <c r="D409" s="63"/>
      <c r="E409" s="63"/>
      <c r="F409" s="62" t="s">
        <v>988</v>
      </c>
      <c r="G409" s="62" t="s">
        <v>989</v>
      </c>
      <c r="H409" s="63">
        <v>47544.908582879572</v>
      </c>
    </row>
    <row r="410" spans="1:8" x14ac:dyDescent="0.25">
      <c r="A410" s="62" t="s">
        <v>1518</v>
      </c>
      <c r="B410" s="62" t="s">
        <v>1519</v>
      </c>
      <c r="C410" s="63">
        <v>50138.753825241976</v>
      </c>
      <c r="D410" s="63"/>
      <c r="E410" s="63"/>
      <c r="F410" s="62" t="s">
        <v>1520</v>
      </c>
      <c r="G410" s="62" t="s">
        <v>1521</v>
      </c>
      <c r="H410" s="63">
        <v>35949.183046703321</v>
      </c>
    </row>
    <row r="411" spans="1:8" x14ac:dyDescent="0.25">
      <c r="A411" s="62" t="s">
        <v>1522</v>
      </c>
      <c r="B411" s="62" t="s">
        <v>1523</v>
      </c>
      <c r="C411" s="63">
        <v>42376.795984672637</v>
      </c>
      <c r="D411" s="63"/>
      <c r="E411" s="63"/>
      <c r="F411" s="62" t="s">
        <v>788</v>
      </c>
      <c r="G411" s="62" t="s">
        <v>789</v>
      </c>
      <c r="H411" s="63">
        <v>99546.833240263542</v>
      </c>
    </row>
    <row r="412" spans="1:8" x14ac:dyDescent="0.25">
      <c r="A412" s="62" t="s">
        <v>1524</v>
      </c>
      <c r="B412" s="62" t="s">
        <v>1525</v>
      </c>
      <c r="C412" s="63">
        <v>27560.184891516874</v>
      </c>
      <c r="D412" s="63"/>
      <c r="E412" s="63"/>
      <c r="F412" s="62" t="s">
        <v>1526</v>
      </c>
      <c r="G412" s="62" t="s">
        <v>1527</v>
      </c>
      <c r="H412" s="63">
        <v>69823.065814008383</v>
      </c>
    </row>
    <row r="413" spans="1:8" x14ac:dyDescent="0.25">
      <c r="A413" s="62" t="s">
        <v>1134</v>
      </c>
      <c r="B413" s="62" t="s">
        <v>1135</v>
      </c>
      <c r="C413" s="63">
        <v>64642.772264451123</v>
      </c>
      <c r="D413" s="63"/>
      <c r="E413" s="63"/>
      <c r="F413" s="62" t="s">
        <v>1528</v>
      </c>
      <c r="G413" s="62" t="s">
        <v>1529</v>
      </c>
      <c r="H413" s="63">
        <v>27006.743508770905</v>
      </c>
    </row>
    <row r="414" spans="1:8" x14ac:dyDescent="0.25">
      <c r="A414" s="62" t="s">
        <v>1530</v>
      </c>
      <c r="B414" s="62" t="s">
        <v>1531</v>
      </c>
      <c r="C414" s="63">
        <v>35501.963038251313</v>
      </c>
      <c r="D414" s="63"/>
      <c r="E414" s="63"/>
      <c r="F414" s="62" t="s">
        <v>1532</v>
      </c>
      <c r="G414" s="62" t="s">
        <v>1533</v>
      </c>
      <c r="H414" s="63">
        <v>49597.26478809867</v>
      </c>
    </row>
    <row r="415" spans="1:8" x14ac:dyDescent="0.25">
      <c r="A415" s="62" t="s">
        <v>1534</v>
      </c>
      <c r="B415" s="62" t="s">
        <v>1535</v>
      </c>
      <c r="C415" s="63">
        <v>39194.828314681676</v>
      </c>
      <c r="D415" s="63"/>
      <c r="E415" s="63"/>
      <c r="F415" s="62" t="s">
        <v>1208</v>
      </c>
      <c r="G415" s="62" t="s">
        <v>1209</v>
      </c>
      <c r="H415" s="63">
        <v>35379.219400172216</v>
      </c>
    </row>
    <row r="416" spans="1:8" x14ac:dyDescent="0.25">
      <c r="A416" s="62" t="s">
        <v>1536</v>
      </c>
      <c r="B416" s="62" t="s">
        <v>1537</v>
      </c>
      <c r="C416" s="63">
        <v>53522.271876455852</v>
      </c>
      <c r="D416" s="63"/>
      <c r="E416" s="63"/>
      <c r="F416" s="62" t="s">
        <v>672</v>
      </c>
      <c r="G416" s="62" t="s">
        <v>673</v>
      </c>
      <c r="H416" s="63">
        <v>43961.958277773439</v>
      </c>
    </row>
    <row r="417" spans="1:8" x14ac:dyDescent="0.25">
      <c r="A417" s="62" t="s">
        <v>1538</v>
      </c>
      <c r="B417" s="62" t="s">
        <v>1539</v>
      </c>
      <c r="C417" s="63">
        <v>27509.647769448151</v>
      </c>
      <c r="D417" s="63"/>
      <c r="E417" s="63"/>
      <c r="F417" s="62" t="s">
        <v>1540</v>
      </c>
      <c r="G417" s="62" t="s">
        <v>1541</v>
      </c>
      <c r="H417" s="63">
        <v>42247.905914608789</v>
      </c>
    </row>
    <row r="418" spans="1:8" x14ac:dyDescent="0.25">
      <c r="A418" s="62" t="s">
        <v>1542</v>
      </c>
      <c r="B418" s="62" t="s">
        <v>1543</v>
      </c>
      <c r="C418" s="63">
        <v>27586.968924238146</v>
      </c>
      <c r="D418" s="63"/>
      <c r="E418" s="63"/>
      <c r="F418" s="62" t="s">
        <v>1544</v>
      </c>
      <c r="G418" s="62" t="s">
        <v>1545</v>
      </c>
      <c r="H418" s="63">
        <v>37601.962338402751</v>
      </c>
    </row>
    <row r="419" spans="1:8" x14ac:dyDescent="0.25">
      <c r="A419" s="62" t="s">
        <v>362</v>
      </c>
      <c r="B419" s="62" t="s">
        <v>363</v>
      </c>
      <c r="C419" s="63">
        <v>62760.640041406368</v>
      </c>
      <c r="D419" s="63"/>
      <c r="E419" s="63"/>
      <c r="F419" s="62" t="s">
        <v>1546</v>
      </c>
      <c r="G419" s="62" t="s">
        <v>1547</v>
      </c>
      <c r="H419" s="63">
        <v>53904.347518499941</v>
      </c>
    </row>
    <row r="420" spans="1:8" x14ac:dyDescent="0.25">
      <c r="A420" s="62" t="s">
        <v>1548</v>
      </c>
      <c r="B420" s="62" t="s">
        <v>1549</v>
      </c>
      <c r="C420" s="63">
        <v>73780.805142647936</v>
      </c>
      <c r="D420" s="63"/>
      <c r="E420" s="63"/>
      <c r="F420" s="62" t="s">
        <v>1550</v>
      </c>
      <c r="G420" s="62" t="s">
        <v>1551</v>
      </c>
      <c r="H420" s="63">
        <v>25484.300045641441</v>
      </c>
    </row>
    <row r="421" spans="1:8" x14ac:dyDescent="0.25">
      <c r="A421" s="62" t="s">
        <v>868</v>
      </c>
      <c r="B421" s="62" t="s">
        <v>869</v>
      </c>
      <c r="C421" s="63">
        <v>32713.549497799908</v>
      </c>
      <c r="D421" s="63"/>
      <c r="E421" s="63"/>
      <c r="F421" s="62" t="s">
        <v>792</v>
      </c>
      <c r="G421" s="62" t="s">
        <v>793</v>
      </c>
      <c r="H421" s="63">
        <v>62123.660602491997</v>
      </c>
    </row>
    <row r="422" spans="1:8" x14ac:dyDescent="0.25">
      <c r="A422" s="62" t="s">
        <v>1552</v>
      </c>
      <c r="B422" s="62" t="s">
        <v>1553</v>
      </c>
      <c r="C422" s="63">
        <v>47392.892166143683</v>
      </c>
      <c r="D422" s="63"/>
      <c r="E422" s="63"/>
      <c r="F422" s="62" t="s">
        <v>1554</v>
      </c>
      <c r="G422" s="62" t="s">
        <v>1555</v>
      </c>
      <c r="H422" s="63">
        <v>68496.469918798786</v>
      </c>
    </row>
    <row r="423" spans="1:8" x14ac:dyDescent="0.25">
      <c r="A423" s="62" t="s">
        <v>1556</v>
      </c>
      <c r="B423" s="62" t="s">
        <v>1557</v>
      </c>
      <c r="C423" s="63">
        <v>32942.706073590067</v>
      </c>
      <c r="D423" s="63"/>
      <c r="E423" s="63"/>
      <c r="F423" s="62" t="s">
        <v>1558</v>
      </c>
      <c r="G423" s="62" t="s">
        <v>1559</v>
      </c>
      <c r="H423" s="63">
        <v>50163.083098198462</v>
      </c>
    </row>
    <row r="424" spans="1:8" x14ac:dyDescent="0.25">
      <c r="A424" s="62" t="s">
        <v>1560</v>
      </c>
      <c r="B424" s="62" t="s">
        <v>1561</v>
      </c>
      <c r="C424" s="63">
        <v>40541.251294276728</v>
      </c>
      <c r="D424" s="63"/>
      <c r="E424" s="63"/>
      <c r="F424" s="62" t="s">
        <v>1562</v>
      </c>
      <c r="G424" s="62" t="s">
        <v>1563</v>
      </c>
      <c r="H424" s="63">
        <v>35807.588172296862</v>
      </c>
    </row>
    <row r="425" spans="1:8" x14ac:dyDescent="0.25">
      <c r="A425" s="62" t="s">
        <v>1564</v>
      </c>
      <c r="B425" s="62" t="s">
        <v>1565</v>
      </c>
      <c r="C425" s="63">
        <v>31987.410688495689</v>
      </c>
      <c r="D425" s="63"/>
      <c r="E425" s="63"/>
      <c r="F425" s="62" t="s">
        <v>1566</v>
      </c>
      <c r="G425" s="62" t="s">
        <v>1567</v>
      </c>
      <c r="H425" s="63">
        <v>31946.319520155008</v>
      </c>
    </row>
    <row r="426" spans="1:8" x14ac:dyDescent="0.25">
      <c r="A426" s="62" t="s">
        <v>1568</v>
      </c>
      <c r="B426" s="62" t="s">
        <v>1569</v>
      </c>
      <c r="C426" s="63">
        <v>37206.324894073608</v>
      </c>
      <c r="D426" s="63"/>
      <c r="E426" s="63"/>
      <c r="F426" s="62" t="s">
        <v>1570</v>
      </c>
      <c r="G426" s="62" t="s">
        <v>1571</v>
      </c>
      <c r="H426" s="63">
        <v>52523.553112180656</v>
      </c>
    </row>
    <row r="427" spans="1:8" x14ac:dyDescent="0.25">
      <c r="A427" s="62" t="s">
        <v>1572</v>
      </c>
      <c r="B427" s="62" t="s">
        <v>1573</v>
      </c>
      <c r="C427" s="63">
        <v>47793.602884579668</v>
      </c>
      <c r="D427" s="63"/>
      <c r="E427" s="63"/>
      <c r="F427" s="62" t="s">
        <v>1574</v>
      </c>
      <c r="G427" s="62" t="s">
        <v>1575</v>
      </c>
      <c r="H427" s="63">
        <v>62049.971370614148</v>
      </c>
    </row>
    <row r="428" spans="1:8" x14ac:dyDescent="0.25">
      <c r="A428" s="62" t="s">
        <v>1576</v>
      </c>
      <c r="B428" s="62" t="s">
        <v>1577</v>
      </c>
      <c r="C428" s="63">
        <v>76248.339085836487</v>
      </c>
      <c r="D428" s="63"/>
      <c r="E428" s="63"/>
      <c r="F428" s="62" t="s">
        <v>1578</v>
      </c>
      <c r="G428" s="62" t="s">
        <v>1579</v>
      </c>
      <c r="H428" s="63">
        <v>124085.07845382727</v>
      </c>
    </row>
    <row r="429" spans="1:8" x14ac:dyDescent="0.25">
      <c r="A429" s="62" t="s">
        <v>1580</v>
      </c>
      <c r="B429" s="62" t="s">
        <v>1581</v>
      </c>
      <c r="C429" s="63">
        <v>49304.825535078497</v>
      </c>
      <c r="D429" s="63"/>
      <c r="E429" s="63"/>
      <c r="F429" s="62" t="s">
        <v>1582</v>
      </c>
      <c r="G429" s="62" t="s">
        <v>1583</v>
      </c>
      <c r="H429" s="63">
        <v>46762.38505577328</v>
      </c>
    </row>
    <row r="430" spans="1:8" x14ac:dyDescent="0.25">
      <c r="A430" s="62" t="s">
        <v>1584</v>
      </c>
      <c r="B430" s="62" t="s">
        <v>1585</v>
      </c>
      <c r="C430" s="63">
        <v>47327.298880065151</v>
      </c>
      <c r="D430" s="63"/>
      <c r="E430" s="63"/>
      <c r="F430" s="62" t="s">
        <v>1586</v>
      </c>
      <c r="G430" s="62" t="s">
        <v>1587</v>
      </c>
      <c r="H430" s="63">
        <v>36783.910311347354</v>
      </c>
    </row>
    <row r="431" spans="1:8" x14ac:dyDescent="0.25">
      <c r="A431" s="62" t="s">
        <v>1588</v>
      </c>
      <c r="B431" s="62" t="s">
        <v>1589</v>
      </c>
      <c r="C431" s="63">
        <v>64056.890252247307</v>
      </c>
      <c r="D431" s="63"/>
      <c r="E431" s="63"/>
      <c r="F431" s="62" t="s">
        <v>1590</v>
      </c>
      <c r="G431" s="62" t="s">
        <v>1591</v>
      </c>
      <c r="H431" s="63">
        <v>47114.834140409024</v>
      </c>
    </row>
    <row r="432" spans="1:8" x14ac:dyDescent="0.25">
      <c r="A432" s="62" t="s">
        <v>1592</v>
      </c>
      <c r="B432" s="62" t="s">
        <v>1593</v>
      </c>
      <c r="C432" s="63">
        <v>33859.480746332963</v>
      </c>
      <c r="D432" s="63"/>
      <c r="E432" s="63"/>
      <c r="F432" s="62" t="s">
        <v>842</v>
      </c>
      <c r="G432" s="62" t="s">
        <v>843</v>
      </c>
      <c r="H432" s="63">
        <v>46633.674164552547</v>
      </c>
    </row>
    <row r="433" spans="1:8" x14ac:dyDescent="0.25">
      <c r="A433" s="62" t="s">
        <v>1156</v>
      </c>
      <c r="B433" s="62" t="s">
        <v>1157</v>
      </c>
      <c r="C433" s="63">
        <v>90285.964919601349</v>
      </c>
      <c r="D433" s="63"/>
      <c r="E433" s="63"/>
      <c r="F433" s="62" t="s">
        <v>768</v>
      </c>
      <c r="G433" s="62" t="s">
        <v>769</v>
      </c>
      <c r="H433" s="63">
        <v>29021.318278479346</v>
      </c>
    </row>
    <row r="434" spans="1:8" x14ac:dyDescent="0.25">
      <c r="A434" s="62" t="s">
        <v>1594</v>
      </c>
      <c r="B434" s="62" t="s">
        <v>1595</v>
      </c>
      <c r="C434" s="63">
        <v>42963.505949819337</v>
      </c>
      <c r="D434" s="63"/>
      <c r="E434" s="63"/>
      <c r="F434" s="62" t="s">
        <v>1596</v>
      </c>
      <c r="G434" s="62" t="s">
        <v>1597</v>
      </c>
      <c r="H434" s="63">
        <v>43596.523338149047</v>
      </c>
    </row>
    <row r="435" spans="1:8" x14ac:dyDescent="0.25">
      <c r="A435" s="62" t="s">
        <v>1598</v>
      </c>
      <c r="B435" s="62" t="s">
        <v>1599</v>
      </c>
      <c r="C435" s="63">
        <v>50078.889147197959</v>
      </c>
      <c r="D435" s="63"/>
      <c r="E435" s="63"/>
      <c r="F435" s="62" t="s">
        <v>1600</v>
      </c>
      <c r="G435" s="62" t="s">
        <v>1601</v>
      </c>
      <c r="H435" s="63">
        <v>56311.199297618965</v>
      </c>
    </row>
    <row r="436" spans="1:8" x14ac:dyDescent="0.25">
      <c r="A436" s="62" t="s">
        <v>572</v>
      </c>
      <c r="B436" s="62" t="s">
        <v>573</v>
      </c>
      <c r="C436" s="63">
        <v>38228.274692645755</v>
      </c>
      <c r="D436" s="63"/>
      <c r="E436" s="63"/>
      <c r="F436" s="62" t="s">
        <v>1602</v>
      </c>
      <c r="G436" s="62" t="s">
        <v>1603</v>
      </c>
      <c r="H436" s="63">
        <v>74292.522463859495</v>
      </c>
    </row>
    <row r="437" spans="1:8" x14ac:dyDescent="0.25">
      <c r="A437" s="62" t="s">
        <v>1604</v>
      </c>
      <c r="B437" s="62" t="s">
        <v>1605</v>
      </c>
      <c r="C437" s="63">
        <v>37649.513805547263</v>
      </c>
      <c r="D437" s="63"/>
      <c r="E437" s="63"/>
      <c r="F437" s="62" t="s">
        <v>1606</v>
      </c>
      <c r="G437" s="62" t="s">
        <v>1607</v>
      </c>
      <c r="H437" s="63">
        <v>45716.592488456256</v>
      </c>
    </row>
    <row r="438" spans="1:8" x14ac:dyDescent="0.25">
      <c r="A438" s="62" t="s">
        <v>1608</v>
      </c>
      <c r="B438" s="62" t="s">
        <v>1609</v>
      </c>
      <c r="C438" s="63">
        <v>39986.762387609844</v>
      </c>
      <c r="D438" s="63"/>
      <c r="E438" s="63"/>
      <c r="F438" s="62" t="s">
        <v>424</v>
      </c>
      <c r="G438" s="62" t="s">
        <v>425</v>
      </c>
      <c r="H438" s="63">
        <v>98724.93807777953</v>
      </c>
    </row>
    <row r="439" spans="1:8" x14ac:dyDescent="0.25">
      <c r="A439" s="62" t="s">
        <v>1610</v>
      </c>
      <c r="B439" s="62" t="s">
        <v>589</v>
      </c>
      <c r="C439" s="63">
        <v>14385.948240179529</v>
      </c>
      <c r="D439" s="63"/>
      <c r="E439" s="63"/>
      <c r="F439" s="62" t="s">
        <v>1611</v>
      </c>
      <c r="G439" s="62" t="s">
        <v>1612</v>
      </c>
      <c r="H439" s="63">
        <v>39647.492068728097</v>
      </c>
    </row>
    <row r="440" spans="1:8" x14ac:dyDescent="0.25">
      <c r="A440" s="62" t="s">
        <v>588</v>
      </c>
      <c r="B440" s="62" t="s">
        <v>589</v>
      </c>
      <c r="C440" s="63">
        <v>70022.818300272411</v>
      </c>
      <c r="D440" s="63"/>
      <c r="E440" s="63"/>
      <c r="F440" s="62" t="s">
        <v>1613</v>
      </c>
      <c r="G440" s="62" t="s">
        <v>1614</v>
      </c>
      <c r="H440" s="63">
        <v>41920.649406428347</v>
      </c>
    </row>
    <row r="441" spans="1:8" x14ac:dyDescent="0.25">
      <c r="A441" s="62" t="s">
        <v>1615</v>
      </c>
      <c r="B441" s="62" t="s">
        <v>1616</v>
      </c>
      <c r="C441" s="63">
        <v>32277.052645067215</v>
      </c>
      <c r="D441" s="63"/>
      <c r="E441" s="63"/>
      <c r="F441" s="62" t="s">
        <v>1617</v>
      </c>
      <c r="G441" s="62" t="s">
        <v>1618</v>
      </c>
      <c r="H441" s="63">
        <v>55661.517425316611</v>
      </c>
    </row>
    <row r="442" spans="1:8" x14ac:dyDescent="0.25">
      <c r="A442" s="62" t="s">
        <v>1619</v>
      </c>
      <c r="B442" s="62" t="s">
        <v>1620</v>
      </c>
      <c r="C442" s="63">
        <v>53892.860190365536</v>
      </c>
      <c r="D442" s="63"/>
      <c r="E442" s="63"/>
      <c r="F442" s="62" t="s">
        <v>1621</v>
      </c>
      <c r="G442" s="62" t="s">
        <v>1622</v>
      </c>
      <c r="H442" s="63">
        <v>40627.259466870732</v>
      </c>
    </row>
    <row r="443" spans="1:8" x14ac:dyDescent="0.25">
      <c r="A443" s="62" t="s">
        <v>1623</v>
      </c>
      <c r="B443" s="62" t="s">
        <v>1624</v>
      </c>
      <c r="C443" s="63">
        <v>74227.6842606586</v>
      </c>
      <c r="D443" s="63"/>
      <c r="E443" s="63"/>
      <c r="F443" s="62" t="s">
        <v>1625</v>
      </c>
      <c r="G443" s="62" t="s">
        <v>1626</v>
      </c>
      <c r="H443" s="63">
        <v>68493.608944438151</v>
      </c>
    </row>
    <row r="444" spans="1:8" x14ac:dyDescent="0.25">
      <c r="A444" s="62" t="s">
        <v>558</v>
      </c>
      <c r="B444" s="62" t="s">
        <v>559</v>
      </c>
      <c r="C444" s="63">
        <v>48318.821894236797</v>
      </c>
      <c r="D444" s="63"/>
      <c r="E444" s="63"/>
      <c r="F444" s="62" t="s">
        <v>1552</v>
      </c>
      <c r="G444" s="62" t="s">
        <v>1553</v>
      </c>
      <c r="H444" s="63">
        <v>47392.892166143683</v>
      </c>
    </row>
    <row r="445" spans="1:8" x14ac:dyDescent="0.25">
      <c r="A445" s="62" t="s">
        <v>1404</v>
      </c>
      <c r="B445" s="62" t="s">
        <v>1405</v>
      </c>
      <c r="C445" s="63">
        <v>35018.476517332834</v>
      </c>
      <c r="D445" s="63"/>
      <c r="E445" s="63"/>
      <c r="F445" s="62" t="s">
        <v>1627</v>
      </c>
      <c r="G445" s="62" t="s">
        <v>1628</v>
      </c>
      <c r="H445" s="63">
        <v>42578.584054354447</v>
      </c>
    </row>
    <row r="446" spans="1:8" x14ac:dyDescent="0.25">
      <c r="A446" s="62" t="s">
        <v>1629</v>
      </c>
      <c r="B446" s="62" t="s">
        <v>1630</v>
      </c>
      <c r="C446" s="63">
        <v>66289.068356373769</v>
      </c>
      <c r="D446" s="63"/>
      <c r="E446" s="63"/>
      <c r="F446" s="62" t="s">
        <v>1594</v>
      </c>
      <c r="G446" s="62" t="s">
        <v>1595</v>
      </c>
      <c r="H446" s="63">
        <v>42963.505949819337</v>
      </c>
    </row>
    <row r="447" spans="1:8" x14ac:dyDescent="0.25">
      <c r="A447" s="62" t="s">
        <v>1631</v>
      </c>
      <c r="B447" s="62" t="s">
        <v>1632</v>
      </c>
      <c r="C447" s="63">
        <v>65044.919217144481</v>
      </c>
      <c r="D447" s="63"/>
      <c r="E447" s="63"/>
      <c r="F447" s="62" t="s">
        <v>732</v>
      </c>
      <c r="G447" s="62" t="s">
        <v>733</v>
      </c>
      <c r="H447" s="63">
        <v>93898.140187145385</v>
      </c>
    </row>
    <row r="448" spans="1:8" x14ac:dyDescent="0.25">
      <c r="A448" s="62" t="s">
        <v>1633</v>
      </c>
      <c r="B448" s="62" t="s">
        <v>1634</v>
      </c>
      <c r="C448" s="63">
        <v>75901.86819761651</v>
      </c>
      <c r="D448" s="63"/>
      <c r="E448" s="63"/>
      <c r="F448" s="62" t="s">
        <v>1635</v>
      </c>
      <c r="G448" s="62" t="s">
        <v>1636</v>
      </c>
      <c r="H448" s="63">
        <v>59242.25477647876</v>
      </c>
    </row>
    <row r="449" spans="1:8" x14ac:dyDescent="0.25">
      <c r="A449" s="62" t="s">
        <v>1637</v>
      </c>
      <c r="B449" s="62" t="s">
        <v>1638</v>
      </c>
      <c r="C449" s="63">
        <v>97302.877203164098</v>
      </c>
      <c r="D449" s="63"/>
      <c r="E449" s="63"/>
      <c r="F449" s="62" t="s">
        <v>1639</v>
      </c>
      <c r="G449" s="62" t="s">
        <v>1640</v>
      </c>
      <c r="H449" s="63">
        <v>32096.942245911931</v>
      </c>
    </row>
    <row r="450" spans="1:8" x14ac:dyDescent="0.25">
      <c r="A450" s="62" t="s">
        <v>246</v>
      </c>
      <c r="B450" s="62" t="s">
        <v>247</v>
      </c>
      <c r="C450" s="63">
        <v>77855.222410341172</v>
      </c>
      <c r="D450" s="63"/>
      <c r="E450" s="63"/>
      <c r="F450" s="62" t="s">
        <v>1641</v>
      </c>
      <c r="G450" s="62" t="s">
        <v>1642</v>
      </c>
      <c r="H450" s="63">
        <v>39318.332411464886</v>
      </c>
    </row>
    <row r="451" spans="1:8" x14ac:dyDescent="0.25">
      <c r="A451" s="62" t="s">
        <v>584</v>
      </c>
      <c r="B451" s="62" t="s">
        <v>585</v>
      </c>
      <c r="C451" s="63">
        <v>93306.654032600811</v>
      </c>
      <c r="D451" s="63"/>
      <c r="E451" s="63"/>
      <c r="F451" s="62" t="s">
        <v>1643</v>
      </c>
      <c r="G451" s="62" t="s">
        <v>1644</v>
      </c>
      <c r="H451" s="63">
        <v>32531.428803126055</v>
      </c>
    </row>
    <row r="452" spans="1:8" x14ac:dyDescent="0.25">
      <c r="A452" s="62" t="s">
        <v>1645</v>
      </c>
      <c r="B452" s="62" t="s">
        <v>1646</v>
      </c>
      <c r="C452" s="63">
        <v>59973.928269101845</v>
      </c>
      <c r="D452" s="63"/>
      <c r="E452" s="63"/>
      <c r="F452" s="62" t="s">
        <v>1647</v>
      </c>
      <c r="G452" s="62" t="s">
        <v>1648</v>
      </c>
      <c r="H452" s="63">
        <v>35610.121177863955</v>
      </c>
    </row>
    <row r="453" spans="1:8" x14ac:dyDescent="0.25">
      <c r="A453" s="62" t="s">
        <v>1368</v>
      </c>
      <c r="B453" s="62" t="s">
        <v>1369</v>
      </c>
      <c r="C453" s="63">
        <v>21284.186966337242</v>
      </c>
      <c r="D453" s="63"/>
      <c r="E453" s="63"/>
      <c r="F453" s="62" t="s">
        <v>1326</v>
      </c>
      <c r="G453" s="62" t="s">
        <v>1327</v>
      </c>
      <c r="H453" s="63">
        <v>29822.766249339587</v>
      </c>
    </row>
    <row r="454" spans="1:8" x14ac:dyDescent="0.25">
      <c r="A454" s="62" t="s">
        <v>1649</v>
      </c>
      <c r="B454" s="62" t="s">
        <v>1650</v>
      </c>
      <c r="C454" s="63">
        <v>40316.843268642333</v>
      </c>
      <c r="D454" s="63"/>
      <c r="E454" s="63"/>
      <c r="F454" s="62" t="s">
        <v>1238</v>
      </c>
      <c r="G454" s="62" t="s">
        <v>1239</v>
      </c>
      <c r="H454" s="63">
        <v>35288.088801742604</v>
      </c>
    </row>
    <row r="455" spans="1:8" x14ac:dyDescent="0.25">
      <c r="A455" s="62" t="s">
        <v>1651</v>
      </c>
      <c r="B455" s="62" t="s">
        <v>1652</v>
      </c>
      <c r="C455" s="63">
        <v>34466.993634678358</v>
      </c>
      <c r="D455" s="63"/>
      <c r="E455" s="63"/>
      <c r="F455" s="62" t="s">
        <v>352</v>
      </c>
      <c r="G455" s="62" t="s">
        <v>353</v>
      </c>
      <c r="H455" s="63">
        <v>30583.770409299232</v>
      </c>
    </row>
    <row r="456" spans="1:8" x14ac:dyDescent="0.25">
      <c r="A456" s="62" t="s">
        <v>436</v>
      </c>
      <c r="B456" s="62" t="s">
        <v>437</v>
      </c>
      <c r="C456" s="63">
        <v>62386.828810714571</v>
      </c>
      <c r="D456" s="63"/>
      <c r="E456" s="63"/>
      <c r="F456" s="62" t="s">
        <v>712</v>
      </c>
      <c r="G456" s="62" t="s">
        <v>713</v>
      </c>
      <c r="H456" s="63">
        <v>36870.535099225039</v>
      </c>
    </row>
    <row r="457" spans="1:8" x14ac:dyDescent="0.25">
      <c r="A457" s="62" t="s">
        <v>1617</v>
      </c>
      <c r="B457" s="62" t="s">
        <v>1618</v>
      </c>
      <c r="C457" s="63">
        <v>55661.517425316611</v>
      </c>
      <c r="D457" s="63"/>
      <c r="E457" s="63"/>
      <c r="F457" s="62" t="s">
        <v>1588</v>
      </c>
      <c r="G457" s="62" t="s">
        <v>1589</v>
      </c>
      <c r="H457" s="63">
        <v>64056.890252247307</v>
      </c>
    </row>
    <row r="458" spans="1:8" x14ac:dyDescent="0.25">
      <c r="A458" s="62" t="s">
        <v>1178</v>
      </c>
      <c r="B458" s="62" t="s">
        <v>1179</v>
      </c>
      <c r="C458" s="63">
        <v>40355.659712598899</v>
      </c>
      <c r="D458" s="63"/>
      <c r="E458" s="63"/>
      <c r="F458" s="62" t="s">
        <v>940</v>
      </c>
      <c r="G458" s="62" t="s">
        <v>941</v>
      </c>
      <c r="H458" s="63">
        <v>57583.243745051404</v>
      </c>
    </row>
    <row r="459" spans="1:8" x14ac:dyDescent="0.25">
      <c r="A459" s="62" t="s">
        <v>382</v>
      </c>
      <c r="B459" s="62" t="s">
        <v>383</v>
      </c>
      <c r="C459" s="63">
        <v>45879.36399540554</v>
      </c>
      <c r="D459" s="63"/>
      <c r="E459" s="63"/>
      <c r="F459" s="62" t="s">
        <v>1653</v>
      </c>
      <c r="G459" s="62" t="s">
        <v>1654</v>
      </c>
      <c r="H459" s="63">
        <v>35597.913044173518</v>
      </c>
    </row>
    <row r="460" spans="1:8" x14ac:dyDescent="0.25">
      <c r="A460" s="62" t="s">
        <v>1655</v>
      </c>
      <c r="B460" s="62" t="s">
        <v>1656</v>
      </c>
      <c r="C460" s="63">
        <v>23710.967004737173</v>
      </c>
      <c r="D460" s="63"/>
      <c r="E460" s="63"/>
      <c r="F460" s="62" t="s">
        <v>560</v>
      </c>
      <c r="G460" s="62" t="s">
        <v>561</v>
      </c>
      <c r="H460" s="63">
        <v>51398.977457024404</v>
      </c>
    </row>
    <row r="461" spans="1:8" x14ac:dyDescent="0.25">
      <c r="A461" s="62" t="s">
        <v>1657</v>
      </c>
      <c r="B461" s="62" t="s">
        <v>1658</v>
      </c>
      <c r="C461" s="63">
        <v>31495.034582384789</v>
      </c>
      <c r="D461" s="63"/>
      <c r="E461" s="63"/>
      <c r="F461" s="62" t="s">
        <v>1200</v>
      </c>
      <c r="G461" s="62" t="s">
        <v>1201</v>
      </c>
      <c r="H461" s="63">
        <v>34575.467126343268</v>
      </c>
    </row>
    <row r="462" spans="1:8" x14ac:dyDescent="0.25">
      <c r="A462" s="62" t="s">
        <v>1659</v>
      </c>
      <c r="B462" s="62" t="s">
        <v>1660</v>
      </c>
      <c r="C462" s="63">
        <v>40793.367099614312</v>
      </c>
      <c r="D462" s="63"/>
      <c r="E462" s="63"/>
      <c r="F462" s="62" t="s">
        <v>1224</v>
      </c>
      <c r="G462" s="62" t="s">
        <v>1225</v>
      </c>
      <c r="H462" s="63">
        <v>45353.689095662841</v>
      </c>
    </row>
    <row r="463" spans="1:8" x14ac:dyDescent="0.25">
      <c r="A463" s="62" t="s">
        <v>1661</v>
      </c>
      <c r="B463" s="62" t="s">
        <v>1662</v>
      </c>
      <c r="C463" s="63">
        <v>30678.36469973193</v>
      </c>
      <c r="D463" s="63"/>
      <c r="E463" s="63"/>
      <c r="F463" s="62" t="s">
        <v>432</v>
      </c>
      <c r="G463" s="62" t="s">
        <v>433</v>
      </c>
      <c r="H463" s="63">
        <v>47471.919663348068</v>
      </c>
    </row>
    <row r="464" spans="1:8" x14ac:dyDescent="0.25">
      <c r="A464" s="62" t="s">
        <v>1663</v>
      </c>
      <c r="B464" s="62" t="s">
        <v>1664</v>
      </c>
      <c r="C464" s="63">
        <v>46261.955867370089</v>
      </c>
      <c r="D464" s="63"/>
      <c r="E464" s="63"/>
      <c r="F464" s="62" t="s">
        <v>906</v>
      </c>
      <c r="G464" s="62" t="s">
        <v>907</v>
      </c>
      <c r="H464" s="63">
        <v>56178.137485488209</v>
      </c>
    </row>
    <row r="465" spans="1:8" x14ac:dyDescent="0.25">
      <c r="A465" s="62" t="s">
        <v>1665</v>
      </c>
      <c r="B465" s="62" t="s">
        <v>1666</v>
      </c>
      <c r="C465" s="63">
        <v>28961.310722195565</v>
      </c>
      <c r="D465" s="63"/>
      <c r="E465" s="63"/>
      <c r="F465" s="62" t="s">
        <v>1667</v>
      </c>
      <c r="G465" s="62" t="s">
        <v>1668</v>
      </c>
      <c r="H465" s="63">
        <v>38825.630440974011</v>
      </c>
    </row>
    <row r="466" spans="1:8" x14ac:dyDescent="0.25">
      <c r="A466" s="62" t="s">
        <v>1669</v>
      </c>
      <c r="B466" s="62" t="s">
        <v>1670</v>
      </c>
      <c r="C466" s="63">
        <v>35059.879778386588</v>
      </c>
      <c r="D466" s="63"/>
      <c r="E466" s="63"/>
      <c r="F466" s="62" t="s">
        <v>1671</v>
      </c>
      <c r="G466" s="62" t="s">
        <v>1672</v>
      </c>
      <c r="H466" s="63">
        <v>29971.834973566878</v>
      </c>
    </row>
    <row r="467" spans="1:8" x14ac:dyDescent="0.25">
      <c r="A467" s="62" t="s">
        <v>1062</v>
      </c>
      <c r="B467" s="62" t="s">
        <v>1063</v>
      </c>
      <c r="C467" s="63">
        <v>70003.58741020647</v>
      </c>
      <c r="D467" s="63"/>
      <c r="E467" s="63"/>
      <c r="F467" s="62" t="s">
        <v>1673</v>
      </c>
      <c r="G467" s="62" t="s">
        <v>1674</v>
      </c>
      <c r="H467" s="63">
        <v>36825.464469068756</v>
      </c>
    </row>
    <row r="468" spans="1:8" x14ac:dyDescent="0.25">
      <c r="A468" s="62" t="s">
        <v>1675</v>
      </c>
      <c r="B468" s="62" t="s">
        <v>1676</v>
      </c>
      <c r="C468" s="63">
        <v>29179.10498457215</v>
      </c>
      <c r="D468" s="63"/>
      <c r="E468" s="63"/>
      <c r="F468" s="62" t="s">
        <v>946</v>
      </c>
      <c r="G468" s="62" t="s">
        <v>947</v>
      </c>
      <c r="H468" s="63">
        <v>146295.44332391102</v>
      </c>
    </row>
    <row r="469" spans="1:8" x14ac:dyDescent="0.25">
      <c r="A469" s="62" t="s">
        <v>414</v>
      </c>
      <c r="B469" s="62" t="s">
        <v>415</v>
      </c>
      <c r="C469" s="63">
        <v>38479.974824766177</v>
      </c>
      <c r="D469" s="63"/>
      <c r="E469" s="63"/>
      <c r="F469" s="62" t="s">
        <v>1677</v>
      </c>
      <c r="G469" s="62" t="s">
        <v>1678</v>
      </c>
      <c r="H469" s="63">
        <v>36132.869046760876</v>
      </c>
    </row>
    <row r="470" spans="1:8" x14ac:dyDescent="0.25">
      <c r="A470" s="62" t="s">
        <v>1679</v>
      </c>
      <c r="B470" s="62" t="s">
        <v>1680</v>
      </c>
      <c r="C470" s="63">
        <v>52486.383031540798</v>
      </c>
      <c r="D470" s="63"/>
      <c r="E470" s="63"/>
      <c r="F470" s="62" t="s">
        <v>1584</v>
      </c>
      <c r="G470" s="62" t="s">
        <v>1585</v>
      </c>
      <c r="H470" s="63">
        <v>47327.298880065151</v>
      </c>
    </row>
    <row r="471" spans="1:8" x14ac:dyDescent="0.25">
      <c r="A471" s="62" t="s">
        <v>950</v>
      </c>
      <c r="B471" s="62" t="s">
        <v>951</v>
      </c>
      <c r="C471" s="63">
        <v>47614.320530016084</v>
      </c>
      <c r="D471" s="63"/>
      <c r="E471" s="63"/>
      <c r="F471" s="62" t="s">
        <v>1681</v>
      </c>
      <c r="G471" s="62" t="s">
        <v>1682</v>
      </c>
      <c r="H471" s="63">
        <v>42114.645460267537</v>
      </c>
    </row>
    <row r="472" spans="1:8" x14ac:dyDescent="0.25">
      <c r="A472" s="62" t="s">
        <v>1683</v>
      </c>
      <c r="B472" s="62" t="s">
        <v>1684</v>
      </c>
      <c r="C472" s="63">
        <v>48437.076490370993</v>
      </c>
      <c r="D472" s="63"/>
      <c r="E472" s="63"/>
      <c r="F472" s="62" t="s">
        <v>490</v>
      </c>
      <c r="G472" s="62" t="s">
        <v>491</v>
      </c>
      <c r="H472" s="63">
        <v>57729.303509864672</v>
      </c>
    </row>
    <row r="473" spans="1:8" x14ac:dyDescent="0.25">
      <c r="A473" s="62" t="s">
        <v>1685</v>
      </c>
      <c r="B473" s="62" t="s">
        <v>1686</v>
      </c>
      <c r="C473" s="63">
        <v>48429.002033678531</v>
      </c>
      <c r="D473" s="63"/>
      <c r="E473" s="63"/>
      <c r="F473" s="62" t="s">
        <v>1687</v>
      </c>
      <c r="G473" s="62" t="s">
        <v>1688</v>
      </c>
      <c r="H473" s="63">
        <v>52119.991947721988</v>
      </c>
    </row>
    <row r="474" spans="1:8" x14ac:dyDescent="0.25">
      <c r="A474" s="62" t="s">
        <v>1689</v>
      </c>
      <c r="B474" s="62" t="s">
        <v>1690</v>
      </c>
      <c r="C474" s="63">
        <v>59499.59793019246</v>
      </c>
      <c r="D474" s="63"/>
      <c r="E474" s="63"/>
      <c r="F474" s="62" t="s">
        <v>236</v>
      </c>
      <c r="G474" s="62" t="s">
        <v>237</v>
      </c>
      <c r="H474" s="63">
        <v>53456.207106130772</v>
      </c>
    </row>
    <row r="475" spans="1:8" x14ac:dyDescent="0.25">
      <c r="A475" s="62" t="s">
        <v>826</v>
      </c>
      <c r="B475" s="62" t="s">
        <v>827</v>
      </c>
      <c r="C475" s="63">
        <v>49627.022967354533</v>
      </c>
      <c r="D475" s="63"/>
      <c r="E475" s="63"/>
      <c r="F475" s="62" t="s">
        <v>1691</v>
      </c>
      <c r="G475" s="62" t="s">
        <v>1692</v>
      </c>
      <c r="H475" s="63">
        <v>32448.739280540511</v>
      </c>
    </row>
    <row r="476" spans="1:8" x14ac:dyDescent="0.25">
      <c r="A476" s="62" t="s">
        <v>1416</v>
      </c>
      <c r="B476" s="62" t="s">
        <v>1417</v>
      </c>
      <c r="C476" s="63">
        <v>36741.935953290245</v>
      </c>
      <c r="D476" s="63"/>
      <c r="E476" s="63"/>
      <c r="F476" s="62" t="s">
        <v>1150</v>
      </c>
      <c r="G476" s="62" t="s">
        <v>1151</v>
      </c>
      <c r="H476" s="63">
        <v>48496.977566495552</v>
      </c>
    </row>
    <row r="477" spans="1:8" x14ac:dyDescent="0.25">
      <c r="A477" s="62" t="s">
        <v>1693</v>
      </c>
      <c r="B477" s="62" t="s">
        <v>1694</v>
      </c>
      <c r="C477" s="63">
        <v>55289.436912572775</v>
      </c>
      <c r="D477" s="63"/>
      <c r="E477" s="63"/>
      <c r="F477" s="62" t="s">
        <v>1695</v>
      </c>
      <c r="G477" s="62" t="s">
        <v>1696</v>
      </c>
      <c r="H477" s="63">
        <v>39407.030564689376</v>
      </c>
    </row>
    <row r="478" spans="1:8" x14ac:dyDescent="0.25">
      <c r="A478" s="62" t="s">
        <v>1635</v>
      </c>
      <c r="B478" s="62" t="s">
        <v>1636</v>
      </c>
      <c r="C478" s="63">
        <v>59242.25477647876</v>
      </c>
      <c r="D478" s="63"/>
      <c r="E478" s="63"/>
      <c r="F478" s="62" t="s">
        <v>1683</v>
      </c>
      <c r="G478" s="62" t="s">
        <v>1684</v>
      </c>
      <c r="H478" s="63">
        <v>48437.076490370993</v>
      </c>
    </row>
    <row r="479" spans="1:8" x14ac:dyDescent="0.25">
      <c r="A479" s="62" t="s">
        <v>1613</v>
      </c>
      <c r="B479" s="62" t="s">
        <v>1614</v>
      </c>
      <c r="C479" s="63">
        <v>41920.649406428347</v>
      </c>
      <c r="D479" s="63"/>
      <c r="E479" s="63"/>
      <c r="F479" s="62" t="s">
        <v>1697</v>
      </c>
      <c r="G479" s="62" t="s">
        <v>1698</v>
      </c>
      <c r="H479" s="63">
        <v>31170.649964209944</v>
      </c>
    </row>
    <row r="480" spans="1:8" x14ac:dyDescent="0.25">
      <c r="A480" s="62" t="s">
        <v>1602</v>
      </c>
      <c r="B480" s="62" t="s">
        <v>1603</v>
      </c>
      <c r="C480" s="63">
        <v>74292.522463859495</v>
      </c>
      <c r="D480" s="63"/>
      <c r="E480" s="63"/>
      <c r="F480" s="62" t="s">
        <v>968</v>
      </c>
      <c r="G480" s="62" t="s">
        <v>969</v>
      </c>
      <c r="H480" s="63">
        <v>33979.618608188837</v>
      </c>
    </row>
    <row r="481" spans="1:8" x14ac:dyDescent="0.25">
      <c r="A481" s="62" t="s">
        <v>752</v>
      </c>
      <c r="B481" s="62" t="s">
        <v>753</v>
      </c>
      <c r="C481" s="63">
        <v>85391.355851965782</v>
      </c>
      <c r="D481" s="63"/>
      <c r="E481" s="63"/>
      <c r="F481" s="62" t="s">
        <v>1442</v>
      </c>
      <c r="G481" s="62" t="s">
        <v>1443</v>
      </c>
      <c r="H481" s="63">
        <v>47955.608087586515</v>
      </c>
    </row>
    <row r="482" spans="1:8" x14ac:dyDescent="0.25">
      <c r="A482" s="62" t="s">
        <v>554</v>
      </c>
      <c r="B482" s="62" t="s">
        <v>555</v>
      </c>
      <c r="C482" s="63">
        <v>39858.620225551189</v>
      </c>
      <c r="D482" s="63"/>
      <c r="E482" s="63"/>
      <c r="F482" s="62" t="s">
        <v>274</v>
      </c>
      <c r="G482" s="62" t="s">
        <v>275</v>
      </c>
      <c r="H482" s="63">
        <v>33133.68122017174</v>
      </c>
    </row>
    <row r="483" spans="1:8" x14ac:dyDescent="0.25">
      <c r="A483" s="62" t="s">
        <v>658</v>
      </c>
      <c r="B483" s="62" t="s">
        <v>659</v>
      </c>
      <c r="C483" s="63">
        <v>41853.7717737188</v>
      </c>
      <c r="D483" s="63"/>
      <c r="E483" s="63"/>
      <c r="F483" s="62" t="s">
        <v>1310</v>
      </c>
      <c r="G483" s="62" t="s">
        <v>1311</v>
      </c>
      <c r="H483" s="63">
        <v>62404.991099921775</v>
      </c>
    </row>
    <row r="484" spans="1:8" x14ac:dyDescent="0.25">
      <c r="A484" s="62" t="s">
        <v>1699</v>
      </c>
      <c r="B484" s="62" t="s">
        <v>1700</v>
      </c>
      <c r="C484" s="63">
        <v>35018.348746663512</v>
      </c>
      <c r="D484" s="63"/>
      <c r="E484" s="63"/>
      <c r="F484" s="62" t="s">
        <v>1534</v>
      </c>
      <c r="G484" s="62" t="s">
        <v>1535</v>
      </c>
      <c r="H484" s="63">
        <v>39194.828314681676</v>
      </c>
    </row>
    <row r="485" spans="1:8" x14ac:dyDescent="0.25">
      <c r="A485" s="62" t="s">
        <v>1462</v>
      </c>
      <c r="B485" s="62" t="s">
        <v>1463</v>
      </c>
      <c r="C485" s="63">
        <v>34618.69624841147</v>
      </c>
      <c r="D485" s="63"/>
      <c r="E485" s="63"/>
      <c r="F485" s="62" t="s">
        <v>740</v>
      </c>
      <c r="G485" s="62" t="s">
        <v>741</v>
      </c>
      <c r="H485" s="63">
        <v>37147.832536111484</v>
      </c>
    </row>
    <row r="486" spans="1:8" x14ac:dyDescent="0.25">
      <c r="A486" s="62" t="s">
        <v>1701</v>
      </c>
      <c r="B486" s="62" t="s">
        <v>1702</v>
      </c>
      <c r="C486" s="63">
        <v>33342.58065618221</v>
      </c>
      <c r="D486" s="63"/>
      <c r="E486" s="63"/>
      <c r="F486" s="62" t="s">
        <v>1703</v>
      </c>
      <c r="G486" s="62" t="s">
        <v>1704</v>
      </c>
      <c r="H486" s="63">
        <v>48109.426069612418</v>
      </c>
    </row>
    <row r="487" spans="1:8" x14ac:dyDescent="0.25">
      <c r="A487" s="62" t="s">
        <v>1705</v>
      </c>
      <c r="B487" s="62" t="s">
        <v>1706</v>
      </c>
      <c r="C487" s="63">
        <v>35952.353590273495</v>
      </c>
      <c r="D487" s="63"/>
      <c r="E487" s="63"/>
      <c r="F487" s="62" t="s">
        <v>1707</v>
      </c>
      <c r="G487" s="62" t="s">
        <v>1708</v>
      </c>
      <c r="H487" s="63">
        <v>44198.993068001109</v>
      </c>
    </row>
    <row r="488" spans="1:8" x14ac:dyDescent="0.25">
      <c r="A488" s="62" t="s">
        <v>1709</v>
      </c>
      <c r="B488" s="62" t="s">
        <v>1710</v>
      </c>
      <c r="C488" s="63">
        <v>37939.087092339141</v>
      </c>
      <c r="D488" s="63"/>
      <c r="E488" s="63"/>
      <c r="F488" s="62" t="s">
        <v>774</v>
      </c>
      <c r="G488" s="62" t="s">
        <v>775</v>
      </c>
      <c r="H488" s="63">
        <v>31126.489376103207</v>
      </c>
    </row>
    <row r="489" spans="1:8" x14ac:dyDescent="0.25">
      <c r="A489" s="62" t="s">
        <v>1711</v>
      </c>
      <c r="B489" s="62" t="s">
        <v>1712</v>
      </c>
      <c r="C489" s="63">
        <v>113901.36799017065</v>
      </c>
      <c r="D489" s="63"/>
      <c r="E489" s="63"/>
      <c r="F489" s="62" t="s">
        <v>1008</v>
      </c>
      <c r="G489" s="62" t="s">
        <v>1009</v>
      </c>
      <c r="H489" s="63">
        <v>55268.157980327574</v>
      </c>
    </row>
    <row r="490" spans="1:8" x14ac:dyDescent="0.25">
      <c r="A490" s="62" t="s">
        <v>1713</v>
      </c>
      <c r="B490" s="62" t="s">
        <v>1714</v>
      </c>
      <c r="C490" s="63">
        <v>49684.568379527132</v>
      </c>
      <c r="D490" s="63"/>
      <c r="E490" s="63"/>
      <c r="F490" s="62" t="s">
        <v>1645</v>
      </c>
      <c r="G490" s="62" t="s">
        <v>1646</v>
      </c>
      <c r="H490" s="63">
        <v>59973.928269101845</v>
      </c>
    </row>
    <row r="491" spans="1:8" x14ac:dyDescent="0.25">
      <c r="A491" s="62" t="s">
        <v>1715</v>
      </c>
      <c r="B491" s="62" t="s">
        <v>1716</v>
      </c>
      <c r="C491" s="63">
        <v>48744.151954973437</v>
      </c>
      <c r="D491" s="63"/>
      <c r="E491" s="63"/>
      <c r="F491" s="62" t="s">
        <v>1717</v>
      </c>
      <c r="G491" s="62" t="s">
        <v>1718</v>
      </c>
      <c r="H491" s="63">
        <v>27951.849747618064</v>
      </c>
    </row>
    <row r="492" spans="1:8" x14ac:dyDescent="0.25">
      <c r="A492" s="62" t="s">
        <v>1719</v>
      </c>
      <c r="B492" s="62" t="s">
        <v>1720</v>
      </c>
      <c r="C492" s="63">
        <v>69090.517891470095</v>
      </c>
      <c r="D492" s="63"/>
      <c r="E492" s="63"/>
      <c r="F492" s="62" t="s">
        <v>1721</v>
      </c>
      <c r="G492" s="62" t="s">
        <v>1722</v>
      </c>
      <c r="H492" s="63">
        <v>34837.458947120314</v>
      </c>
    </row>
    <row r="493" spans="1:8" x14ac:dyDescent="0.25">
      <c r="A493" s="62" t="s">
        <v>1723</v>
      </c>
      <c r="B493" s="62" t="s">
        <v>1724</v>
      </c>
      <c r="C493" s="63">
        <v>33001.977835562509</v>
      </c>
      <c r="D493" s="63"/>
      <c r="E493" s="63"/>
      <c r="F493" s="62" t="s">
        <v>1725</v>
      </c>
      <c r="G493" s="62" t="s">
        <v>1726</v>
      </c>
      <c r="H493" s="63">
        <v>52686.044937213883</v>
      </c>
    </row>
    <row r="494" spans="1:8" x14ac:dyDescent="0.25">
      <c r="A494" s="62" t="s">
        <v>1484</v>
      </c>
      <c r="B494" s="62" t="s">
        <v>1485</v>
      </c>
      <c r="C494" s="63">
        <v>38754.662363063529</v>
      </c>
      <c r="D494" s="63"/>
      <c r="E494" s="63"/>
      <c r="F494" s="62" t="s">
        <v>846</v>
      </c>
      <c r="G494" s="62" t="s">
        <v>847</v>
      </c>
      <c r="H494" s="63">
        <v>36427.024110694561</v>
      </c>
    </row>
    <row r="495" spans="1:8" x14ac:dyDescent="0.25">
      <c r="A495" s="62" t="s">
        <v>1727</v>
      </c>
      <c r="B495" s="62" t="s">
        <v>1728</v>
      </c>
      <c r="C495" s="63">
        <v>46544.055098417128</v>
      </c>
      <c r="D495" s="63"/>
      <c r="E495" s="63"/>
      <c r="F495" s="62" t="s">
        <v>1729</v>
      </c>
      <c r="G495" s="62" t="s">
        <v>1730</v>
      </c>
      <c r="H495" s="63">
        <v>82977.466225388314</v>
      </c>
    </row>
    <row r="496" spans="1:8" x14ac:dyDescent="0.25">
      <c r="A496" s="62" t="s">
        <v>1731</v>
      </c>
      <c r="B496" s="62" t="s">
        <v>1732</v>
      </c>
      <c r="C496" s="63">
        <v>89055.10397415678</v>
      </c>
      <c r="D496" s="63"/>
      <c r="E496" s="63"/>
      <c r="F496" s="62" t="s">
        <v>1733</v>
      </c>
      <c r="G496" s="62" t="s">
        <v>1734</v>
      </c>
      <c r="H496" s="63">
        <v>69680.746254500904</v>
      </c>
    </row>
    <row r="497" spans="1:8" x14ac:dyDescent="0.25">
      <c r="A497" s="62" t="s">
        <v>168</v>
      </c>
      <c r="B497" s="62" t="s">
        <v>169</v>
      </c>
      <c r="C497" s="63">
        <v>110797.69332713359</v>
      </c>
      <c r="D497" s="63"/>
      <c r="E497" s="63"/>
      <c r="F497" s="62" t="s">
        <v>1735</v>
      </c>
      <c r="G497" s="62" t="s">
        <v>1736</v>
      </c>
      <c r="H497" s="63">
        <v>63890.581913707807</v>
      </c>
    </row>
    <row r="498" spans="1:8" x14ac:dyDescent="0.25">
      <c r="A498" s="62" t="s">
        <v>1737</v>
      </c>
      <c r="B498" s="62" t="s">
        <v>1738</v>
      </c>
      <c r="C498" s="63">
        <v>38663.748184416647</v>
      </c>
      <c r="D498" s="63"/>
      <c r="E498" s="63"/>
      <c r="F498" s="62" t="s">
        <v>640</v>
      </c>
      <c r="G498" s="62" t="s">
        <v>641</v>
      </c>
      <c r="H498" s="63">
        <v>51326.6073312804</v>
      </c>
    </row>
    <row r="499" spans="1:8" x14ac:dyDescent="0.25">
      <c r="A499" s="62" t="s">
        <v>1739</v>
      </c>
      <c r="B499" s="62" t="s">
        <v>1740</v>
      </c>
      <c r="C499" s="63">
        <v>36894.533334715379</v>
      </c>
      <c r="D499" s="63"/>
      <c r="E499" s="63"/>
      <c r="F499" s="62" t="s">
        <v>1741</v>
      </c>
      <c r="G499" s="62" t="s">
        <v>1742</v>
      </c>
      <c r="H499" s="63">
        <v>56465.12097610475</v>
      </c>
    </row>
    <row r="500" spans="1:8" x14ac:dyDescent="0.25">
      <c r="A500" s="62" t="s">
        <v>1743</v>
      </c>
      <c r="B500" s="62" t="s">
        <v>1744</v>
      </c>
      <c r="C500" s="63">
        <v>36812.315791344561</v>
      </c>
      <c r="D500" s="63"/>
      <c r="E500" s="63"/>
      <c r="F500" s="62" t="s">
        <v>1524</v>
      </c>
      <c r="G500" s="62" t="s">
        <v>1525</v>
      </c>
      <c r="H500" s="63">
        <v>27560.184891516874</v>
      </c>
    </row>
    <row r="501" spans="1:8" x14ac:dyDescent="0.25">
      <c r="A501" s="62" t="s">
        <v>344</v>
      </c>
      <c r="B501" s="62" t="s">
        <v>345</v>
      </c>
      <c r="C501" s="63">
        <v>22596.294065543814</v>
      </c>
      <c r="D501" s="63"/>
      <c r="E501" s="63"/>
      <c r="F501" s="62" t="s">
        <v>664</v>
      </c>
      <c r="G501" s="62" t="s">
        <v>665</v>
      </c>
      <c r="H501" s="63">
        <v>55199.337602977437</v>
      </c>
    </row>
    <row r="502" spans="1:8" x14ac:dyDescent="0.25">
      <c r="A502" s="62" t="s">
        <v>288</v>
      </c>
      <c r="B502" s="62" t="s">
        <v>289</v>
      </c>
      <c r="C502" s="63">
        <v>38463.203529310282</v>
      </c>
      <c r="D502" s="63"/>
      <c r="E502" s="63"/>
      <c r="F502" s="62" t="s">
        <v>1737</v>
      </c>
      <c r="G502" s="62" t="s">
        <v>1738</v>
      </c>
      <c r="H502" s="63">
        <v>38663.748184416647</v>
      </c>
    </row>
    <row r="503" spans="1:8" x14ac:dyDescent="0.25">
      <c r="A503" s="62" t="s">
        <v>1745</v>
      </c>
      <c r="B503" s="62" t="s">
        <v>1746</v>
      </c>
      <c r="C503" s="63">
        <v>67459.708917204494</v>
      </c>
      <c r="D503" s="63"/>
      <c r="E503" s="63"/>
      <c r="F503" s="62" t="s">
        <v>1747</v>
      </c>
      <c r="G503" s="62" t="s">
        <v>1748</v>
      </c>
      <c r="H503" s="63">
        <v>37409.745490839268</v>
      </c>
    </row>
    <row r="504" spans="1:8" x14ac:dyDescent="0.25">
      <c r="A504" s="62" t="s">
        <v>1749</v>
      </c>
      <c r="B504" s="62" t="s">
        <v>1750</v>
      </c>
      <c r="C504" s="63">
        <v>52505.604554174497</v>
      </c>
      <c r="D504" s="63"/>
      <c r="E504" s="63"/>
      <c r="F504" s="62" t="s">
        <v>1751</v>
      </c>
      <c r="G504" s="62" t="s">
        <v>1752</v>
      </c>
      <c r="H504" s="63">
        <v>45149.091055704252</v>
      </c>
    </row>
    <row r="505" spans="1:8" x14ac:dyDescent="0.25">
      <c r="A505" s="62" t="s">
        <v>1703</v>
      </c>
      <c r="B505" s="62" t="s">
        <v>1704</v>
      </c>
      <c r="C505" s="63">
        <v>48109.426069612418</v>
      </c>
      <c r="D505" s="63"/>
      <c r="E505" s="63"/>
      <c r="F505" s="62" t="s">
        <v>1753</v>
      </c>
      <c r="G505" s="62" t="s">
        <v>1754</v>
      </c>
      <c r="H505" s="63">
        <v>178602.12682663149</v>
      </c>
    </row>
    <row r="506" spans="1:8" x14ac:dyDescent="0.25">
      <c r="A506" s="62" t="s">
        <v>1546</v>
      </c>
      <c r="B506" s="62" t="s">
        <v>1547</v>
      </c>
      <c r="C506" s="63">
        <v>53904.347518499941</v>
      </c>
      <c r="D506" s="63"/>
      <c r="E506" s="63"/>
      <c r="F506" s="62" t="s">
        <v>1755</v>
      </c>
      <c r="G506" s="62" t="s">
        <v>1756</v>
      </c>
      <c r="H506" s="63">
        <v>53972.896120073427</v>
      </c>
    </row>
    <row r="507" spans="1:8" x14ac:dyDescent="0.25">
      <c r="A507" s="62" t="s">
        <v>1757</v>
      </c>
      <c r="B507" s="62" t="s">
        <v>1758</v>
      </c>
      <c r="C507" s="63">
        <v>45546.968332770841</v>
      </c>
      <c r="D507" s="63"/>
      <c r="E507" s="63"/>
      <c r="F507" s="62" t="s">
        <v>1759</v>
      </c>
      <c r="G507" s="62" t="s">
        <v>1760</v>
      </c>
      <c r="H507" s="63">
        <v>76085.378574377421</v>
      </c>
    </row>
    <row r="508" spans="1:8" x14ac:dyDescent="0.25">
      <c r="A508" s="62" t="s">
        <v>822</v>
      </c>
      <c r="B508" s="62" t="s">
        <v>823</v>
      </c>
      <c r="C508" s="63">
        <v>53179.713510504807</v>
      </c>
      <c r="D508" s="63"/>
      <c r="E508" s="63"/>
      <c r="F508" s="62" t="s">
        <v>1761</v>
      </c>
      <c r="G508" s="62" t="s">
        <v>1762</v>
      </c>
      <c r="H508" s="63">
        <v>55295.747931073791</v>
      </c>
    </row>
    <row r="509" spans="1:8" x14ac:dyDescent="0.25">
      <c r="A509" s="62" t="s">
        <v>1763</v>
      </c>
      <c r="B509" s="62" t="s">
        <v>1764</v>
      </c>
      <c r="C509" s="63">
        <v>72009.632379704271</v>
      </c>
      <c r="D509" s="63"/>
      <c r="E509" s="63"/>
      <c r="F509" s="62" t="s">
        <v>1765</v>
      </c>
      <c r="G509" s="62" t="s">
        <v>1766</v>
      </c>
      <c r="H509" s="63">
        <v>38490.627597750936</v>
      </c>
    </row>
    <row r="510" spans="1:8" x14ac:dyDescent="0.25">
      <c r="A510" s="62" t="s">
        <v>1767</v>
      </c>
      <c r="B510" s="62" t="s">
        <v>1768</v>
      </c>
      <c r="C510" s="63">
        <v>74820.878384929019</v>
      </c>
      <c r="D510" s="63"/>
      <c r="E510" s="63"/>
      <c r="F510" s="62" t="s">
        <v>648</v>
      </c>
      <c r="G510" s="62" t="s">
        <v>649</v>
      </c>
      <c r="H510" s="63">
        <v>55930.10109950741</v>
      </c>
    </row>
    <row r="511" spans="1:8" x14ac:dyDescent="0.25">
      <c r="A511" s="62" t="s">
        <v>1769</v>
      </c>
      <c r="B511" s="62" t="s">
        <v>1770</v>
      </c>
      <c r="C511" s="63">
        <v>63360.797494403632</v>
      </c>
      <c r="D511" s="63"/>
      <c r="E511" s="63"/>
      <c r="F511" s="62" t="s">
        <v>1771</v>
      </c>
      <c r="G511" s="62" t="s">
        <v>1772</v>
      </c>
      <c r="H511" s="63">
        <v>51220.080234548965</v>
      </c>
    </row>
    <row r="512" spans="1:8" x14ac:dyDescent="0.25">
      <c r="A512" s="62" t="s">
        <v>928</v>
      </c>
      <c r="B512" s="62" t="s">
        <v>929</v>
      </c>
      <c r="C512" s="63">
        <v>48224.790515511362</v>
      </c>
      <c r="D512" s="63"/>
      <c r="E512" s="63"/>
      <c r="F512" s="62" t="s">
        <v>330</v>
      </c>
      <c r="G512" s="62" t="s">
        <v>331</v>
      </c>
      <c r="H512" s="63">
        <v>67327.656570316394</v>
      </c>
    </row>
    <row r="513" spans="1:8" x14ac:dyDescent="0.25">
      <c r="A513" s="62" t="s">
        <v>1773</v>
      </c>
      <c r="B513" s="62" t="s">
        <v>1774</v>
      </c>
      <c r="C513" s="63">
        <v>43507.226873566819</v>
      </c>
      <c r="D513" s="63"/>
      <c r="E513" s="63"/>
      <c r="F513" s="62" t="s">
        <v>756</v>
      </c>
      <c r="G513" s="62" t="s">
        <v>757</v>
      </c>
      <c r="H513" s="63">
        <v>43818.87953539165</v>
      </c>
    </row>
    <row r="514" spans="1:8" x14ac:dyDescent="0.25">
      <c r="A514" s="62" t="s">
        <v>1775</v>
      </c>
      <c r="B514" s="62" t="s">
        <v>1776</v>
      </c>
      <c r="C514" s="63">
        <v>25471.923609596255</v>
      </c>
      <c r="D514" s="63"/>
      <c r="E514" s="63"/>
      <c r="F514" s="62" t="s">
        <v>1100</v>
      </c>
      <c r="G514" s="62" t="s">
        <v>1101</v>
      </c>
      <c r="H514" s="63">
        <v>28107.100484770825</v>
      </c>
    </row>
    <row r="515" spans="1:8" x14ac:dyDescent="0.25">
      <c r="A515" s="62" t="s">
        <v>1777</v>
      </c>
      <c r="B515" s="62" t="s">
        <v>1778</v>
      </c>
      <c r="C515" s="63">
        <v>48356.518251942238</v>
      </c>
      <c r="D515" s="63"/>
      <c r="E515" s="63"/>
      <c r="F515" s="62" t="s">
        <v>1779</v>
      </c>
      <c r="G515" s="62" t="s">
        <v>1780</v>
      </c>
      <c r="H515" s="63">
        <v>37698.380191654185</v>
      </c>
    </row>
    <row r="516" spans="1:8" x14ac:dyDescent="0.25">
      <c r="A516" s="62" t="s">
        <v>954</v>
      </c>
      <c r="B516" s="62" t="s">
        <v>955</v>
      </c>
      <c r="C516" s="63">
        <v>71679.180651693212</v>
      </c>
      <c r="D516" s="63"/>
      <c r="E516" s="63"/>
      <c r="F516" s="62" t="s">
        <v>1781</v>
      </c>
      <c r="G516" s="62" t="s">
        <v>1782</v>
      </c>
      <c r="H516" s="63">
        <v>53055.990520984109</v>
      </c>
    </row>
    <row r="517" spans="1:8" x14ac:dyDescent="0.25">
      <c r="A517" s="62" t="s">
        <v>798</v>
      </c>
      <c r="B517" s="62" t="s">
        <v>799</v>
      </c>
      <c r="C517" s="63">
        <v>43927.293789540243</v>
      </c>
      <c r="D517" s="63"/>
      <c r="E517" s="63"/>
      <c r="F517" s="62" t="s">
        <v>1783</v>
      </c>
      <c r="G517" s="62" t="s">
        <v>1784</v>
      </c>
      <c r="H517" s="63">
        <v>52706.521016974919</v>
      </c>
    </row>
    <row r="518" spans="1:8" x14ac:dyDescent="0.25">
      <c r="A518" s="62" t="s">
        <v>1785</v>
      </c>
      <c r="B518" s="62" t="s">
        <v>1786</v>
      </c>
      <c r="C518" s="63">
        <v>34701.621790876976</v>
      </c>
      <c r="D518" s="63"/>
      <c r="E518" s="63"/>
      <c r="F518" s="62" t="s">
        <v>1787</v>
      </c>
      <c r="G518" s="62" t="s">
        <v>1788</v>
      </c>
      <c r="H518" s="63">
        <v>25663.480490366434</v>
      </c>
    </row>
    <row r="519" spans="1:8" x14ac:dyDescent="0.25">
      <c r="A519" s="62" t="s">
        <v>1789</v>
      </c>
      <c r="B519" s="62" t="s">
        <v>1790</v>
      </c>
      <c r="C519" s="63">
        <v>46367.11142778318</v>
      </c>
      <c r="D519" s="63"/>
      <c r="E519" s="63"/>
      <c r="F519" s="62" t="s">
        <v>1791</v>
      </c>
      <c r="G519" s="62" t="s">
        <v>1792</v>
      </c>
      <c r="H519" s="63">
        <v>41383.775066441667</v>
      </c>
    </row>
    <row r="520" spans="1:8" x14ac:dyDescent="0.25">
      <c r="A520" s="62" t="s">
        <v>1296</v>
      </c>
      <c r="B520" s="62" t="s">
        <v>1297</v>
      </c>
      <c r="C520" s="63">
        <v>29860.51287356692</v>
      </c>
      <c r="D520" s="63"/>
      <c r="E520" s="63"/>
      <c r="F520" s="62" t="s">
        <v>1432</v>
      </c>
      <c r="G520" s="62" t="s">
        <v>1433</v>
      </c>
      <c r="H520" s="63">
        <v>75519.231035610006</v>
      </c>
    </row>
    <row r="521" spans="1:8" x14ac:dyDescent="0.25">
      <c r="A521" s="62" t="s">
        <v>1198</v>
      </c>
      <c r="B521" s="62" t="s">
        <v>1199</v>
      </c>
      <c r="C521" s="63">
        <v>44503.878942795563</v>
      </c>
      <c r="D521" s="63"/>
      <c r="E521" s="63"/>
      <c r="F521" s="62" t="s">
        <v>1793</v>
      </c>
      <c r="G521" s="62" t="s">
        <v>1794</v>
      </c>
      <c r="H521" s="63">
        <v>31664.800982243636</v>
      </c>
    </row>
    <row r="522" spans="1:8" x14ac:dyDescent="0.25">
      <c r="A522" s="62" t="s">
        <v>938</v>
      </c>
      <c r="B522" s="62" t="s">
        <v>939</v>
      </c>
      <c r="C522" s="63">
        <v>61577.143491961986</v>
      </c>
      <c r="D522" s="63"/>
      <c r="E522" s="63"/>
      <c r="F522" s="62" t="s">
        <v>1362</v>
      </c>
      <c r="G522" s="62" t="s">
        <v>1363</v>
      </c>
      <c r="H522" s="63">
        <v>53461.242479821733</v>
      </c>
    </row>
    <row r="523" spans="1:8" x14ac:dyDescent="0.25">
      <c r="A523" s="62" t="s">
        <v>1795</v>
      </c>
      <c r="B523" s="62" t="s">
        <v>1796</v>
      </c>
      <c r="C523" s="63">
        <v>65740.882139082838</v>
      </c>
      <c r="D523" s="63"/>
      <c r="E523" s="63"/>
      <c r="F523" s="62" t="s">
        <v>434</v>
      </c>
      <c r="G523" s="62" t="s">
        <v>435</v>
      </c>
      <c r="H523" s="63">
        <v>48013.019636294506</v>
      </c>
    </row>
    <row r="524" spans="1:8" x14ac:dyDescent="0.25">
      <c r="A524" s="62" t="s">
        <v>1797</v>
      </c>
      <c r="B524" s="62" t="s">
        <v>1798</v>
      </c>
      <c r="C524" s="63">
        <v>38345.887827660685</v>
      </c>
      <c r="D524" s="63"/>
      <c r="E524" s="63"/>
      <c r="F524" s="62" t="s">
        <v>1799</v>
      </c>
      <c r="G524" s="62" t="s">
        <v>1800</v>
      </c>
      <c r="H524" s="63">
        <v>68850.810253860007</v>
      </c>
    </row>
    <row r="525" spans="1:8" x14ac:dyDescent="0.25">
      <c r="A525" s="62" t="s">
        <v>1801</v>
      </c>
      <c r="B525" s="62" t="s">
        <v>1802</v>
      </c>
      <c r="C525" s="63">
        <v>80736.905647101114</v>
      </c>
      <c r="D525" s="63"/>
      <c r="E525" s="63"/>
      <c r="F525" s="62" t="s">
        <v>1803</v>
      </c>
      <c r="G525" s="62" t="s">
        <v>1804</v>
      </c>
      <c r="H525" s="63">
        <v>46847.480038427217</v>
      </c>
    </row>
    <row r="526" spans="1:8" x14ac:dyDescent="0.25">
      <c r="A526" s="62" t="s">
        <v>1468</v>
      </c>
      <c r="B526" s="62" t="s">
        <v>1469</v>
      </c>
      <c r="C526" s="63">
        <v>59550.897827231223</v>
      </c>
      <c r="D526" s="63"/>
      <c r="E526" s="63"/>
      <c r="F526" s="62" t="s">
        <v>1805</v>
      </c>
      <c r="G526" s="62" t="s">
        <v>1806</v>
      </c>
      <c r="H526" s="63">
        <v>60338.629328584713</v>
      </c>
    </row>
    <row r="527" spans="1:8" x14ac:dyDescent="0.25">
      <c r="A527" s="62" t="s">
        <v>1807</v>
      </c>
      <c r="B527" s="62" t="s">
        <v>1808</v>
      </c>
      <c r="C527" s="63">
        <v>53556.458522056724</v>
      </c>
      <c r="D527" s="63"/>
      <c r="E527" s="63"/>
      <c r="F527" s="62" t="s">
        <v>1809</v>
      </c>
      <c r="G527" s="62" t="s">
        <v>1810</v>
      </c>
      <c r="H527" s="63">
        <v>36276.408499619894</v>
      </c>
    </row>
    <row r="528" spans="1:8" x14ac:dyDescent="0.25">
      <c r="A528" s="62" t="s">
        <v>1799</v>
      </c>
      <c r="B528" s="62" t="s">
        <v>1800</v>
      </c>
      <c r="C528" s="63">
        <v>68850.810253860007</v>
      </c>
      <c r="D528" s="63"/>
      <c r="E528" s="63"/>
      <c r="F528" s="62" t="s">
        <v>1811</v>
      </c>
      <c r="G528" s="62" t="s">
        <v>1812</v>
      </c>
      <c r="H528" s="63">
        <v>54989.069830183595</v>
      </c>
    </row>
    <row r="529" spans="1:8" x14ac:dyDescent="0.25">
      <c r="A529" s="62" t="s">
        <v>1813</v>
      </c>
      <c r="B529" s="62" t="s">
        <v>1814</v>
      </c>
      <c r="C529" s="63">
        <v>34530.059274103609</v>
      </c>
      <c r="D529" s="63"/>
      <c r="E529" s="63"/>
      <c r="F529" s="62" t="s">
        <v>1420</v>
      </c>
      <c r="G529" s="62" t="s">
        <v>1421</v>
      </c>
      <c r="H529" s="63">
        <v>31793.008222971526</v>
      </c>
    </row>
    <row r="530" spans="1:8" x14ac:dyDescent="0.25">
      <c r="A530" s="62" t="s">
        <v>1815</v>
      </c>
      <c r="B530" s="62" t="s">
        <v>1816</v>
      </c>
      <c r="C530" s="63">
        <v>30864.8849547426</v>
      </c>
      <c r="D530" s="63"/>
      <c r="E530" s="63"/>
      <c r="F530" s="62" t="s">
        <v>1166</v>
      </c>
      <c r="G530" s="62" t="s">
        <v>1167</v>
      </c>
      <c r="H530" s="63">
        <v>30210.680217657664</v>
      </c>
    </row>
    <row r="531" spans="1:8" x14ac:dyDescent="0.25">
      <c r="A531" s="62" t="s">
        <v>1677</v>
      </c>
      <c r="B531" s="62" t="s">
        <v>1678</v>
      </c>
      <c r="C531" s="63">
        <v>36132.869046760876</v>
      </c>
      <c r="D531" s="63"/>
      <c r="E531" s="63"/>
      <c r="F531" s="62" t="s">
        <v>1817</v>
      </c>
      <c r="G531" s="62" t="s">
        <v>1818</v>
      </c>
      <c r="H531" s="63">
        <v>37086.179532274895</v>
      </c>
    </row>
    <row r="532" spans="1:8" x14ac:dyDescent="0.25">
      <c r="A532" s="62" t="s">
        <v>1214</v>
      </c>
      <c r="B532" s="62" t="s">
        <v>1215</v>
      </c>
      <c r="C532" s="63">
        <v>52420.231890956398</v>
      </c>
      <c r="D532" s="63"/>
      <c r="E532" s="63"/>
      <c r="F532" s="62" t="s">
        <v>1701</v>
      </c>
      <c r="G532" s="62" t="s">
        <v>1702</v>
      </c>
      <c r="H532" s="63">
        <v>33342.58065618221</v>
      </c>
    </row>
    <row r="533" spans="1:8" x14ac:dyDescent="0.25">
      <c r="A533" s="62" t="s">
        <v>448</v>
      </c>
      <c r="B533" s="62" t="s">
        <v>449</v>
      </c>
      <c r="C533" s="63">
        <v>38877.230891162719</v>
      </c>
      <c r="D533" s="63"/>
      <c r="E533" s="63"/>
      <c r="F533" s="62" t="s">
        <v>1819</v>
      </c>
      <c r="G533" s="62" t="s">
        <v>1820</v>
      </c>
      <c r="H533" s="63">
        <v>28260.997519200791</v>
      </c>
    </row>
    <row r="534" spans="1:8" x14ac:dyDescent="0.25">
      <c r="A534" s="62" t="s">
        <v>1821</v>
      </c>
      <c r="B534" s="62" t="s">
        <v>1822</v>
      </c>
      <c r="C534" s="63">
        <v>42945.7059393042</v>
      </c>
      <c r="D534" s="63"/>
      <c r="E534" s="63"/>
      <c r="F534" s="62" t="s">
        <v>1823</v>
      </c>
      <c r="G534" s="62" t="s">
        <v>1824</v>
      </c>
      <c r="H534" s="63">
        <v>43432.729421713244</v>
      </c>
    </row>
    <row r="535" spans="1:8" x14ac:dyDescent="0.25">
      <c r="A535" s="62" t="s">
        <v>1825</v>
      </c>
      <c r="B535" s="62" t="s">
        <v>1826</v>
      </c>
      <c r="C535" s="63">
        <v>40822.502513275089</v>
      </c>
      <c r="D535" s="63"/>
      <c r="E535" s="63"/>
      <c r="F535" s="62" t="s">
        <v>1827</v>
      </c>
      <c r="G535" s="62" t="s">
        <v>1828</v>
      </c>
      <c r="H535" s="63">
        <v>34485.866199139011</v>
      </c>
    </row>
    <row r="536" spans="1:8" x14ac:dyDescent="0.25">
      <c r="A536" s="62" t="s">
        <v>1829</v>
      </c>
      <c r="B536" s="62" t="s">
        <v>1830</v>
      </c>
      <c r="C536" s="63">
        <v>36117.896942354171</v>
      </c>
      <c r="D536" s="63"/>
      <c r="E536" s="63"/>
      <c r="F536" s="62" t="s">
        <v>1610</v>
      </c>
      <c r="G536" s="62" t="s">
        <v>589</v>
      </c>
      <c r="H536" s="63">
        <v>14385.948240179529</v>
      </c>
    </row>
    <row r="537" spans="1:8" x14ac:dyDescent="0.25">
      <c r="A537" s="62" t="s">
        <v>1831</v>
      </c>
      <c r="B537" s="62" t="s">
        <v>1832</v>
      </c>
      <c r="C537" s="63">
        <v>55795.834699527084</v>
      </c>
      <c r="D537" s="63"/>
      <c r="E537" s="63"/>
      <c r="F537" s="62" t="s">
        <v>1504</v>
      </c>
      <c r="G537" s="62" t="s">
        <v>1505</v>
      </c>
      <c r="H537" s="63">
        <v>41990.012049452271</v>
      </c>
    </row>
    <row r="538" spans="1:8" x14ac:dyDescent="0.25">
      <c r="A538" s="62" t="s">
        <v>1833</v>
      </c>
      <c r="B538" s="62" t="s">
        <v>1834</v>
      </c>
      <c r="C538" s="63">
        <v>33458.221725765456</v>
      </c>
      <c r="D538" s="63"/>
      <c r="E538" s="63"/>
      <c r="F538" s="62" t="s">
        <v>1835</v>
      </c>
      <c r="G538" s="62" t="s">
        <v>1836</v>
      </c>
      <c r="H538" s="63">
        <v>59420.3733306047</v>
      </c>
    </row>
    <row r="539" spans="1:8" x14ac:dyDescent="0.25">
      <c r="A539" s="62" t="s">
        <v>1837</v>
      </c>
      <c r="B539" s="62" t="s">
        <v>1838</v>
      </c>
      <c r="C539" s="63">
        <v>49731.015166960693</v>
      </c>
      <c r="D539" s="63"/>
      <c r="E539" s="63"/>
      <c r="F539" s="62" t="s">
        <v>1839</v>
      </c>
      <c r="G539" s="62" t="s">
        <v>1840</v>
      </c>
      <c r="H539" s="63">
        <v>43730.852757986417</v>
      </c>
    </row>
    <row r="540" spans="1:8" x14ac:dyDescent="0.25">
      <c r="A540" s="62" t="s">
        <v>1841</v>
      </c>
      <c r="B540" s="62" t="s">
        <v>1842</v>
      </c>
      <c r="C540" s="63">
        <v>89569.152428286849</v>
      </c>
      <c r="D540" s="63"/>
      <c r="E540" s="63"/>
      <c r="F540" s="62" t="s">
        <v>1120</v>
      </c>
      <c r="G540" s="62" t="s">
        <v>1121</v>
      </c>
      <c r="H540" s="63">
        <v>37146.963891845298</v>
      </c>
    </row>
    <row r="541" spans="1:8" x14ac:dyDescent="0.25">
      <c r="A541" s="62" t="s">
        <v>1394</v>
      </c>
      <c r="B541" s="62" t="s">
        <v>1395</v>
      </c>
      <c r="C541" s="63">
        <v>51509.948044365519</v>
      </c>
      <c r="D541" s="63"/>
      <c r="E541" s="63"/>
      <c r="F541" s="62" t="s">
        <v>1843</v>
      </c>
      <c r="G541" s="62" t="s">
        <v>1844</v>
      </c>
      <c r="H541" s="63">
        <v>39564.869367985986</v>
      </c>
    </row>
    <row r="542" spans="1:8" x14ac:dyDescent="0.25">
      <c r="A542" s="62" t="s">
        <v>1845</v>
      </c>
      <c r="B542" s="62" t="s">
        <v>1846</v>
      </c>
      <c r="C542" s="63">
        <v>30755.411926732406</v>
      </c>
      <c r="D542" s="63"/>
      <c r="E542" s="63"/>
      <c r="F542" s="62" t="s">
        <v>1847</v>
      </c>
      <c r="G542" s="62" t="s">
        <v>1848</v>
      </c>
      <c r="H542" s="63">
        <v>31397.641235608524</v>
      </c>
    </row>
    <row r="543" spans="1:8" x14ac:dyDescent="0.25">
      <c r="A543" s="62" t="s">
        <v>754</v>
      </c>
      <c r="B543" s="62" t="s">
        <v>755</v>
      </c>
      <c r="C543" s="63">
        <v>39009.070638172801</v>
      </c>
      <c r="D543" s="63"/>
      <c r="E543" s="63"/>
      <c r="F543" s="62" t="s">
        <v>1556</v>
      </c>
      <c r="G543" s="62" t="s">
        <v>1557</v>
      </c>
      <c r="H543" s="63">
        <v>32942.706073590067</v>
      </c>
    </row>
    <row r="544" spans="1:8" x14ac:dyDescent="0.25">
      <c r="A544" s="62" t="s">
        <v>1286</v>
      </c>
      <c r="B544" s="62" t="s">
        <v>1287</v>
      </c>
      <c r="C544" s="63">
        <v>89328.144960776117</v>
      </c>
      <c r="D544" s="63"/>
      <c r="E544" s="63"/>
      <c r="F544" s="62" t="s">
        <v>1849</v>
      </c>
      <c r="G544" s="62" t="s">
        <v>1850</v>
      </c>
      <c r="H544" s="63">
        <v>109187.15099747335</v>
      </c>
    </row>
    <row r="545" spans="1:8" x14ac:dyDescent="0.25">
      <c r="A545" s="62" t="s">
        <v>1851</v>
      </c>
      <c r="B545" s="62" t="s">
        <v>1852</v>
      </c>
      <c r="C545" s="63">
        <v>41406.117428228194</v>
      </c>
      <c r="D545" s="63"/>
      <c r="E545" s="63"/>
      <c r="F545" s="62" t="s">
        <v>1094</v>
      </c>
      <c r="G545" s="62" t="s">
        <v>1095</v>
      </c>
      <c r="H545" s="63">
        <v>52866.777656848368</v>
      </c>
    </row>
    <row r="546" spans="1:8" x14ac:dyDescent="0.25">
      <c r="A546" s="62" t="s">
        <v>1853</v>
      </c>
      <c r="B546" s="62" t="s">
        <v>1854</v>
      </c>
      <c r="C546" s="63">
        <v>59513.273720902776</v>
      </c>
      <c r="D546" s="63"/>
      <c r="E546" s="63"/>
      <c r="F546" s="62" t="s">
        <v>1855</v>
      </c>
      <c r="G546" s="62" t="s">
        <v>1856</v>
      </c>
      <c r="H546" s="63">
        <v>69485.387621260554</v>
      </c>
    </row>
    <row r="547" spans="1:8" x14ac:dyDescent="0.25">
      <c r="A547" s="62" t="s">
        <v>1857</v>
      </c>
      <c r="B547" s="62" t="s">
        <v>1858</v>
      </c>
      <c r="C547" s="63">
        <v>39305.208623955186</v>
      </c>
      <c r="D547" s="63"/>
      <c r="E547" s="63"/>
      <c r="F547" s="62" t="s">
        <v>466</v>
      </c>
      <c r="G547" s="62" t="s">
        <v>467</v>
      </c>
      <c r="H547" s="63">
        <v>55650.870874005159</v>
      </c>
    </row>
    <row r="548" spans="1:8" x14ac:dyDescent="0.25">
      <c r="A548" s="62" t="s">
        <v>1366</v>
      </c>
      <c r="B548" s="62" t="s">
        <v>1367</v>
      </c>
      <c r="C548" s="63">
        <v>48482.655206900665</v>
      </c>
      <c r="D548" s="63"/>
      <c r="E548" s="63"/>
      <c r="F548" s="62" t="s">
        <v>388</v>
      </c>
      <c r="G548" s="62" t="s">
        <v>389</v>
      </c>
      <c r="H548" s="63">
        <v>48460.823651118</v>
      </c>
    </row>
    <row r="549" spans="1:8" x14ac:dyDescent="0.25">
      <c r="A549" s="62" t="s">
        <v>1859</v>
      </c>
      <c r="B549" s="62" t="s">
        <v>1860</v>
      </c>
      <c r="C549" s="63">
        <v>43369.050061008602</v>
      </c>
      <c r="D549" s="63"/>
      <c r="E549" s="63"/>
      <c r="F549" s="62" t="s">
        <v>1048</v>
      </c>
      <c r="G549" s="62" t="s">
        <v>1049</v>
      </c>
      <c r="H549" s="63">
        <v>46268.325494587043</v>
      </c>
    </row>
    <row r="550" spans="1:8" x14ac:dyDescent="0.25">
      <c r="A550" s="62" t="s">
        <v>398</v>
      </c>
      <c r="B550" s="62" t="s">
        <v>399</v>
      </c>
      <c r="C550" s="63">
        <v>31641.367609233544</v>
      </c>
      <c r="D550" s="63"/>
      <c r="E550" s="63"/>
      <c r="F550" s="62" t="s">
        <v>586</v>
      </c>
      <c r="G550" s="62" t="s">
        <v>587</v>
      </c>
      <c r="H550" s="63">
        <v>23395.177918211783</v>
      </c>
    </row>
    <row r="551" spans="1:8" x14ac:dyDescent="0.25">
      <c r="A551" s="62" t="s">
        <v>226</v>
      </c>
      <c r="B551" s="62" t="s">
        <v>227</v>
      </c>
      <c r="C551" s="63">
        <v>80453.472211908127</v>
      </c>
      <c r="D551" s="63"/>
      <c r="E551" s="63"/>
      <c r="F551" s="62" t="s">
        <v>372</v>
      </c>
      <c r="G551" s="62" t="s">
        <v>373</v>
      </c>
      <c r="H551" s="63">
        <v>47223.776942256794</v>
      </c>
    </row>
    <row r="552" spans="1:8" x14ac:dyDescent="0.25">
      <c r="A552" s="62" t="s">
        <v>1861</v>
      </c>
      <c r="B552" s="62" t="s">
        <v>1862</v>
      </c>
      <c r="C552" s="63">
        <v>52968.747943883514</v>
      </c>
      <c r="D552" s="63"/>
      <c r="E552" s="63"/>
      <c r="F552" s="62" t="s">
        <v>1508</v>
      </c>
      <c r="G552" s="62" t="s">
        <v>1509</v>
      </c>
      <c r="H552" s="63">
        <v>45455.299857186576</v>
      </c>
    </row>
    <row r="553" spans="1:8" x14ac:dyDescent="0.25">
      <c r="A553" s="62" t="s">
        <v>568</v>
      </c>
      <c r="B553" s="62" t="s">
        <v>569</v>
      </c>
      <c r="C553" s="63">
        <v>34686.403034478513</v>
      </c>
      <c r="D553" s="63"/>
      <c r="E553" s="63"/>
      <c r="F553" s="62" t="s">
        <v>1018</v>
      </c>
      <c r="G553" s="62" t="s">
        <v>1019</v>
      </c>
      <c r="H553" s="63">
        <v>41953.511184852323</v>
      </c>
    </row>
    <row r="554" spans="1:8" x14ac:dyDescent="0.25">
      <c r="A554" s="62" t="s">
        <v>1863</v>
      </c>
      <c r="B554" s="62" t="s">
        <v>1864</v>
      </c>
      <c r="C554" s="63">
        <v>56323.685593852402</v>
      </c>
      <c r="D554" s="63"/>
      <c r="E554" s="63"/>
      <c r="F554" s="62" t="s">
        <v>1865</v>
      </c>
      <c r="G554" s="62" t="s">
        <v>1866</v>
      </c>
      <c r="H554" s="63">
        <v>29617.038575035756</v>
      </c>
    </row>
    <row r="555" spans="1:8" x14ac:dyDescent="0.25">
      <c r="A555" s="62" t="s">
        <v>254</v>
      </c>
      <c r="B555" s="62" t="s">
        <v>255</v>
      </c>
      <c r="C555" s="63">
        <v>62715.963128320458</v>
      </c>
      <c r="D555" s="63"/>
      <c r="E555" s="63"/>
      <c r="F555" s="62" t="s">
        <v>1867</v>
      </c>
      <c r="G555" s="62" t="s">
        <v>1868</v>
      </c>
      <c r="H555" s="63">
        <v>55044.037741033666</v>
      </c>
    </row>
    <row r="556" spans="1:8" x14ac:dyDescent="0.25">
      <c r="A556" s="62" t="s">
        <v>1869</v>
      </c>
      <c r="B556" s="62" t="s">
        <v>1870</v>
      </c>
      <c r="C556" s="63">
        <v>73256.582003298841</v>
      </c>
      <c r="D556" s="63"/>
      <c r="E556" s="63"/>
      <c r="F556" s="62" t="s">
        <v>1220</v>
      </c>
      <c r="G556" s="62" t="s">
        <v>1221</v>
      </c>
      <c r="H556" s="63">
        <v>32654.540048902491</v>
      </c>
    </row>
    <row r="557" spans="1:8" x14ac:dyDescent="0.25">
      <c r="A557" s="62" t="s">
        <v>1871</v>
      </c>
      <c r="B557" s="62" t="s">
        <v>1872</v>
      </c>
      <c r="C557" s="63">
        <v>41074.493835924695</v>
      </c>
      <c r="D557" s="63"/>
      <c r="E557" s="63"/>
      <c r="F557" s="62" t="s">
        <v>1873</v>
      </c>
      <c r="G557" s="62" t="s">
        <v>1874</v>
      </c>
      <c r="H557" s="63">
        <v>69826.755398208916</v>
      </c>
    </row>
    <row r="558" spans="1:8" x14ac:dyDescent="0.25">
      <c r="A558" s="62" t="s">
        <v>1875</v>
      </c>
      <c r="B558" s="62" t="s">
        <v>1876</v>
      </c>
      <c r="C558" s="63">
        <v>28915.803738907547</v>
      </c>
      <c r="D558" s="63"/>
      <c r="E558" s="63"/>
      <c r="F558" s="62" t="s">
        <v>748</v>
      </c>
      <c r="G558" s="62" t="s">
        <v>749</v>
      </c>
      <c r="H558" s="63">
        <v>36371.522737015737</v>
      </c>
    </row>
    <row r="559" spans="1:8" x14ac:dyDescent="0.25">
      <c r="A559" s="62" t="s">
        <v>304</v>
      </c>
      <c r="B559" s="62" t="s">
        <v>305</v>
      </c>
      <c r="C559" s="63">
        <v>59088.34867594696</v>
      </c>
      <c r="D559" s="63"/>
      <c r="E559" s="63"/>
      <c r="F559" s="62" t="s">
        <v>1877</v>
      </c>
      <c r="G559" s="62" t="s">
        <v>1878</v>
      </c>
      <c r="H559" s="63">
        <v>51050.871116350478</v>
      </c>
    </row>
    <row r="560" spans="1:8" x14ac:dyDescent="0.25">
      <c r="A560" s="62" t="s">
        <v>1879</v>
      </c>
      <c r="B560" s="62" t="s">
        <v>1880</v>
      </c>
      <c r="C560" s="63">
        <v>33346.991447759872</v>
      </c>
      <c r="D560" s="63"/>
      <c r="E560" s="63"/>
      <c r="F560" s="62" t="s">
        <v>1881</v>
      </c>
      <c r="G560" s="62" t="s">
        <v>1882</v>
      </c>
      <c r="H560" s="63">
        <v>38941.197911976858</v>
      </c>
    </row>
    <row r="561" spans="1:8" x14ac:dyDescent="0.25">
      <c r="A561" s="62" t="s">
        <v>1883</v>
      </c>
      <c r="B561" s="62" t="s">
        <v>1884</v>
      </c>
      <c r="C561" s="63">
        <v>40535.115537290891</v>
      </c>
      <c r="D561" s="63"/>
      <c r="E561" s="63"/>
      <c r="F561" s="62" t="s">
        <v>1885</v>
      </c>
      <c r="G561" s="62" t="s">
        <v>1886</v>
      </c>
      <c r="H561" s="63">
        <v>50949.157164386954</v>
      </c>
    </row>
    <row r="562" spans="1:8" x14ac:dyDescent="0.25">
      <c r="A562" s="62" t="s">
        <v>1639</v>
      </c>
      <c r="B562" s="62" t="s">
        <v>1640</v>
      </c>
      <c r="C562" s="63">
        <v>32096.942245911931</v>
      </c>
      <c r="D562" s="63"/>
      <c r="E562" s="63"/>
      <c r="F562" s="62" t="s">
        <v>1887</v>
      </c>
      <c r="G562" s="62" t="s">
        <v>1888</v>
      </c>
      <c r="H562" s="63">
        <v>49653.760649307078</v>
      </c>
    </row>
    <row r="563" spans="1:8" x14ac:dyDescent="0.25">
      <c r="A563" s="62" t="s">
        <v>1889</v>
      </c>
      <c r="B563" s="62" t="s">
        <v>1890</v>
      </c>
      <c r="C563" s="63">
        <v>40557.541980988615</v>
      </c>
      <c r="D563" s="63"/>
      <c r="E563" s="63"/>
      <c r="F563" s="62" t="s">
        <v>1891</v>
      </c>
      <c r="G563" s="62" t="s">
        <v>1892</v>
      </c>
      <c r="H563" s="63">
        <v>35629.585067779954</v>
      </c>
    </row>
    <row r="564" spans="1:8" x14ac:dyDescent="0.25">
      <c r="A564" s="62" t="s">
        <v>1893</v>
      </c>
      <c r="B564" s="62" t="s">
        <v>1894</v>
      </c>
      <c r="C564" s="63">
        <v>36903.962442689313</v>
      </c>
      <c r="D564" s="63"/>
      <c r="E564" s="63"/>
      <c r="F564" s="62" t="s">
        <v>1895</v>
      </c>
      <c r="G564" s="62" t="s">
        <v>1896</v>
      </c>
      <c r="H564" s="63">
        <v>31371.465622460917</v>
      </c>
    </row>
    <row r="565" spans="1:8" x14ac:dyDescent="0.25">
      <c r="A565" s="62" t="s">
        <v>1897</v>
      </c>
      <c r="B565" s="62" t="s">
        <v>1898</v>
      </c>
      <c r="C565" s="63">
        <v>58256.203018473745</v>
      </c>
      <c r="D565" s="63"/>
      <c r="E565" s="63"/>
      <c r="F565" s="62" t="s">
        <v>1899</v>
      </c>
      <c r="G565" s="62" t="s">
        <v>1900</v>
      </c>
      <c r="H565" s="63">
        <v>30939.328181851124</v>
      </c>
    </row>
    <row r="566" spans="1:8" x14ac:dyDescent="0.25">
      <c r="A566" s="62" t="s">
        <v>1673</v>
      </c>
      <c r="B566" s="62" t="s">
        <v>1674</v>
      </c>
      <c r="C566" s="63">
        <v>36825.464469068756</v>
      </c>
      <c r="D566" s="63"/>
      <c r="E566" s="63"/>
      <c r="F566" s="62" t="s">
        <v>1901</v>
      </c>
      <c r="G566" s="62" t="s">
        <v>1902</v>
      </c>
      <c r="H566" s="63">
        <v>59294.531064771923</v>
      </c>
    </row>
    <row r="567" spans="1:8" x14ac:dyDescent="0.25">
      <c r="A567" s="62" t="s">
        <v>690</v>
      </c>
      <c r="B567" s="62" t="s">
        <v>691</v>
      </c>
      <c r="C567" s="63">
        <v>59786.514370381192</v>
      </c>
      <c r="D567" s="63"/>
      <c r="E567" s="63"/>
      <c r="F567" s="62" t="s">
        <v>506</v>
      </c>
      <c r="G567" s="62" t="s">
        <v>507</v>
      </c>
      <c r="H567" s="63">
        <v>56601.80910896149</v>
      </c>
    </row>
    <row r="568" spans="1:8" x14ac:dyDescent="0.25">
      <c r="A568" s="62" t="s">
        <v>1903</v>
      </c>
      <c r="B568" s="62" t="s">
        <v>1904</v>
      </c>
      <c r="C568" s="63">
        <v>39557.431799813436</v>
      </c>
      <c r="D568" s="63"/>
      <c r="E568" s="63"/>
      <c r="F568" s="62" t="s">
        <v>1905</v>
      </c>
      <c r="G568" s="62" t="s">
        <v>1906</v>
      </c>
      <c r="H568" s="63">
        <v>36975.22969708826</v>
      </c>
    </row>
    <row r="569" spans="1:8" x14ac:dyDescent="0.25">
      <c r="A569" s="62" t="s">
        <v>1907</v>
      </c>
      <c r="B569" s="62" t="s">
        <v>1908</v>
      </c>
      <c r="C569" s="63">
        <v>34866.799724853961</v>
      </c>
      <c r="D569" s="63"/>
      <c r="E569" s="63"/>
      <c r="F569" s="62" t="s">
        <v>1903</v>
      </c>
      <c r="G569" s="62" t="s">
        <v>1904</v>
      </c>
      <c r="H569" s="63">
        <v>39557.431799813436</v>
      </c>
    </row>
    <row r="570" spans="1:8" x14ac:dyDescent="0.25">
      <c r="A570" s="62" t="s">
        <v>1909</v>
      </c>
      <c r="B570" s="62" t="s">
        <v>1910</v>
      </c>
      <c r="C570" s="63">
        <v>29870.2078751642</v>
      </c>
      <c r="D570" s="63"/>
      <c r="E570" s="63"/>
      <c r="F570" s="62" t="s">
        <v>1911</v>
      </c>
      <c r="G570" s="62" t="s">
        <v>1912</v>
      </c>
      <c r="H570" s="63">
        <v>38706.210672469577</v>
      </c>
    </row>
    <row r="571" spans="1:8" x14ac:dyDescent="0.25">
      <c r="A571" s="62" t="s">
        <v>1887</v>
      </c>
      <c r="B571" s="62" t="s">
        <v>1888</v>
      </c>
      <c r="C571" s="63">
        <v>49653.760649307078</v>
      </c>
      <c r="D571" s="63"/>
      <c r="E571" s="63"/>
      <c r="F571" s="62" t="s">
        <v>1913</v>
      </c>
      <c r="G571" s="62" t="s">
        <v>1914</v>
      </c>
      <c r="H571" s="63">
        <v>36249.317478811456</v>
      </c>
    </row>
    <row r="572" spans="1:8" x14ac:dyDescent="0.25">
      <c r="A572" s="62" t="s">
        <v>1340</v>
      </c>
      <c r="B572" s="62" t="s">
        <v>1341</v>
      </c>
      <c r="C572" s="63">
        <v>42392.056072836785</v>
      </c>
      <c r="D572" s="63"/>
      <c r="E572" s="63"/>
      <c r="F572" s="62" t="s">
        <v>1915</v>
      </c>
      <c r="G572" s="62" t="s">
        <v>1916</v>
      </c>
      <c r="H572" s="63">
        <v>54271.379005383671</v>
      </c>
    </row>
    <row r="573" spans="1:8" x14ac:dyDescent="0.25">
      <c r="A573" s="62" t="s">
        <v>1671</v>
      </c>
      <c r="B573" s="62" t="s">
        <v>1672</v>
      </c>
      <c r="C573" s="63">
        <v>29971.834973566878</v>
      </c>
      <c r="D573" s="63"/>
      <c r="E573" s="63"/>
      <c r="F573" s="62" t="s">
        <v>1098</v>
      </c>
      <c r="G573" s="62" t="s">
        <v>1099</v>
      </c>
      <c r="H573" s="63">
        <v>49097.977357173724</v>
      </c>
    </row>
    <row r="574" spans="1:8" x14ac:dyDescent="0.25">
      <c r="A574" s="62" t="s">
        <v>1917</v>
      </c>
      <c r="B574" s="62" t="s">
        <v>1918</v>
      </c>
      <c r="C574" s="63">
        <v>60732.492513787329</v>
      </c>
      <c r="D574" s="63"/>
      <c r="E574" s="63"/>
      <c r="F574" s="62" t="s">
        <v>1254</v>
      </c>
      <c r="G574" s="62" t="s">
        <v>1255</v>
      </c>
      <c r="H574" s="63">
        <v>119218.24687912433</v>
      </c>
    </row>
    <row r="575" spans="1:8" x14ac:dyDescent="0.25">
      <c r="A575" s="62" t="s">
        <v>1919</v>
      </c>
      <c r="B575" s="62" t="s">
        <v>1920</v>
      </c>
      <c r="C575" s="63">
        <v>27135.43815762267</v>
      </c>
      <c r="D575" s="63"/>
      <c r="E575" s="63"/>
      <c r="F575" s="62" t="s">
        <v>1921</v>
      </c>
      <c r="G575" s="62" t="s">
        <v>1922</v>
      </c>
      <c r="H575" s="63">
        <v>59527.496003464126</v>
      </c>
    </row>
    <row r="576" spans="1:8" x14ac:dyDescent="0.25">
      <c r="A576" s="62" t="s">
        <v>1160</v>
      </c>
      <c r="B576" s="62" t="s">
        <v>1161</v>
      </c>
      <c r="C576" s="63">
        <v>35333.857799143268</v>
      </c>
      <c r="D576" s="63"/>
      <c r="E576" s="63"/>
      <c r="F576" s="62" t="s">
        <v>1923</v>
      </c>
      <c r="G576" s="62" t="s">
        <v>1924</v>
      </c>
      <c r="H576" s="63">
        <v>50971.007507445232</v>
      </c>
    </row>
    <row r="577" spans="1:8" x14ac:dyDescent="0.25">
      <c r="A577" s="62" t="s">
        <v>1300</v>
      </c>
      <c r="B577" s="62" t="s">
        <v>1301</v>
      </c>
      <c r="C577" s="63">
        <v>29762.31312962938</v>
      </c>
      <c r="D577" s="63"/>
      <c r="E577" s="63"/>
      <c r="F577" s="62" t="s">
        <v>1925</v>
      </c>
      <c r="G577" s="62" t="s">
        <v>1926</v>
      </c>
      <c r="H577" s="63">
        <v>60707.372353860774</v>
      </c>
    </row>
    <row r="578" spans="1:8" x14ac:dyDescent="0.25">
      <c r="A578" s="62" t="s">
        <v>1927</v>
      </c>
      <c r="B578" s="62" t="s">
        <v>1928</v>
      </c>
      <c r="C578" s="63">
        <v>76756.379669747359</v>
      </c>
      <c r="D578" s="63"/>
      <c r="E578" s="63"/>
      <c r="F578" s="62" t="s">
        <v>1929</v>
      </c>
      <c r="G578" s="62" t="s">
        <v>1930</v>
      </c>
      <c r="H578" s="63">
        <v>47979.012272071122</v>
      </c>
    </row>
    <row r="579" spans="1:8" x14ac:dyDescent="0.25">
      <c r="A579" s="62" t="s">
        <v>1054</v>
      </c>
      <c r="B579" s="62" t="s">
        <v>1055</v>
      </c>
      <c r="C579" s="63">
        <v>60807.310448589051</v>
      </c>
      <c r="D579" s="63"/>
      <c r="E579" s="63"/>
      <c r="F579" s="62" t="s">
        <v>1649</v>
      </c>
      <c r="G579" s="62" t="s">
        <v>1650</v>
      </c>
      <c r="H579" s="63">
        <v>40316.843268642333</v>
      </c>
    </row>
    <row r="580" spans="1:8" x14ac:dyDescent="0.25">
      <c r="A580" s="62" t="s">
        <v>1931</v>
      </c>
      <c r="B580" s="62" t="s">
        <v>1932</v>
      </c>
      <c r="C580" s="63">
        <v>46440.561529593469</v>
      </c>
      <c r="D580" s="63"/>
      <c r="E580" s="63"/>
      <c r="F580" s="62" t="s">
        <v>582</v>
      </c>
      <c r="G580" s="62" t="s">
        <v>583</v>
      </c>
      <c r="H580" s="63">
        <v>45933.146387236535</v>
      </c>
    </row>
    <row r="581" spans="1:8" x14ac:dyDescent="0.25">
      <c r="A581" s="62" t="s">
        <v>1933</v>
      </c>
      <c r="B581" s="62" t="s">
        <v>1934</v>
      </c>
      <c r="C581" s="63">
        <v>57069.331493789025</v>
      </c>
      <c r="D581" s="63"/>
      <c r="E581" s="63"/>
      <c r="F581" s="62" t="s">
        <v>1935</v>
      </c>
      <c r="G581" s="62" t="s">
        <v>1936</v>
      </c>
      <c r="H581" s="63">
        <v>37677.323168499453</v>
      </c>
    </row>
    <row r="582" spans="1:8" x14ac:dyDescent="0.25">
      <c r="A582" s="62" t="s">
        <v>686</v>
      </c>
      <c r="B582" s="62" t="s">
        <v>687</v>
      </c>
      <c r="C582" s="63">
        <v>62725.233232293278</v>
      </c>
      <c r="D582" s="63"/>
      <c r="E582" s="63"/>
      <c r="F582" s="62" t="s">
        <v>1937</v>
      </c>
      <c r="G582" s="62" t="s">
        <v>1938</v>
      </c>
      <c r="H582" s="63">
        <v>59295.542342305191</v>
      </c>
    </row>
    <row r="583" spans="1:8" x14ac:dyDescent="0.25">
      <c r="A583" s="62" t="s">
        <v>1939</v>
      </c>
      <c r="B583" s="62" t="s">
        <v>1940</v>
      </c>
      <c r="C583" s="63">
        <v>55682.920047709602</v>
      </c>
      <c r="D583" s="63"/>
      <c r="E583" s="63"/>
      <c r="F583" s="62" t="s">
        <v>1392</v>
      </c>
      <c r="G583" s="62" t="s">
        <v>1393</v>
      </c>
      <c r="H583" s="63">
        <v>46734.452789201823</v>
      </c>
    </row>
    <row r="584" spans="1:8" x14ac:dyDescent="0.25">
      <c r="A584" s="62" t="s">
        <v>1941</v>
      </c>
      <c r="B584" s="62" t="s">
        <v>1942</v>
      </c>
      <c r="C584" s="63">
        <v>67356.353284845231</v>
      </c>
      <c r="D584" s="63"/>
      <c r="E584" s="63"/>
      <c r="F584" s="62" t="s">
        <v>1082</v>
      </c>
      <c r="G584" s="62" t="s">
        <v>1083</v>
      </c>
      <c r="H584" s="63">
        <v>42875.244508901931</v>
      </c>
    </row>
    <row r="585" spans="1:8" x14ac:dyDescent="0.25">
      <c r="A585" s="62" t="s">
        <v>430</v>
      </c>
      <c r="B585" s="62" t="s">
        <v>431</v>
      </c>
      <c r="C585" s="63">
        <v>22962.332743086481</v>
      </c>
      <c r="D585" s="63"/>
      <c r="E585" s="63"/>
      <c r="F585" s="62" t="s">
        <v>1943</v>
      </c>
      <c r="G585" s="62" t="s">
        <v>1944</v>
      </c>
      <c r="H585" s="63">
        <v>26534.463494220159</v>
      </c>
    </row>
    <row r="586" spans="1:8" x14ac:dyDescent="0.25">
      <c r="A586" s="62" t="s">
        <v>1106</v>
      </c>
      <c r="B586" s="62" t="s">
        <v>1107</v>
      </c>
      <c r="C586" s="63">
        <v>76593.139539387412</v>
      </c>
      <c r="D586" s="63"/>
      <c r="E586" s="63"/>
      <c r="F586" s="62" t="s">
        <v>1945</v>
      </c>
      <c r="G586" s="62" t="s">
        <v>1946</v>
      </c>
      <c r="H586" s="63">
        <v>49445.11854964892</v>
      </c>
    </row>
    <row r="587" spans="1:8" x14ac:dyDescent="0.25">
      <c r="A587" s="62" t="s">
        <v>1947</v>
      </c>
      <c r="B587" s="62" t="s">
        <v>1948</v>
      </c>
      <c r="C587" s="63">
        <v>30081.855016106623</v>
      </c>
      <c r="D587" s="63"/>
      <c r="E587" s="63"/>
      <c r="F587" s="62" t="s">
        <v>1949</v>
      </c>
      <c r="G587" s="62" t="s">
        <v>1950</v>
      </c>
      <c r="H587" s="63">
        <v>44511.085651269634</v>
      </c>
    </row>
    <row r="588" spans="1:8" x14ac:dyDescent="0.25">
      <c r="A588" s="62" t="s">
        <v>366</v>
      </c>
      <c r="B588" s="62" t="s">
        <v>367</v>
      </c>
      <c r="C588" s="63">
        <v>36988.254080729123</v>
      </c>
      <c r="D588" s="63"/>
      <c r="E588" s="63"/>
      <c r="F588" s="62" t="s">
        <v>1951</v>
      </c>
      <c r="G588" s="62" t="s">
        <v>1952</v>
      </c>
      <c r="H588" s="63">
        <v>30829.49417941134</v>
      </c>
    </row>
    <row r="589" spans="1:8" x14ac:dyDescent="0.25">
      <c r="A589" s="62" t="s">
        <v>762</v>
      </c>
      <c r="B589" s="62" t="s">
        <v>763</v>
      </c>
      <c r="C589" s="63">
        <v>36795.681020442935</v>
      </c>
      <c r="D589" s="63"/>
      <c r="E589" s="63"/>
      <c r="F589" s="62" t="s">
        <v>1953</v>
      </c>
      <c r="G589" s="62" t="s">
        <v>1954</v>
      </c>
      <c r="H589" s="63">
        <v>36340.876416368774</v>
      </c>
    </row>
    <row r="590" spans="1:8" x14ac:dyDescent="0.25">
      <c r="A590" s="62" t="s">
        <v>1955</v>
      </c>
      <c r="B590" s="62" t="s">
        <v>1956</v>
      </c>
      <c r="C590" s="63">
        <v>44952.34300082954</v>
      </c>
      <c r="D590" s="63"/>
      <c r="E590" s="63"/>
      <c r="F590" s="62" t="s">
        <v>1719</v>
      </c>
      <c r="G590" s="62" t="s">
        <v>1720</v>
      </c>
      <c r="H590" s="63">
        <v>69090.517891470095</v>
      </c>
    </row>
    <row r="591" spans="1:8" x14ac:dyDescent="0.25">
      <c r="A591" s="62" t="s">
        <v>1957</v>
      </c>
      <c r="B591" s="62" t="s">
        <v>1958</v>
      </c>
      <c r="C591" s="63">
        <v>32626.864793960183</v>
      </c>
      <c r="D591" s="63"/>
      <c r="E591" s="63"/>
      <c r="F591" s="62" t="s">
        <v>1959</v>
      </c>
      <c r="G591" s="62" t="s">
        <v>1960</v>
      </c>
      <c r="H591" s="63">
        <v>36098.421815995571</v>
      </c>
    </row>
    <row r="592" spans="1:8" x14ac:dyDescent="0.25">
      <c r="A592" s="62" t="s">
        <v>1961</v>
      </c>
      <c r="B592" s="62" t="s">
        <v>1962</v>
      </c>
      <c r="C592" s="63">
        <v>44138.561324202943</v>
      </c>
      <c r="D592" s="63"/>
      <c r="E592" s="63"/>
      <c r="F592" s="62" t="s">
        <v>610</v>
      </c>
      <c r="G592" s="62" t="s">
        <v>611</v>
      </c>
      <c r="H592" s="63">
        <v>43692.03580549037</v>
      </c>
    </row>
    <row r="593" spans="1:8" x14ac:dyDescent="0.25">
      <c r="A593" s="62" t="s">
        <v>1691</v>
      </c>
      <c r="B593" s="62" t="s">
        <v>1692</v>
      </c>
      <c r="C593" s="63">
        <v>32448.739280540511</v>
      </c>
      <c r="D593" s="63"/>
      <c r="E593" s="63"/>
      <c r="F593" s="62" t="s">
        <v>1576</v>
      </c>
      <c r="G593" s="62" t="s">
        <v>1577</v>
      </c>
      <c r="H593" s="63">
        <v>76248.339085836487</v>
      </c>
    </row>
    <row r="594" spans="1:8" x14ac:dyDescent="0.25">
      <c r="A594" s="62" t="s">
        <v>1963</v>
      </c>
      <c r="B594" s="62" t="s">
        <v>1964</v>
      </c>
      <c r="C594" s="63">
        <v>64134.744419661482</v>
      </c>
      <c r="D594" s="63"/>
      <c r="E594" s="63"/>
      <c r="F594" s="62" t="s">
        <v>1679</v>
      </c>
      <c r="G594" s="62" t="s">
        <v>1680</v>
      </c>
      <c r="H594" s="63">
        <v>52486.383031540798</v>
      </c>
    </row>
    <row r="595" spans="1:8" x14ac:dyDescent="0.25">
      <c r="A595" s="62" t="s">
        <v>834</v>
      </c>
      <c r="B595" s="62" t="s">
        <v>835</v>
      </c>
      <c r="C595" s="63">
        <v>50636.769792986481</v>
      </c>
      <c r="D595" s="63"/>
      <c r="E595" s="63"/>
      <c r="F595" s="62" t="s">
        <v>1883</v>
      </c>
      <c r="G595" s="62" t="s">
        <v>1884</v>
      </c>
      <c r="H595" s="63">
        <v>40535.115537290891</v>
      </c>
    </row>
    <row r="596" spans="1:8" x14ac:dyDescent="0.25">
      <c r="A596" s="62" t="s">
        <v>1965</v>
      </c>
      <c r="B596" s="62" t="s">
        <v>1966</v>
      </c>
      <c r="C596" s="63">
        <v>48105.503349314007</v>
      </c>
      <c r="D596" s="63"/>
      <c r="E596" s="63"/>
      <c r="F596" s="62" t="s">
        <v>1651</v>
      </c>
      <c r="G596" s="62" t="s">
        <v>1652</v>
      </c>
      <c r="H596" s="63">
        <v>34466.993634678358</v>
      </c>
    </row>
    <row r="597" spans="1:8" x14ac:dyDescent="0.25">
      <c r="A597" s="62" t="s">
        <v>1967</v>
      </c>
      <c r="B597" s="62" t="s">
        <v>1968</v>
      </c>
      <c r="C597" s="63">
        <v>45763.008916247498</v>
      </c>
      <c r="D597" s="63"/>
      <c r="E597" s="63"/>
      <c r="F597" s="62" t="s">
        <v>800</v>
      </c>
      <c r="G597" s="62" t="s">
        <v>801</v>
      </c>
      <c r="H597" s="63">
        <v>34264.11540163897</v>
      </c>
    </row>
    <row r="598" spans="1:8" x14ac:dyDescent="0.25">
      <c r="A598" s="62" t="s">
        <v>1969</v>
      </c>
      <c r="B598" s="62" t="s">
        <v>1970</v>
      </c>
      <c r="C598" s="63">
        <v>35193.616975033226</v>
      </c>
      <c r="D598" s="63"/>
      <c r="E598" s="63"/>
      <c r="F598" s="62" t="s">
        <v>1971</v>
      </c>
      <c r="G598" s="62" t="s">
        <v>1972</v>
      </c>
      <c r="H598" s="63">
        <v>52847.954474388418</v>
      </c>
    </row>
    <row r="599" spans="1:8" x14ac:dyDescent="0.25">
      <c r="A599" s="62" t="s">
        <v>1973</v>
      </c>
      <c r="B599" s="62" t="s">
        <v>1974</v>
      </c>
      <c r="C599" s="63">
        <v>64788.676979509684</v>
      </c>
      <c r="D599" s="63"/>
      <c r="E599" s="63"/>
      <c r="F599" s="62" t="s">
        <v>1975</v>
      </c>
      <c r="G599" s="62" t="s">
        <v>1976</v>
      </c>
      <c r="H599" s="63">
        <v>32890.129379586142</v>
      </c>
    </row>
    <row r="600" spans="1:8" x14ac:dyDescent="0.25">
      <c r="A600" s="62" t="s">
        <v>962</v>
      </c>
      <c r="B600" s="62" t="s">
        <v>963</v>
      </c>
      <c r="C600" s="63">
        <v>47403.068751339757</v>
      </c>
      <c r="D600" s="63"/>
      <c r="E600" s="63"/>
      <c r="F600" s="62" t="s">
        <v>1977</v>
      </c>
      <c r="G600" s="62" t="s">
        <v>1978</v>
      </c>
      <c r="H600" s="63">
        <v>97576.986553963128</v>
      </c>
    </row>
    <row r="601" spans="1:8" x14ac:dyDescent="0.25">
      <c r="A601" s="62" t="s">
        <v>1172</v>
      </c>
      <c r="B601" s="62" t="s">
        <v>1173</v>
      </c>
      <c r="C601" s="63">
        <v>54224.540785507401</v>
      </c>
      <c r="D601" s="63"/>
      <c r="E601" s="63"/>
      <c r="F601" s="62" t="s">
        <v>1012</v>
      </c>
      <c r="G601" s="62" t="s">
        <v>1013</v>
      </c>
      <c r="H601" s="63">
        <v>32625.350315550459</v>
      </c>
    </row>
    <row r="602" spans="1:8" x14ac:dyDescent="0.25">
      <c r="A602" s="62" t="s">
        <v>724</v>
      </c>
      <c r="B602" s="62" t="s">
        <v>725</v>
      </c>
      <c r="C602" s="63">
        <v>48878.978490797723</v>
      </c>
      <c r="D602" s="63"/>
      <c r="E602" s="63"/>
      <c r="F602" s="62" t="s">
        <v>1280</v>
      </c>
      <c r="G602" s="62" t="s">
        <v>1281</v>
      </c>
      <c r="H602" s="63">
        <v>96850.06613858731</v>
      </c>
    </row>
    <row r="603" spans="1:8" x14ac:dyDescent="0.25">
      <c r="A603" s="62" t="s">
        <v>426</v>
      </c>
      <c r="B603" s="62" t="s">
        <v>427</v>
      </c>
      <c r="C603" s="63">
        <v>46833.160072111357</v>
      </c>
      <c r="D603" s="63"/>
      <c r="E603" s="63"/>
      <c r="F603" s="62" t="s">
        <v>174</v>
      </c>
      <c r="G603" s="62" t="s">
        <v>175</v>
      </c>
      <c r="H603" s="63">
        <v>46719.397319213851</v>
      </c>
    </row>
    <row r="604" spans="1:8" x14ac:dyDescent="0.25">
      <c r="A604" s="62" t="s">
        <v>1979</v>
      </c>
      <c r="B604" s="62" t="s">
        <v>1980</v>
      </c>
      <c r="C604" s="63">
        <v>41552.898799652743</v>
      </c>
      <c r="D604" s="63"/>
      <c r="E604" s="63"/>
      <c r="F604" s="62" t="s">
        <v>1981</v>
      </c>
      <c r="G604" s="62" t="s">
        <v>1982</v>
      </c>
      <c r="H604" s="63">
        <v>69598.846674092754</v>
      </c>
    </row>
    <row r="605" spans="1:8" x14ac:dyDescent="0.25">
      <c r="A605" s="62" t="s">
        <v>1252</v>
      </c>
      <c r="B605" s="62" t="s">
        <v>1253</v>
      </c>
      <c r="C605" s="63">
        <v>39930.461081887945</v>
      </c>
      <c r="D605" s="63"/>
      <c r="E605" s="63"/>
      <c r="F605" s="62" t="s">
        <v>1983</v>
      </c>
      <c r="G605" s="62" t="s">
        <v>1984</v>
      </c>
      <c r="H605" s="63">
        <v>39344.453595354615</v>
      </c>
    </row>
    <row r="606" spans="1:8" x14ac:dyDescent="0.25">
      <c r="A606" s="62" t="s">
        <v>1779</v>
      </c>
      <c r="B606" s="62" t="s">
        <v>1780</v>
      </c>
      <c r="C606" s="63">
        <v>37698.380191654185</v>
      </c>
      <c r="D606" s="63"/>
      <c r="E606" s="63"/>
      <c r="F606" s="62" t="s">
        <v>1985</v>
      </c>
      <c r="G606" s="62" t="s">
        <v>1986</v>
      </c>
      <c r="H606" s="63">
        <v>34756.501705212111</v>
      </c>
    </row>
    <row r="607" spans="1:8" x14ac:dyDescent="0.25">
      <c r="A607" s="62" t="s">
        <v>1987</v>
      </c>
      <c r="B607" s="62" t="s">
        <v>1988</v>
      </c>
      <c r="C607" s="63">
        <v>56272.708288488378</v>
      </c>
      <c r="D607" s="63"/>
      <c r="E607" s="63"/>
      <c r="F607" s="62" t="s">
        <v>228</v>
      </c>
      <c r="G607" s="62" t="s">
        <v>229</v>
      </c>
      <c r="H607" s="63">
        <v>41296.089241761889</v>
      </c>
    </row>
    <row r="608" spans="1:8" x14ac:dyDescent="0.25">
      <c r="A608" s="62" t="s">
        <v>1809</v>
      </c>
      <c r="B608" s="62" t="s">
        <v>1810</v>
      </c>
      <c r="C608" s="63">
        <v>36276.408499619894</v>
      </c>
      <c r="D608" s="63"/>
      <c r="E608" s="63"/>
      <c r="F608" s="62" t="s">
        <v>1298</v>
      </c>
      <c r="G608" s="62" t="s">
        <v>1299</v>
      </c>
      <c r="H608" s="63">
        <v>39798.303163423152</v>
      </c>
    </row>
    <row r="609" spans="1:8" x14ac:dyDescent="0.25">
      <c r="A609" s="62" t="s">
        <v>1989</v>
      </c>
      <c r="B609" s="62" t="s">
        <v>1990</v>
      </c>
      <c r="C609" s="63">
        <v>25333.1520172862</v>
      </c>
      <c r="D609" s="63"/>
      <c r="E609" s="63"/>
      <c r="F609" s="62" t="s">
        <v>1875</v>
      </c>
      <c r="G609" s="62" t="s">
        <v>1876</v>
      </c>
      <c r="H609" s="63">
        <v>28915.803738907547</v>
      </c>
    </row>
    <row r="610" spans="1:8" x14ac:dyDescent="0.25">
      <c r="A610" s="62" t="s">
        <v>1991</v>
      </c>
      <c r="B610" s="62" t="s">
        <v>1992</v>
      </c>
      <c r="C610" s="63">
        <v>48728.52391019919</v>
      </c>
      <c r="D610" s="63"/>
      <c r="E610" s="63"/>
      <c r="F610" s="62" t="s">
        <v>1993</v>
      </c>
      <c r="G610" s="62" t="s">
        <v>1994</v>
      </c>
      <c r="H610" s="63">
        <v>35388.735995451127</v>
      </c>
    </row>
    <row r="611" spans="1:8" x14ac:dyDescent="0.25">
      <c r="A611" s="62" t="s">
        <v>1805</v>
      </c>
      <c r="B611" s="62" t="s">
        <v>1806</v>
      </c>
      <c r="C611" s="63">
        <v>60338.629328584713</v>
      </c>
      <c r="D611" s="63"/>
      <c r="E611" s="63"/>
      <c r="F611" s="62" t="s">
        <v>298</v>
      </c>
      <c r="G611" s="62" t="s">
        <v>299</v>
      </c>
      <c r="H611" s="63">
        <v>37834.561489501342</v>
      </c>
    </row>
    <row r="612" spans="1:8" x14ac:dyDescent="0.25">
      <c r="A612" s="62" t="s">
        <v>1995</v>
      </c>
      <c r="B612" s="62" t="s">
        <v>1996</v>
      </c>
      <c r="C612" s="63">
        <v>38734.105347663179</v>
      </c>
      <c r="D612" s="63"/>
      <c r="E612" s="63"/>
      <c r="F612" s="62" t="s">
        <v>570</v>
      </c>
      <c r="G612" s="62" t="s">
        <v>571</v>
      </c>
      <c r="H612" s="63">
        <v>51058.874414958904</v>
      </c>
    </row>
    <row r="613" spans="1:8" x14ac:dyDescent="0.25">
      <c r="A613" s="62" t="s">
        <v>188</v>
      </c>
      <c r="B613" s="62" t="s">
        <v>189</v>
      </c>
      <c r="C613" s="63">
        <v>56928.324781269461</v>
      </c>
      <c r="D613" s="63"/>
      <c r="E613" s="63"/>
      <c r="F613" s="62" t="s">
        <v>1342</v>
      </c>
      <c r="G613" s="62" t="s">
        <v>1343</v>
      </c>
      <c r="H613" s="63">
        <v>53507.026839673534</v>
      </c>
    </row>
    <row r="614" spans="1:8" x14ac:dyDescent="0.25">
      <c r="A614" s="62" t="s">
        <v>1997</v>
      </c>
      <c r="B614" s="62" t="s">
        <v>1998</v>
      </c>
      <c r="C614" s="63">
        <v>43792.549344101863</v>
      </c>
      <c r="D614" s="63"/>
      <c r="E614" s="63"/>
      <c r="F614" s="62" t="s">
        <v>1999</v>
      </c>
      <c r="G614" s="62" t="s">
        <v>2000</v>
      </c>
      <c r="H614" s="63">
        <v>58174.320246308853</v>
      </c>
    </row>
    <row r="615" spans="1:8" x14ac:dyDescent="0.25">
      <c r="A615" s="62" t="s">
        <v>2001</v>
      </c>
      <c r="B615" s="62" t="s">
        <v>2002</v>
      </c>
      <c r="C615" s="63">
        <v>87246.979112119632</v>
      </c>
      <c r="D615" s="63"/>
      <c r="E615" s="63"/>
      <c r="F615" s="62" t="s">
        <v>1967</v>
      </c>
      <c r="G615" s="62" t="s">
        <v>1968</v>
      </c>
      <c r="H615" s="63">
        <v>45763.008916247498</v>
      </c>
    </row>
    <row r="616" spans="1:8" x14ac:dyDescent="0.25">
      <c r="A616" s="62" t="s">
        <v>1122</v>
      </c>
      <c r="B616" s="62" t="s">
        <v>1123</v>
      </c>
      <c r="C616" s="63">
        <v>72748.057113743896</v>
      </c>
      <c r="D616" s="63"/>
      <c r="E616" s="63"/>
      <c r="F616" s="62" t="s">
        <v>1418</v>
      </c>
      <c r="G616" s="62" t="s">
        <v>1419</v>
      </c>
      <c r="H616" s="63">
        <v>37365.180344994777</v>
      </c>
    </row>
    <row r="617" spans="1:8" x14ac:dyDescent="0.25">
      <c r="A617" s="62" t="s">
        <v>2003</v>
      </c>
      <c r="B617" s="62" t="s">
        <v>2004</v>
      </c>
      <c r="C617" s="63">
        <v>73115.758011332189</v>
      </c>
      <c r="D617" s="63"/>
      <c r="E617" s="63"/>
      <c r="F617" s="62" t="s">
        <v>1000</v>
      </c>
      <c r="G617" s="62" t="s">
        <v>1001</v>
      </c>
      <c r="H617" s="63">
        <v>36655.583245743299</v>
      </c>
    </row>
    <row r="618" spans="1:8" x14ac:dyDescent="0.25">
      <c r="A618" s="62" t="s">
        <v>2005</v>
      </c>
      <c r="B618" s="62" t="s">
        <v>2006</v>
      </c>
      <c r="C618" s="63">
        <v>60206.084728058442</v>
      </c>
      <c r="D618" s="63"/>
      <c r="E618" s="63"/>
      <c r="F618" s="62" t="s">
        <v>1180</v>
      </c>
      <c r="G618" s="62" t="s">
        <v>1181</v>
      </c>
      <c r="H618" s="63">
        <v>65717.974639426597</v>
      </c>
    </row>
    <row r="619" spans="1:8" x14ac:dyDescent="0.25">
      <c r="A619" s="62" t="s">
        <v>1380</v>
      </c>
      <c r="B619" s="62" t="s">
        <v>1381</v>
      </c>
      <c r="C619" s="63">
        <v>57857.26877599585</v>
      </c>
      <c r="D619" s="63"/>
      <c r="E619" s="63"/>
      <c r="F619" s="62" t="s">
        <v>552</v>
      </c>
      <c r="G619" s="62" t="s">
        <v>553</v>
      </c>
      <c r="H619" s="63">
        <v>63209.597924188849</v>
      </c>
    </row>
    <row r="620" spans="1:8" x14ac:dyDescent="0.25">
      <c r="A620" s="62" t="s">
        <v>2007</v>
      </c>
      <c r="B620" s="62" t="s">
        <v>2008</v>
      </c>
      <c r="C620" s="63">
        <v>62198.420496640181</v>
      </c>
      <c r="D620" s="63"/>
      <c r="E620" s="63"/>
      <c r="F620" s="62" t="s">
        <v>1769</v>
      </c>
      <c r="G620" s="62" t="s">
        <v>1770</v>
      </c>
      <c r="H620" s="63">
        <v>63360.797494403632</v>
      </c>
    </row>
    <row r="621" spans="1:8" x14ac:dyDescent="0.25">
      <c r="A621" s="62" t="s">
        <v>1126</v>
      </c>
      <c r="B621" s="62" t="s">
        <v>1127</v>
      </c>
      <c r="C621" s="63">
        <v>69732.901651467502</v>
      </c>
      <c r="D621" s="63"/>
      <c r="E621" s="63"/>
      <c r="F621" s="62" t="s">
        <v>1927</v>
      </c>
      <c r="G621" s="62" t="s">
        <v>1928</v>
      </c>
      <c r="H621" s="63">
        <v>76756.379669747359</v>
      </c>
    </row>
    <row r="622" spans="1:8" x14ac:dyDescent="0.25">
      <c r="A622" s="62" t="s">
        <v>2009</v>
      </c>
      <c r="B622" s="62" t="s">
        <v>2010</v>
      </c>
      <c r="C622" s="63">
        <v>47088.219607664272</v>
      </c>
      <c r="D622" s="63"/>
      <c r="E622" s="63"/>
      <c r="F622" s="62" t="s">
        <v>2011</v>
      </c>
      <c r="G622" s="62" t="s">
        <v>2012</v>
      </c>
      <c r="H622" s="63">
        <v>32368.237356012007</v>
      </c>
    </row>
    <row r="623" spans="1:8" x14ac:dyDescent="0.25">
      <c r="A623" s="62" t="s">
        <v>390</v>
      </c>
      <c r="B623" s="62" t="s">
        <v>391</v>
      </c>
      <c r="C623" s="63">
        <v>57867.65046029682</v>
      </c>
      <c r="D623" s="63"/>
      <c r="E623" s="63"/>
      <c r="F623" s="62" t="s">
        <v>2013</v>
      </c>
      <c r="G623" s="62" t="s">
        <v>2014</v>
      </c>
      <c r="H623" s="63">
        <v>38744.28722615372</v>
      </c>
    </row>
    <row r="624" spans="1:8" x14ac:dyDescent="0.25">
      <c r="A624" s="62" t="s">
        <v>206</v>
      </c>
      <c r="B624" s="62" t="s">
        <v>207</v>
      </c>
      <c r="C624" s="63">
        <v>37013.496944209881</v>
      </c>
      <c r="D624" s="63"/>
      <c r="E624" s="63"/>
      <c r="F624" s="62" t="s">
        <v>2015</v>
      </c>
      <c r="G624" s="62" t="s">
        <v>2016</v>
      </c>
      <c r="H624" s="63">
        <v>47557.30085339272</v>
      </c>
    </row>
    <row r="625" spans="1:8" x14ac:dyDescent="0.25">
      <c r="A625" s="62" t="s">
        <v>1574</v>
      </c>
      <c r="B625" s="62" t="s">
        <v>1575</v>
      </c>
      <c r="C625" s="63">
        <v>62049.971370614148</v>
      </c>
      <c r="D625" s="63"/>
      <c r="E625" s="63"/>
      <c r="F625" s="62" t="s">
        <v>2017</v>
      </c>
      <c r="G625" s="62" t="s">
        <v>2018</v>
      </c>
      <c r="H625" s="63">
        <v>27100.025509956635</v>
      </c>
    </row>
    <row r="626" spans="1:8" x14ac:dyDescent="0.25">
      <c r="A626" s="62" t="s">
        <v>2019</v>
      </c>
      <c r="B626" s="62" t="s">
        <v>2020</v>
      </c>
      <c r="C626" s="63">
        <v>70462.543185200862</v>
      </c>
      <c r="D626" s="63"/>
      <c r="E626" s="63"/>
      <c r="F626" s="62" t="s">
        <v>1572</v>
      </c>
      <c r="G626" s="62" t="s">
        <v>1573</v>
      </c>
      <c r="H626" s="63">
        <v>47793.602884579668</v>
      </c>
    </row>
    <row r="627" spans="1:8" x14ac:dyDescent="0.25">
      <c r="A627" s="62" t="s">
        <v>2021</v>
      </c>
      <c r="B627" s="62" t="s">
        <v>2022</v>
      </c>
      <c r="C627" s="63">
        <v>32000.19271465272</v>
      </c>
      <c r="D627" s="63"/>
      <c r="E627" s="63"/>
      <c r="F627" s="62" t="s">
        <v>804</v>
      </c>
      <c r="G627" s="62" t="s">
        <v>805</v>
      </c>
      <c r="H627" s="63">
        <v>56808.686320580659</v>
      </c>
    </row>
    <row r="628" spans="1:8" x14ac:dyDescent="0.25">
      <c r="A628" s="62" t="s">
        <v>2023</v>
      </c>
      <c r="B628" s="62" t="s">
        <v>2024</v>
      </c>
      <c r="C628" s="63">
        <v>27138.146336264621</v>
      </c>
      <c r="D628" s="63"/>
      <c r="E628" s="63"/>
      <c r="F628" s="62" t="s">
        <v>2025</v>
      </c>
      <c r="G628" s="62" t="s">
        <v>2026</v>
      </c>
      <c r="H628" s="63">
        <v>35658.184363853412</v>
      </c>
    </row>
    <row r="629" spans="1:8" x14ac:dyDescent="0.25">
      <c r="A629" s="62" t="s">
        <v>1510</v>
      </c>
      <c r="B629" s="62" t="s">
        <v>1511</v>
      </c>
      <c r="C629" s="63">
        <v>59885.176500772868</v>
      </c>
      <c r="D629" s="63"/>
      <c r="E629" s="63"/>
      <c r="F629" s="62" t="s">
        <v>1841</v>
      </c>
      <c r="G629" s="62" t="s">
        <v>1842</v>
      </c>
      <c r="H629" s="63">
        <v>89569.152428286849</v>
      </c>
    </row>
    <row r="630" spans="1:8" x14ac:dyDescent="0.25">
      <c r="A630" s="62" t="s">
        <v>2027</v>
      </c>
      <c r="B630" s="62" t="s">
        <v>2028</v>
      </c>
      <c r="C630" s="63">
        <v>62916.354442481919</v>
      </c>
      <c r="D630" s="63"/>
      <c r="E630" s="63"/>
      <c r="F630" s="62" t="s">
        <v>1104</v>
      </c>
      <c r="G630" s="62" t="s">
        <v>1105</v>
      </c>
      <c r="H630" s="63">
        <v>64372.247455452751</v>
      </c>
    </row>
    <row r="631" spans="1:8" x14ac:dyDescent="0.25">
      <c r="A631" s="62" t="s">
        <v>2029</v>
      </c>
      <c r="B631" s="62" t="s">
        <v>2030</v>
      </c>
      <c r="C631" s="63">
        <v>52735.253119852467</v>
      </c>
      <c r="D631" s="63"/>
      <c r="E631" s="63"/>
      <c r="F631" s="62" t="s">
        <v>1132</v>
      </c>
      <c r="G631" s="62" t="s">
        <v>1133</v>
      </c>
      <c r="H631" s="63">
        <v>32976.811633405589</v>
      </c>
    </row>
    <row r="632" spans="1:8" x14ac:dyDescent="0.25">
      <c r="A632" s="62" t="s">
        <v>2031</v>
      </c>
      <c r="B632" s="62" t="s">
        <v>2032</v>
      </c>
      <c r="C632" s="63">
        <v>39770.417014351624</v>
      </c>
      <c r="D632" s="63"/>
      <c r="E632" s="63"/>
      <c r="F632" s="62" t="s">
        <v>306</v>
      </c>
      <c r="G632" s="62" t="s">
        <v>307</v>
      </c>
      <c r="H632" s="63">
        <v>31414.694513900467</v>
      </c>
    </row>
    <row r="633" spans="1:8" x14ac:dyDescent="0.25">
      <c r="A633" s="62" t="s">
        <v>2033</v>
      </c>
      <c r="B633" s="62" t="s">
        <v>2034</v>
      </c>
      <c r="C633" s="63">
        <v>38131.25974093096</v>
      </c>
      <c r="D633" s="63"/>
      <c r="E633" s="63"/>
      <c r="F633" s="62" t="s">
        <v>2035</v>
      </c>
      <c r="G633" s="62" t="s">
        <v>2036</v>
      </c>
      <c r="H633" s="63">
        <v>54546.932817529989</v>
      </c>
    </row>
    <row r="634" spans="1:8" x14ac:dyDescent="0.25">
      <c r="A634" s="62" t="s">
        <v>1222</v>
      </c>
      <c r="B634" s="62" t="s">
        <v>1223</v>
      </c>
      <c r="C634" s="63">
        <v>60590.120072029022</v>
      </c>
      <c r="D634" s="63"/>
      <c r="E634" s="63"/>
      <c r="F634" s="62" t="s">
        <v>252</v>
      </c>
      <c r="G634" s="62" t="s">
        <v>253</v>
      </c>
      <c r="H634" s="63">
        <v>47842.490417510227</v>
      </c>
    </row>
    <row r="635" spans="1:8" x14ac:dyDescent="0.25">
      <c r="A635" s="62" t="s">
        <v>1667</v>
      </c>
      <c r="B635" s="62" t="s">
        <v>1668</v>
      </c>
      <c r="C635" s="63">
        <v>38825.630440974011</v>
      </c>
      <c r="D635" s="63"/>
      <c r="E635" s="63"/>
      <c r="F635" s="62" t="s">
        <v>2037</v>
      </c>
      <c r="G635" s="62" t="s">
        <v>2038</v>
      </c>
      <c r="H635" s="63">
        <v>40745.627112634946</v>
      </c>
    </row>
    <row r="636" spans="1:8" x14ac:dyDescent="0.25">
      <c r="A636" s="62" t="s">
        <v>1318</v>
      </c>
      <c r="B636" s="62" t="s">
        <v>1319</v>
      </c>
      <c r="C636" s="63">
        <v>67780.719318560296</v>
      </c>
      <c r="D636" s="63"/>
      <c r="E636" s="63"/>
      <c r="F636" s="62" t="s">
        <v>2039</v>
      </c>
      <c r="G636" s="62" t="s">
        <v>2040</v>
      </c>
      <c r="H636" s="63">
        <v>54038.99819185269</v>
      </c>
    </row>
    <row r="637" spans="1:8" x14ac:dyDescent="0.25">
      <c r="A637" s="62" t="s">
        <v>1218</v>
      </c>
      <c r="B637" s="62" t="s">
        <v>1219</v>
      </c>
      <c r="C637" s="63">
        <v>36701.851355962775</v>
      </c>
      <c r="D637" s="63"/>
      <c r="E637" s="63"/>
      <c r="F637" s="62" t="s">
        <v>2041</v>
      </c>
      <c r="G637" s="62" t="s">
        <v>2042</v>
      </c>
      <c r="H637" s="63">
        <v>76748.474465125008</v>
      </c>
    </row>
    <row r="638" spans="1:8" x14ac:dyDescent="0.25">
      <c r="A638" s="62" t="s">
        <v>2043</v>
      </c>
      <c r="B638" s="62" t="s">
        <v>2044</v>
      </c>
      <c r="C638" s="63">
        <v>43084.541966467652</v>
      </c>
      <c r="D638" s="63"/>
      <c r="E638" s="63"/>
      <c r="F638" s="62" t="s">
        <v>2045</v>
      </c>
      <c r="G638" s="62" t="s">
        <v>2046</v>
      </c>
      <c r="H638" s="63">
        <v>28308.9336718821</v>
      </c>
    </row>
    <row r="639" spans="1:8" x14ac:dyDescent="0.25">
      <c r="A639" s="62" t="s">
        <v>2047</v>
      </c>
      <c r="B639" s="62" t="s">
        <v>2048</v>
      </c>
      <c r="C639" s="63">
        <v>32019.519455695274</v>
      </c>
      <c r="D639" s="63"/>
      <c r="E639" s="63"/>
      <c r="F639" s="62" t="s">
        <v>2049</v>
      </c>
      <c r="G639" s="62" t="s">
        <v>2050</v>
      </c>
      <c r="H639" s="63">
        <v>39007.265304199092</v>
      </c>
    </row>
    <row r="640" spans="1:8" x14ac:dyDescent="0.25">
      <c r="A640" s="62" t="s">
        <v>2051</v>
      </c>
      <c r="B640" s="62" t="s">
        <v>2052</v>
      </c>
      <c r="C640" s="63">
        <v>87795.785123021997</v>
      </c>
      <c r="D640" s="63"/>
      <c r="E640" s="63"/>
      <c r="F640" s="62" t="s">
        <v>2053</v>
      </c>
      <c r="G640" s="62" t="s">
        <v>2054</v>
      </c>
      <c r="H640" s="63">
        <v>20078.676028849768</v>
      </c>
    </row>
    <row r="641" spans="1:8" x14ac:dyDescent="0.25">
      <c r="A641" s="62" t="s">
        <v>996</v>
      </c>
      <c r="B641" s="62" t="s">
        <v>997</v>
      </c>
      <c r="C641" s="63">
        <v>48298.813700602579</v>
      </c>
      <c r="D641" s="63"/>
      <c r="E641" s="63"/>
      <c r="F641" s="62" t="s">
        <v>2055</v>
      </c>
      <c r="G641" s="62" t="s">
        <v>2056</v>
      </c>
      <c r="H641" s="63">
        <v>30445.681134217739</v>
      </c>
    </row>
    <row r="642" spans="1:8" x14ac:dyDescent="0.25">
      <c r="A642" s="62" t="s">
        <v>1627</v>
      </c>
      <c r="B642" s="62" t="s">
        <v>1628</v>
      </c>
      <c r="C642" s="63">
        <v>42578.584054354447</v>
      </c>
      <c r="D642" s="63"/>
      <c r="E642" s="63"/>
      <c r="F642" s="62" t="s">
        <v>1727</v>
      </c>
      <c r="G642" s="62" t="s">
        <v>1728</v>
      </c>
      <c r="H642" s="63">
        <v>46544.055098417128</v>
      </c>
    </row>
    <row r="643" spans="1:8" x14ac:dyDescent="0.25">
      <c r="A643" s="62" t="s">
        <v>1102</v>
      </c>
      <c r="B643" s="62" t="s">
        <v>1103</v>
      </c>
      <c r="C643" s="63">
        <v>44896.673732506009</v>
      </c>
      <c r="D643" s="63"/>
      <c r="E643" s="63"/>
      <c r="F643" s="62" t="s">
        <v>2021</v>
      </c>
      <c r="G643" s="62" t="s">
        <v>2022</v>
      </c>
      <c r="H643" s="63">
        <v>32000.19271465272</v>
      </c>
    </row>
    <row r="644" spans="1:8" x14ac:dyDescent="0.25">
      <c r="A644" s="62" t="s">
        <v>1951</v>
      </c>
      <c r="B644" s="62" t="s">
        <v>1952</v>
      </c>
      <c r="C644" s="63">
        <v>30829.49417941134</v>
      </c>
      <c r="D644" s="63"/>
      <c r="E644" s="63"/>
      <c r="F644" s="62" t="s">
        <v>1536</v>
      </c>
      <c r="G644" s="62" t="s">
        <v>1537</v>
      </c>
      <c r="H644" s="63">
        <v>53522.271876455852</v>
      </c>
    </row>
    <row r="645" spans="1:8" x14ac:dyDescent="0.25">
      <c r="A645" s="62" t="s">
        <v>2057</v>
      </c>
      <c r="B645" s="62" t="s">
        <v>2058</v>
      </c>
      <c r="C645" s="63">
        <v>42637.209463640938</v>
      </c>
      <c r="D645" s="63"/>
      <c r="E645" s="63"/>
      <c r="F645" s="62" t="s">
        <v>2059</v>
      </c>
      <c r="G645" s="62" t="s">
        <v>2060</v>
      </c>
      <c r="H645" s="63">
        <v>27933.989827109639</v>
      </c>
    </row>
    <row r="646" spans="1:8" x14ac:dyDescent="0.25">
      <c r="A646" s="62" t="s">
        <v>1827</v>
      </c>
      <c r="B646" s="62" t="s">
        <v>1828</v>
      </c>
      <c r="C646" s="63">
        <v>34485.866199139011</v>
      </c>
      <c r="D646" s="63"/>
      <c r="E646" s="63"/>
      <c r="F646" s="62" t="s">
        <v>2061</v>
      </c>
      <c r="G646" s="62" t="s">
        <v>2062</v>
      </c>
      <c r="H646" s="63">
        <v>35927.176241904148</v>
      </c>
    </row>
    <row r="647" spans="1:8" x14ac:dyDescent="0.25">
      <c r="A647" s="62" t="s">
        <v>1781</v>
      </c>
      <c r="B647" s="62" t="s">
        <v>1782</v>
      </c>
      <c r="C647" s="63">
        <v>53055.990520984109</v>
      </c>
      <c r="D647" s="63"/>
      <c r="E647" s="63"/>
      <c r="F647" s="62" t="s">
        <v>1428</v>
      </c>
      <c r="G647" s="62" t="s">
        <v>1429</v>
      </c>
      <c r="H647" s="63">
        <v>34546.266979692678</v>
      </c>
    </row>
    <row r="648" spans="1:8" x14ac:dyDescent="0.25">
      <c r="A648" s="62" t="s">
        <v>1328</v>
      </c>
      <c r="B648" s="62" t="s">
        <v>1329</v>
      </c>
      <c r="C648" s="63">
        <v>30820.906049670179</v>
      </c>
      <c r="D648" s="63"/>
      <c r="E648" s="63"/>
      <c r="F648" s="62" t="s">
        <v>446</v>
      </c>
      <c r="G648" s="62" t="s">
        <v>447</v>
      </c>
      <c r="H648" s="63">
        <v>52992.352709195577</v>
      </c>
    </row>
    <row r="649" spans="1:8" x14ac:dyDescent="0.25">
      <c r="A649" s="62" t="s">
        <v>2063</v>
      </c>
      <c r="B649" s="62" t="s">
        <v>2064</v>
      </c>
      <c r="C649" s="63">
        <v>98532.632452756283</v>
      </c>
      <c r="D649" s="63"/>
      <c r="E649" s="63"/>
      <c r="F649" s="62" t="s">
        <v>896</v>
      </c>
      <c r="G649" s="62" t="s">
        <v>897</v>
      </c>
      <c r="H649" s="63">
        <v>31966.778996371235</v>
      </c>
    </row>
    <row r="650" spans="1:8" x14ac:dyDescent="0.25">
      <c r="A650" s="62" t="s">
        <v>2065</v>
      </c>
      <c r="B650" s="62" t="s">
        <v>2066</v>
      </c>
      <c r="C650" s="63">
        <v>47439.616182758669</v>
      </c>
      <c r="D650" s="63"/>
      <c r="E650" s="63"/>
      <c r="F650" s="62" t="s">
        <v>322</v>
      </c>
      <c r="G650" s="62" t="s">
        <v>323</v>
      </c>
      <c r="H650" s="63">
        <v>33295.31684732352</v>
      </c>
    </row>
    <row r="651" spans="1:8" x14ac:dyDescent="0.25">
      <c r="A651" s="62" t="s">
        <v>2067</v>
      </c>
      <c r="B651" s="62" t="s">
        <v>2068</v>
      </c>
      <c r="C651" s="63">
        <v>42467.21859097993</v>
      </c>
      <c r="D651" s="63"/>
      <c r="E651" s="63"/>
      <c r="F651" s="62" t="s">
        <v>2069</v>
      </c>
      <c r="G651" s="62" t="s">
        <v>2070</v>
      </c>
      <c r="H651" s="63">
        <v>50814.557702534323</v>
      </c>
    </row>
    <row r="652" spans="1:8" x14ac:dyDescent="0.25">
      <c r="A652" s="62" t="s">
        <v>986</v>
      </c>
      <c r="B652" s="62" t="s">
        <v>987</v>
      </c>
      <c r="C652" s="63">
        <v>47801.703999045902</v>
      </c>
      <c r="D652" s="63"/>
      <c r="E652" s="63"/>
      <c r="F652" s="62" t="s">
        <v>1997</v>
      </c>
      <c r="G652" s="62" t="s">
        <v>1998</v>
      </c>
      <c r="H652" s="63">
        <v>43792.549344101863</v>
      </c>
    </row>
    <row r="653" spans="1:8" x14ac:dyDescent="0.25">
      <c r="A653" s="62" t="s">
        <v>1456</v>
      </c>
      <c r="B653" s="62" t="s">
        <v>1457</v>
      </c>
      <c r="C653" s="63">
        <v>33324.852766271259</v>
      </c>
      <c r="D653" s="63"/>
      <c r="E653" s="63"/>
      <c r="F653" s="62" t="s">
        <v>1699</v>
      </c>
      <c r="G653" s="62" t="s">
        <v>1700</v>
      </c>
      <c r="H653" s="63">
        <v>35018.348746663512</v>
      </c>
    </row>
    <row r="654" spans="1:8" x14ac:dyDescent="0.25">
      <c r="A654" s="62" t="s">
        <v>840</v>
      </c>
      <c r="B654" s="62" t="s">
        <v>841</v>
      </c>
      <c r="C654" s="63">
        <v>61842.174751462662</v>
      </c>
      <c r="D654" s="63"/>
      <c r="E654" s="63"/>
      <c r="F654" s="62" t="s">
        <v>2071</v>
      </c>
      <c r="G654" s="62" t="s">
        <v>2072</v>
      </c>
      <c r="H654" s="63">
        <v>48477.346700558795</v>
      </c>
    </row>
    <row r="655" spans="1:8" x14ac:dyDescent="0.25">
      <c r="A655" s="62" t="s">
        <v>406</v>
      </c>
      <c r="B655" s="62" t="s">
        <v>407</v>
      </c>
      <c r="C655" s="63">
        <v>39703.003867382635</v>
      </c>
      <c r="D655" s="63"/>
      <c r="E655" s="63"/>
      <c r="F655" s="62" t="s">
        <v>294</v>
      </c>
      <c r="G655" s="62" t="s">
        <v>295</v>
      </c>
      <c r="H655" s="63">
        <v>32991.544958317289</v>
      </c>
    </row>
    <row r="656" spans="1:8" x14ac:dyDescent="0.25">
      <c r="A656" s="62" t="s">
        <v>1026</v>
      </c>
      <c r="B656" s="62" t="s">
        <v>1027</v>
      </c>
      <c r="C656" s="63">
        <v>63515.70161330104</v>
      </c>
      <c r="D656" s="63"/>
      <c r="E656" s="63"/>
      <c r="F656" s="62" t="s">
        <v>2027</v>
      </c>
      <c r="G656" s="62" t="s">
        <v>2028</v>
      </c>
      <c r="H656" s="63">
        <v>62916.354442481919</v>
      </c>
    </row>
    <row r="657" spans="1:8" x14ac:dyDescent="0.25">
      <c r="A657" s="62" t="s">
        <v>2073</v>
      </c>
      <c r="B657" s="62" t="s">
        <v>2074</v>
      </c>
      <c r="C657" s="63">
        <v>37834.301870623909</v>
      </c>
      <c r="D657" s="63"/>
      <c r="E657" s="63"/>
      <c r="F657" s="62" t="s">
        <v>1196</v>
      </c>
      <c r="G657" s="62" t="s">
        <v>1197</v>
      </c>
      <c r="H657" s="63">
        <v>47082.870131479052</v>
      </c>
    </row>
    <row r="658" spans="1:8" x14ac:dyDescent="0.25">
      <c r="A658" s="62" t="s">
        <v>2075</v>
      </c>
      <c r="B658" s="62" t="s">
        <v>2076</v>
      </c>
      <c r="C658" s="63">
        <v>65923.630715336491</v>
      </c>
      <c r="D658" s="63"/>
      <c r="E658" s="63"/>
      <c r="F658" s="62" t="s">
        <v>2077</v>
      </c>
      <c r="G658" s="62" t="s">
        <v>2078</v>
      </c>
      <c r="H658" s="63">
        <v>29394.284411982473</v>
      </c>
    </row>
    <row r="659" spans="1:8" x14ac:dyDescent="0.25">
      <c r="A659" s="62" t="s">
        <v>1811</v>
      </c>
      <c r="B659" s="62" t="s">
        <v>1812</v>
      </c>
      <c r="C659" s="63">
        <v>54989.069830183595</v>
      </c>
      <c r="D659" s="63"/>
      <c r="E659" s="63"/>
      <c r="F659" s="62" t="s">
        <v>2079</v>
      </c>
      <c r="G659" s="62" t="s">
        <v>2080</v>
      </c>
      <c r="H659" s="63">
        <v>40523.243422381522</v>
      </c>
    </row>
    <row r="660" spans="1:8" x14ac:dyDescent="0.25">
      <c r="A660" s="62" t="s">
        <v>2081</v>
      </c>
      <c r="B660" s="62" t="s">
        <v>2082</v>
      </c>
      <c r="C660" s="63">
        <v>83764.087883571672</v>
      </c>
      <c r="D660" s="63"/>
      <c r="E660" s="63"/>
      <c r="F660" s="62" t="s">
        <v>1382</v>
      </c>
      <c r="G660" s="62" t="s">
        <v>1383</v>
      </c>
      <c r="H660" s="63">
        <v>38348.510453737057</v>
      </c>
    </row>
    <row r="661" spans="1:8" x14ac:dyDescent="0.25">
      <c r="A661" s="62" t="s">
        <v>1246</v>
      </c>
      <c r="B661" s="62" t="s">
        <v>1247</v>
      </c>
      <c r="C661" s="63">
        <v>37949.446416283907</v>
      </c>
      <c r="D661" s="63"/>
      <c r="E661" s="63"/>
      <c r="F661" s="62" t="s">
        <v>1108</v>
      </c>
      <c r="G661" s="62" t="s">
        <v>1109</v>
      </c>
      <c r="H661" s="63">
        <v>37407.032538885302</v>
      </c>
    </row>
    <row r="662" spans="1:8" x14ac:dyDescent="0.25">
      <c r="A662" s="62" t="s">
        <v>2083</v>
      </c>
      <c r="B662" s="62" t="s">
        <v>2084</v>
      </c>
      <c r="C662" s="63">
        <v>27238.736906259201</v>
      </c>
      <c r="D662" s="63"/>
      <c r="E662" s="63"/>
      <c r="F662" s="62" t="s">
        <v>1801</v>
      </c>
      <c r="G662" s="62" t="s">
        <v>1802</v>
      </c>
      <c r="H662" s="63">
        <v>80736.905647101114</v>
      </c>
    </row>
    <row r="663" spans="1:8" x14ac:dyDescent="0.25">
      <c r="A663" s="62" t="s">
        <v>2085</v>
      </c>
      <c r="B663" s="62" t="s">
        <v>2086</v>
      </c>
      <c r="C663" s="63">
        <v>36991.73419709898</v>
      </c>
      <c r="D663" s="63"/>
      <c r="E663" s="63"/>
      <c r="F663" s="62" t="s">
        <v>1907</v>
      </c>
      <c r="G663" s="62" t="s">
        <v>1908</v>
      </c>
      <c r="H663" s="63">
        <v>34866.799724853961</v>
      </c>
    </row>
    <row r="664" spans="1:8" x14ac:dyDescent="0.25">
      <c r="A664" s="62" t="s">
        <v>1817</v>
      </c>
      <c r="B664" s="62" t="s">
        <v>1818</v>
      </c>
      <c r="C664" s="63">
        <v>37086.179532274895</v>
      </c>
      <c r="D664" s="63"/>
      <c r="E664" s="63"/>
      <c r="F664" s="62" t="s">
        <v>1685</v>
      </c>
      <c r="G664" s="62" t="s">
        <v>1686</v>
      </c>
      <c r="H664" s="63">
        <v>48429.002033678531</v>
      </c>
    </row>
    <row r="665" spans="1:8" x14ac:dyDescent="0.25">
      <c r="A665" s="62" t="s">
        <v>1975</v>
      </c>
      <c r="B665" s="62" t="s">
        <v>1976</v>
      </c>
      <c r="C665" s="63">
        <v>32890.129379586142</v>
      </c>
      <c r="D665" s="63"/>
      <c r="E665" s="63"/>
      <c r="F665" s="62" t="s">
        <v>482</v>
      </c>
      <c r="G665" s="62" t="s">
        <v>483</v>
      </c>
      <c r="H665" s="63">
        <v>33290.439922568439</v>
      </c>
    </row>
    <row r="666" spans="1:8" x14ac:dyDescent="0.25">
      <c r="A666" s="62" t="s">
        <v>2087</v>
      </c>
      <c r="B666" s="62" t="s">
        <v>2088</v>
      </c>
      <c r="C666" s="63">
        <v>62475.770328083025</v>
      </c>
      <c r="D666" s="63"/>
      <c r="E666" s="63"/>
      <c r="F666" s="62" t="s">
        <v>2089</v>
      </c>
      <c r="G666" s="62" t="s">
        <v>2090</v>
      </c>
      <c r="H666" s="63">
        <v>46854.216754687171</v>
      </c>
    </row>
    <row r="667" spans="1:8" x14ac:dyDescent="0.25">
      <c r="A667" s="62" t="s">
        <v>1388</v>
      </c>
      <c r="B667" s="62" t="s">
        <v>1389</v>
      </c>
      <c r="C667" s="63">
        <v>58289.757010097528</v>
      </c>
      <c r="D667" s="63"/>
      <c r="E667" s="63"/>
      <c r="F667" s="62" t="s">
        <v>2091</v>
      </c>
      <c r="G667" s="62" t="s">
        <v>2092</v>
      </c>
      <c r="H667" s="63">
        <v>42278.59316279192</v>
      </c>
    </row>
    <row r="668" spans="1:8" x14ac:dyDescent="0.25">
      <c r="A668" s="62" t="s">
        <v>2093</v>
      </c>
      <c r="B668" s="62" t="s">
        <v>2094</v>
      </c>
      <c r="C668" s="63">
        <v>50895.186581374743</v>
      </c>
      <c r="D668" s="63"/>
      <c r="E668" s="63"/>
      <c r="F668" s="62" t="s">
        <v>2095</v>
      </c>
      <c r="G668" s="62" t="s">
        <v>2096</v>
      </c>
      <c r="H668" s="63">
        <v>39861.562843178086</v>
      </c>
    </row>
    <row r="669" spans="1:8" x14ac:dyDescent="0.25">
      <c r="A669" s="62" t="s">
        <v>296</v>
      </c>
      <c r="B669" s="62" t="s">
        <v>297</v>
      </c>
      <c r="C669" s="63">
        <v>34050.514576674788</v>
      </c>
      <c r="D669" s="63"/>
      <c r="E669" s="63"/>
      <c r="F669" s="62" t="s">
        <v>2097</v>
      </c>
      <c r="G669" s="62" t="s">
        <v>2098</v>
      </c>
      <c r="H669" s="63">
        <v>39762.007486234375</v>
      </c>
    </row>
    <row r="670" spans="1:8" x14ac:dyDescent="0.25">
      <c r="A670" s="62" t="s">
        <v>2099</v>
      </c>
      <c r="B670" s="62" t="s">
        <v>2100</v>
      </c>
      <c r="C670" s="63">
        <v>27975.021169512464</v>
      </c>
      <c r="D670" s="63"/>
      <c r="E670" s="63"/>
      <c r="F670" s="62" t="s">
        <v>2101</v>
      </c>
      <c r="G670" s="62" t="s">
        <v>2102</v>
      </c>
      <c r="H670" s="63">
        <v>31928.022399189766</v>
      </c>
    </row>
    <row r="671" spans="1:8" x14ac:dyDescent="0.25">
      <c r="A671" s="62" t="s">
        <v>810</v>
      </c>
      <c r="B671" s="62" t="s">
        <v>811</v>
      </c>
      <c r="C671" s="63">
        <v>34910.73465602177</v>
      </c>
      <c r="D671" s="63"/>
      <c r="E671" s="63"/>
      <c r="F671" s="62" t="s">
        <v>2103</v>
      </c>
      <c r="G671" s="62" t="s">
        <v>2104</v>
      </c>
      <c r="H671" s="63">
        <v>75763.906529464963</v>
      </c>
    </row>
    <row r="672" spans="1:8" x14ac:dyDescent="0.25">
      <c r="A672" s="62" t="s">
        <v>1068</v>
      </c>
      <c r="B672" s="62" t="s">
        <v>1069</v>
      </c>
      <c r="C672" s="63">
        <v>45963.150121824416</v>
      </c>
      <c r="D672" s="63"/>
      <c r="E672" s="63"/>
      <c r="F672" s="62" t="s">
        <v>590</v>
      </c>
      <c r="G672" s="62" t="s">
        <v>591</v>
      </c>
      <c r="H672" s="63">
        <v>54726.440391828299</v>
      </c>
    </row>
    <row r="673" spans="1:8" x14ac:dyDescent="0.25">
      <c r="A673" s="62" t="s">
        <v>1697</v>
      </c>
      <c r="B673" s="62" t="s">
        <v>1698</v>
      </c>
      <c r="C673" s="63">
        <v>31170.649964209944</v>
      </c>
      <c r="D673" s="63"/>
      <c r="E673" s="63"/>
      <c r="F673" s="62" t="s">
        <v>2105</v>
      </c>
      <c r="G673" s="62" t="s">
        <v>2106</v>
      </c>
      <c r="H673" s="63">
        <v>65067.510364895803</v>
      </c>
    </row>
    <row r="674" spans="1:8" x14ac:dyDescent="0.25">
      <c r="A674" s="62" t="s">
        <v>1490</v>
      </c>
      <c r="B674" s="62" t="s">
        <v>1491</v>
      </c>
      <c r="C674" s="63">
        <v>36324.507029367203</v>
      </c>
      <c r="D674" s="63"/>
      <c r="E674" s="63"/>
      <c r="F674" s="62" t="s">
        <v>942</v>
      </c>
      <c r="G674" s="62" t="s">
        <v>943</v>
      </c>
      <c r="H674" s="63">
        <v>36965.525247265468</v>
      </c>
    </row>
    <row r="675" spans="1:8" x14ac:dyDescent="0.25">
      <c r="A675" s="62" t="s">
        <v>2107</v>
      </c>
      <c r="B675" s="62" t="s">
        <v>2108</v>
      </c>
      <c r="C675" s="63">
        <v>37109.945480624854</v>
      </c>
      <c r="D675" s="63"/>
      <c r="E675" s="63"/>
      <c r="F675" s="62" t="s">
        <v>2109</v>
      </c>
      <c r="G675" s="62" t="s">
        <v>2110</v>
      </c>
      <c r="H675" s="63">
        <v>50646.346777991654</v>
      </c>
    </row>
    <row r="676" spans="1:8" x14ac:dyDescent="0.25">
      <c r="A676" s="62" t="s">
        <v>1985</v>
      </c>
      <c r="B676" s="62" t="s">
        <v>1986</v>
      </c>
      <c r="C676" s="63">
        <v>34756.501705212111</v>
      </c>
      <c r="D676" s="63"/>
      <c r="E676" s="63"/>
      <c r="F676" s="62" t="s">
        <v>2111</v>
      </c>
      <c r="G676" s="62" t="s">
        <v>2112</v>
      </c>
      <c r="H676" s="63">
        <v>31746.06320482913</v>
      </c>
    </row>
    <row r="677" spans="1:8" x14ac:dyDescent="0.25">
      <c r="A677" s="62" t="s">
        <v>932</v>
      </c>
      <c r="B677" s="62" t="s">
        <v>933</v>
      </c>
      <c r="C677" s="63">
        <v>22271.338208578713</v>
      </c>
      <c r="D677" s="63"/>
      <c r="E677" s="63"/>
      <c r="F677" s="62" t="s">
        <v>2113</v>
      </c>
      <c r="G677" s="62" t="s">
        <v>2114</v>
      </c>
      <c r="H677" s="63">
        <v>35074.617779039261</v>
      </c>
    </row>
    <row r="678" spans="1:8" x14ac:dyDescent="0.25">
      <c r="A678" s="62" t="s">
        <v>1735</v>
      </c>
      <c r="B678" s="62" t="s">
        <v>1736</v>
      </c>
      <c r="C678" s="63">
        <v>63890.581913707807</v>
      </c>
      <c r="D678" s="63"/>
      <c r="E678" s="63"/>
      <c r="F678" s="62" t="s">
        <v>1204</v>
      </c>
      <c r="G678" s="62" t="s">
        <v>1205</v>
      </c>
      <c r="H678" s="63">
        <v>46340.445309244409</v>
      </c>
    </row>
    <row r="679" spans="1:8" x14ac:dyDescent="0.25">
      <c r="A679" s="62" t="s">
        <v>2115</v>
      </c>
      <c r="B679" s="62" t="s">
        <v>2116</v>
      </c>
      <c r="C679" s="63">
        <v>44295.2708706755</v>
      </c>
      <c r="D679" s="63"/>
      <c r="E679" s="63"/>
      <c r="F679" s="62" t="s">
        <v>1723</v>
      </c>
      <c r="G679" s="62" t="s">
        <v>1724</v>
      </c>
      <c r="H679" s="63">
        <v>33001.977835562509</v>
      </c>
    </row>
    <row r="680" spans="1:8" x14ac:dyDescent="0.25">
      <c r="A680" s="62" t="s">
        <v>550</v>
      </c>
      <c r="B680" s="62" t="s">
        <v>551</v>
      </c>
      <c r="C680" s="63">
        <v>31074.238193089739</v>
      </c>
      <c r="D680" s="63"/>
      <c r="E680" s="63"/>
      <c r="F680" s="62" t="s">
        <v>1530</v>
      </c>
      <c r="G680" s="62" t="s">
        <v>1531</v>
      </c>
      <c r="H680" s="63">
        <v>35501.963038251313</v>
      </c>
    </row>
    <row r="681" spans="1:8" x14ac:dyDescent="0.25">
      <c r="A681" s="62" t="s">
        <v>1358</v>
      </c>
      <c r="B681" s="62" t="s">
        <v>1359</v>
      </c>
      <c r="C681" s="63">
        <v>39035.682978869467</v>
      </c>
      <c r="D681" s="63"/>
      <c r="E681" s="63"/>
      <c r="F681" s="62" t="s">
        <v>1931</v>
      </c>
      <c r="G681" s="62" t="s">
        <v>1932</v>
      </c>
      <c r="H681" s="63">
        <v>46440.561529593469</v>
      </c>
    </row>
    <row r="682" spans="1:8" x14ac:dyDescent="0.25">
      <c r="A682" s="62" t="s">
        <v>2117</v>
      </c>
      <c r="B682" s="62" t="s">
        <v>2118</v>
      </c>
      <c r="C682" s="63">
        <v>56203.697658680976</v>
      </c>
      <c r="D682" s="63"/>
      <c r="E682" s="63"/>
      <c r="F682" s="62" t="s">
        <v>240</v>
      </c>
      <c r="G682" s="62" t="s">
        <v>241</v>
      </c>
      <c r="H682" s="63">
        <v>57782.949728849118</v>
      </c>
    </row>
    <row r="683" spans="1:8" x14ac:dyDescent="0.25">
      <c r="A683" s="62" t="s">
        <v>2119</v>
      </c>
      <c r="B683" s="62" t="s">
        <v>2120</v>
      </c>
      <c r="C683" s="63">
        <v>42147.531075848543</v>
      </c>
      <c r="D683" s="63"/>
      <c r="E683" s="63"/>
      <c r="F683" s="62" t="s">
        <v>1406</v>
      </c>
      <c r="G683" s="62" t="s">
        <v>1407</v>
      </c>
      <c r="H683" s="63">
        <v>115397.5723374052</v>
      </c>
    </row>
    <row r="684" spans="1:8" x14ac:dyDescent="0.25">
      <c r="A684" s="62" t="s">
        <v>2121</v>
      </c>
      <c r="B684" s="62" t="s">
        <v>2122</v>
      </c>
      <c r="C684" s="63">
        <v>76053.876991537574</v>
      </c>
      <c r="D684" s="63"/>
      <c r="E684" s="63"/>
      <c r="F684" s="62" t="s">
        <v>1568</v>
      </c>
      <c r="G684" s="62" t="s">
        <v>1569</v>
      </c>
      <c r="H684" s="63">
        <v>37206.324894073608</v>
      </c>
    </row>
    <row r="685" spans="1:8" x14ac:dyDescent="0.25">
      <c r="A685" s="62" t="s">
        <v>1881</v>
      </c>
      <c r="B685" s="62" t="s">
        <v>1882</v>
      </c>
      <c r="C685" s="63">
        <v>38941.197911976858</v>
      </c>
      <c r="D685" s="63"/>
      <c r="E685" s="63"/>
      <c r="F685" s="62" t="s">
        <v>2123</v>
      </c>
      <c r="G685" s="62" t="s">
        <v>2124</v>
      </c>
      <c r="H685" s="63">
        <v>53421.494411831693</v>
      </c>
    </row>
    <row r="686" spans="1:8" x14ac:dyDescent="0.25">
      <c r="A686" s="62" t="s">
        <v>1681</v>
      </c>
      <c r="B686" s="62" t="s">
        <v>1682</v>
      </c>
      <c r="C686" s="63">
        <v>42114.645460267537</v>
      </c>
      <c r="D686" s="63"/>
      <c r="E686" s="63"/>
      <c r="F686" s="62" t="s">
        <v>816</v>
      </c>
      <c r="G686" s="62" t="s">
        <v>817</v>
      </c>
      <c r="H686" s="63">
        <v>41492.091594979021</v>
      </c>
    </row>
    <row r="687" spans="1:8" x14ac:dyDescent="0.25">
      <c r="A687" s="62" t="s">
        <v>1042</v>
      </c>
      <c r="B687" s="62" t="s">
        <v>1043</v>
      </c>
      <c r="C687" s="63">
        <v>92039.065550294225</v>
      </c>
      <c r="D687" s="63"/>
      <c r="E687" s="63"/>
      <c r="F687" s="62" t="s">
        <v>2125</v>
      </c>
      <c r="G687" s="62" t="s">
        <v>2126</v>
      </c>
      <c r="H687" s="63">
        <v>40200.855622357878</v>
      </c>
    </row>
    <row r="688" spans="1:8" x14ac:dyDescent="0.25">
      <c r="A688" s="62" t="s">
        <v>1937</v>
      </c>
      <c r="B688" s="62" t="s">
        <v>1938</v>
      </c>
      <c r="C688" s="63">
        <v>59295.542342305191</v>
      </c>
      <c r="D688" s="63"/>
      <c r="E688" s="63"/>
      <c r="F688" s="62" t="s">
        <v>2127</v>
      </c>
      <c r="G688" s="62" t="s">
        <v>2128</v>
      </c>
      <c r="H688" s="63">
        <v>67556.373472387961</v>
      </c>
    </row>
    <row r="689" spans="1:8" x14ac:dyDescent="0.25">
      <c r="A689" s="62" t="s">
        <v>2129</v>
      </c>
      <c r="B689" s="62" t="s">
        <v>2130</v>
      </c>
      <c r="C689" s="63">
        <v>36193.942148481787</v>
      </c>
      <c r="D689" s="63"/>
      <c r="E689" s="63"/>
      <c r="F689" s="62" t="s">
        <v>2131</v>
      </c>
      <c r="G689" s="62" t="s">
        <v>2132</v>
      </c>
      <c r="H689" s="63">
        <v>56436.83078698469</v>
      </c>
    </row>
    <row r="690" spans="1:8" x14ac:dyDescent="0.25">
      <c r="A690" s="62" t="s">
        <v>2133</v>
      </c>
      <c r="B690" s="62" t="s">
        <v>2134</v>
      </c>
      <c r="C690" s="63">
        <v>55038.738981511451</v>
      </c>
      <c r="D690" s="63"/>
      <c r="E690" s="63"/>
      <c r="F690" s="62" t="s">
        <v>1250</v>
      </c>
      <c r="G690" s="62" t="s">
        <v>1251</v>
      </c>
      <c r="H690" s="63">
        <v>56243.206137029294</v>
      </c>
    </row>
    <row r="691" spans="1:8" x14ac:dyDescent="0.25">
      <c r="A691" s="62" t="s">
        <v>1791</v>
      </c>
      <c r="B691" s="62" t="s">
        <v>1792</v>
      </c>
      <c r="C691" s="63">
        <v>41383.775066441667</v>
      </c>
      <c r="D691" s="63"/>
      <c r="E691" s="63"/>
      <c r="F691" s="62" t="s">
        <v>2135</v>
      </c>
      <c r="G691" s="62" t="s">
        <v>2136</v>
      </c>
      <c r="H691" s="63">
        <v>33383.065889339079</v>
      </c>
    </row>
    <row r="692" spans="1:8" x14ac:dyDescent="0.25">
      <c r="A692" s="62" t="s">
        <v>694</v>
      </c>
      <c r="B692" s="62" t="s">
        <v>695</v>
      </c>
      <c r="C692" s="63">
        <v>31968.14618976679</v>
      </c>
      <c r="D692" s="63"/>
      <c r="E692" s="63"/>
      <c r="F692" s="62" t="s">
        <v>2137</v>
      </c>
      <c r="G692" s="62" t="s">
        <v>2138</v>
      </c>
      <c r="H692" s="63">
        <v>30487.512997773745</v>
      </c>
    </row>
    <row r="693" spans="1:8" x14ac:dyDescent="0.25">
      <c r="A693" s="62" t="s">
        <v>2139</v>
      </c>
      <c r="B693" s="62" t="s">
        <v>2140</v>
      </c>
      <c r="C693" s="63">
        <v>66921.479528378273</v>
      </c>
      <c r="D693" s="63"/>
      <c r="E693" s="63"/>
      <c r="F693" s="62" t="s">
        <v>2141</v>
      </c>
      <c r="G693" s="62" t="s">
        <v>2142</v>
      </c>
      <c r="H693" s="63">
        <v>92349.065777554337</v>
      </c>
    </row>
    <row r="694" spans="1:8" x14ac:dyDescent="0.25">
      <c r="A694" s="62" t="s">
        <v>746</v>
      </c>
      <c r="B694" s="62" t="s">
        <v>747</v>
      </c>
      <c r="C694" s="63">
        <v>65141.150766905048</v>
      </c>
      <c r="D694" s="63"/>
      <c r="E694" s="63"/>
      <c r="F694" s="62" t="s">
        <v>1274</v>
      </c>
      <c r="G694" s="62" t="s">
        <v>1275</v>
      </c>
      <c r="H694" s="63">
        <v>56405.387901142232</v>
      </c>
    </row>
    <row r="695" spans="1:8" x14ac:dyDescent="0.25">
      <c r="A695" s="62" t="s">
        <v>1643</v>
      </c>
      <c r="B695" s="62" t="s">
        <v>1644</v>
      </c>
      <c r="C695" s="63">
        <v>32531.428803126055</v>
      </c>
      <c r="D695" s="63"/>
      <c r="E695" s="63"/>
      <c r="F695" s="62" t="s">
        <v>1336</v>
      </c>
      <c r="G695" s="62" t="s">
        <v>1337</v>
      </c>
      <c r="H695" s="63">
        <v>27917.139871640498</v>
      </c>
    </row>
    <row r="696" spans="1:8" x14ac:dyDescent="0.25">
      <c r="A696" s="62" t="s">
        <v>480</v>
      </c>
      <c r="B696" s="62" t="s">
        <v>481</v>
      </c>
      <c r="C696" s="63">
        <v>41902.096126638164</v>
      </c>
      <c r="D696" s="63"/>
      <c r="E696" s="63"/>
      <c r="F696" s="62" t="s">
        <v>318</v>
      </c>
      <c r="G696" s="62" t="s">
        <v>319</v>
      </c>
      <c r="H696" s="63">
        <v>41146.210171324055</v>
      </c>
    </row>
    <row r="697" spans="1:8" x14ac:dyDescent="0.25">
      <c r="A697" s="62" t="s">
        <v>2143</v>
      </c>
      <c r="B697" s="62" t="s">
        <v>2144</v>
      </c>
      <c r="C697" s="63">
        <v>40032.943131647502</v>
      </c>
      <c r="D697" s="63"/>
      <c r="E697" s="63"/>
      <c r="F697" s="62" t="s">
        <v>2145</v>
      </c>
      <c r="G697" s="62" t="s">
        <v>2146</v>
      </c>
      <c r="H697" s="63">
        <v>39592.420816758262</v>
      </c>
    </row>
    <row r="698" spans="1:8" x14ac:dyDescent="0.25">
      <c r="A698" s="62" t="s">
        <v>2147</v>
      </c>
      <c r="B698" s="62" t="s">
        <v>2148</v>
      </c>
      <c r="C698" s="63">
        <v>55914.711767322122</v>
      </c>
      <c r="D698" s="63"/>
      <c r="E698" s="63"/>
      <c r="F698" s="62" t="s">
        <v>1637</v>
      </c>
      <c r="G698" s="62" t="s">
        <v>1638</v>
      </c>
      <c r="H698" s="63">
        <v>97302.877203164098</v>
      </c>
    </row>
    <row r="699" spans="1:8" x14ac:dyDescent="0.25">
      <c r="A699" s="62" t="s">
        <v>1130</v>
      </c>
      <c r="B699" s="62" t="s">
        <v>1131</v>
      </c>
      <c r="C699" s="63">
        <v>52030.900733480063</v>
      </c>
      <c r="D699" s="63"/>
      <c r="E699" s="63"/>
      <c r="F699" s="62" t="s">
        <v>2149</v>
      </c>
      <c r="G699" s="62" t="s">
        <v>2150</v>
      </c>
      <c r="H699" s="63">
        <v>53905.205788075116</v>
      </c>
    </row>
    <row r="700" spans="1:8" x14ac:dyDescent="0.25">
      <c r="A700" s="62" t="s">
        <v>1647</v>
      </c>
      <c r="B700" s="62" t="s">
        <v>1648</v>
      </c>
      <c r="C700" s="63">
        <v>35610.121177863955</v>
      </c>
      <c r="D700" s="63"/>
      <c r="E700" s="63"/>
      <c r="F700" s="62" t="s">
        <v>2151</v>
      </c>
      <c r="G700" s="62" t="s">
        <v>2152</v>
      </c>
      <c r="H700" s="63">
        <v>60006.882318350952</v>
      </c>
    </row>
    <row r="701" spans="1:8" x14ac:dyDescent="0.25">
      <c r="A701" s="62" t="s">
        <v>452</v>
      </c>
      <c r="B701" s="62" t="s">
        <v>453</v>
      </c>
      <c r="C701" s="63">
        <v>40348.393213446689</v>
      </c>
      <c r="D701" s="63"/>
      <c r="E701" s="63"/>
      <c r="F701" s="62" t="s">
        <v>2153</v>
      </c>
      <c r="G701" s="62" t="s">
        <v>2154</v>
      </c>
      <c r="H701" s="63">
        <v>52959.313943292429</v>
      </c>
    </row>
    <row r="702" spans="1:8" x14ac:dyDescent="0.25">
      <c r="A702" s="62" t="s">
        <v>1558</v>
      </c>
      <c r="B702" s="62" t="s">
        <v>1559</v>
      </c>
      <c r="C702" s="63">
        <v>50163.083098198462</v>
      </c>
      <c r="D702" s="63"/>
      <c r="E702" s="63"/>
      <c r="F702" s="62" t="s">
        <v>2155</v>
      </c>
      <c r="G702" s="62" t="s">
        <v>2156</v>
      </c>
      <c r="H702" s="63">
        <v>38848.150058928783</v>
      </c>
    </row>
    <row r="703" spans="1:8" x14ac:dyDescent="0.25">
      <c r="A703" s="62" t="s">
        <v>1625</v>
      </c>
      <c r="B703" s="62" t="s">
        <v>1626</v>
      </c>
      <c r="C703" s="63">
        <v>68493.608944438151</v>
      </c>
      <c r="D703" s="63"/>
      <c r="E703" s="63"/>
      <c r="F703" s="62" t="s">
        <v>2157</v>
      </c>
      <c r="G703" s="62" t="s">
        <v>2158</v>
      </c>
      <c r="H703" s="63">
        <v>30166.747024335848</v>
      </c>
    </row>
    <row r="704" spans="1:8" x14ac:dyDescent="0.25">
      <c r="A704" s="62" t="s">
        <v>234</v>
      </c>
      <c r="B704" s="62" t="s">
        <v>235</v>
      </c>
      <c r="C704" s="63">
        <v>30365.646026500497</v>
      </c>
      <c r="D704" s="63"/>
      <c r="E704" s="63"/>
      <c r="F704" s="62" t="s">
        <v>2159</v>
      </c>
      <c r="G704" s="62" t="s">
        <v>2160</v>
      </c>
      <c r="H704" s="63">
        <v>30651.241867262353</v>
      </c>
    </row>
    <row r="705" spans="1:8" x14ac:dyDescent="0.25">
      <c r="A705" s="62" t="s">
        <v>2161</v>
      </c>
      <c r="B705" s="62" t="s">
        <v>2162</v>
      </c>
      <c r="C705" s="63">
        <v>37999.334163094893</v>
      </c>
      <c r="D705" s="63"/>
      <c r="E705" s="63"/>
      <c r="F705" s="62" t="s">
        <v>1807</v>
      </c>
      <c r="G705" s="62" t="s">
        <v>1808</v>
      </c>
      <c r="H705" s="63">
        <v>53556.458522056724</v>
      </c>
    </row>
    <row r="706" spans="1:8" x14ac:dyDescent="0.25">
      <c r="A706" s="62" t="s">
        <v>2163</v>
      </c>
      <c r="B706" s="62" t="s">
        <v>2164</v>
      </c>
      <c r="C706" s="63">
        <v>58173.60280600196</v>
      </c>
      <c r="D706" s="63"/>
      <c r="E706" s="63"/>
      <c r="F706" s="62" t="s">
        <v>1969</v>
      </c>
      <c r="G706" s="62" t="s">
        <v>1970</v>
      </c>
      <c r="H706" s="63">
        <v>35193.616975033226</v>
      </c>
    </row>
    <row r="707" spans="1:8" x14ac:dyDescent="0.25">
      <c r="A707" s="62" t="s">
        <v>984</v>
      </c>
      <c r="B707" s="62" t="s">
        <v>985</v>
      </c>
      <c r="C707" s="63">
        <v>54776.847133434138</v>
      </c>
      <c r="D707" s="63"/>
      <c r="E707" s="63"/>
      <c r="F707" s="62" t="s">
        <v>1314</v>
      </c>
      <c r="G707" s="62" t="s">
        <v>1315</v>
      </c>
      <c r="H707" s="63">
        <v>74426.087318342514</v>
      </c>
    </row>
    <row r="708" spans="1:8" x14ac:dyDescent="0.25">
      <c r="A708" s="62" t="s">
        <v>1761</v>
      </c>
      <c r="B708" s="62" t="s">
        <v>1762</v>
      </c>
      <c r="C708" s="63">
        <v>55295.747931073791</v>
      </c>
      <c r="D708" s="63"/>
      <c r="E708" s="63"/>
      <c r="F708" s="62" t="s">
        <v>1987</v>
      </c>
      <c r="G708" s="62" t="s">
        <v>1988</v>
      </c>
      <c r="H708" s="63">
        <v>56272.708288488378</v>
      </c>
    </row>
    <row r="709" spans="1:8" x14ac:dyDescent="0.25">
      <c r="A709" s="62" t="s">
        <v>1707</v>
      </c>
      <c r="B709" s="62" t="s">
        <v>1708</v>
      </c>
      <c r="C709" s="63">
        <v>44198.993068001109</v>
      </c>
      <c r="D709" s="63"/>
      <c r="E709" s="63"/>
      <c r="F709" s="62" t="s">
        <v>376</v>
      </c>
      <c r="G709" s="62" t="s">
        <v>377</v>
      </c>
      <c r="H709" s="63">
        <v>43310.991894256498</v>
      </c>
    </row>
    <row r="710" spans="1:8" x14ac:dyDescent="0.25">
      <c r="A710" s="62" t="s">
        <v>266</v>
      </c>
      <c r="B710" s="62" t="s">
        <v>267</v>
      </c>
      <c r="C710" s="63">
        <v>94954.817945243922</v>
      </c>
      <c r="D710" s="63"/>
      <c r="E710" s="63"/>
      <c r="F710" s="62" t="s">
        <v>2161</v>
      </c>
      <c r="G710" s="62" t="s">
        <v>2162</v>
      </c>
      <c r="H710" s="63">
        <v>37999.334163094893</v>
      </c>
    </row>
    <row r="711" spans="1:8" x14ac:dyDescent="0.25">
      <c r="A711" s="62" t="s">
        <v>2159</v>
      </c>
      <c r="B711" s="62" t="s">
        <v>2160</v>
      </c>
      <c r="C711" s="63">
        <v>30651.241867262353</v>
      </c>
      <c r="D711" s="63"/>
      <c r="E711" s="63"/>
      <c r="F711" s="62" t="s">
        <v>930</v>
      </c>
      <c r="G711" s="62" t="s">
        <v>931</v>
      </c>
      <c r="H711" s="63">
        <v>53561.382296820193</v>
      </c>
    </row>
    <row r="712" spans="1:8" x14ac:dyDescent="0.25">
      <c r="A712" s="62" t="s">
        <v>2165</v>
      </c>
      <c r="B712" s="62" t="s">
        <v>2166</v>
      </c>
      <c r="C712" s="63">
        <v>39510.856431617765</v>
      </c>
      <c r="D712" s="63"/>
      <c r="E712" s="63"/>
      <c r="F712" s="62" t="s">
        <v>2167</v>
      </c>
      <c r="G712" s="62" t="s">
        <v>2168</v>
      </c>
      <c r="H712" s="63">
        <v>37177.301771297469</v>
      </c>
    </row>
    <row r="713" spans="1:8" x14ac:dyDescent="0.25">
      <c r="A713" s="62" t="s">
        <v>2169</v>
      </c>
      <c r="B713" s="62" t="s">
        <v>2170</v>
      </c>
      <c r="C713" s="63">
        <v>98965.581768794567</v>
      </c>
      <c r="D713" s="63"/>
      <c r="E713" s="63"/>
      <c r="F713" s="62" t="s">
        <v>2171</v>
      </c>
      <c r="G713" s="62" t="s">
        <v>2172</v>
      </c>
      <c r="H713" s="63">
        <v>29896.434939072002</v>
      </c>
    </row>
    <row r="714" spans="1:8" x14ac:dyDescent="0.25">
      <c r="A714" s="62" t="s">
        <v>1885</v>
      </c>
      <c r="B714" s="62" t="s">
        <v>1886</v>
      </c>
      <c r="C714" s="63">
        <v>50949.157164386954</v>
      </c>
      <c r="D714" s="63"/>
      <c r="E714" s="63"/>
      <c r="F714" s="62" t="s">
        <v>404</v>
      </c>
      <c r="G714" s="62" t="s">
        <v>405</v>
      </c>
      <c r="H714" s="63">
        <v>51884.956854407035</v>
      </c>
    </row>
    <row r="715" spans="1:8" x14ac:dyDescent="0.25">
      <c r="A715" s="62" t="s">
        <v>784</v>
      </c>
      <c r="B715" s="62" t="s">
        <v>785</v>
      </c>
      <c r="C715" s="63">
        <v>43569.936984616121</v>
      </c>
      <c r="D715" s="63"/>
      <c r="E715" s="63"/>
      <c r="F715" s="62" t="s">
        <v>2173</v>
      </c>
      <c r="G715" s="62" t="s">
        <v>2174</v>
      </c>
      <c r="H715" s="63">
        <v>39823.10092696856</v>
      </c>
    </row>
    <row r="716" spans="1:8" x14ac:dyDescent="0.25">
      <c r="A716" s="62" t="s">
        <v>2175</v>
      </c>
      <c r="B716" s="62" t="s">
        <v>2176</v>
      </c>
      <c r="C716" s="63">
        <v>58798.783083277107</v>
      </c>
      <c r="D716" s="63"/>
      <c r="E716" s="63"/>
      <c r="F716" s="62" t="s">
        <v>474</v>
      </c>
      <c r="G716" s="62" t="s">
        <v>475</v>
      </c>
      <c r="H716" s="63">
        <v>62765.317793911017</v>
      </c>
    </row>
    <row r="717" spans="1:8" x14ac:dyDescent="0.25">
      <c r="A717" s="62" t="s">
        <v>2177</v>
      </c>
      <c r="B717" s="62" t="s">
        <v>2178</v>
      </c>
      <c r="C717" s="63">
        <v>36481.248504288887</v>
      </c>
      <c r="D717" s="63"/>
      <c r="E717" s="63"/>
      <c r="F717" s="62" t="s">
        <v>1659</v>
      </c>
      <c r="G717" s="62" t="s">
        <v>1660</v>
      </c>
      <c r="H717" s="63">
        <v>40793.367099614312</v>
      </c>
    </row>
    <row r="718" spans="1:8" x14ac:dyDescent="0.25">
      <c r="A718" s="62" t="s">
        <v>2179</v>
      </c>
      <c r="B718" s="62" t="s">
        <v>2180</v>
      </c>
      <c r="C718" s="63">
        <v>36439.719364476019</v>
      </c>
      <c r="D718" s="63"/>
      <c r="E718" s="63"/>
      <c r="F718" s="62" t="s">
        <v>922</v>
      </c>
      <c r="G718" s="62" t="s">
        <v>923</v>
      </c>
      <c r="H718" s="63">
        <v>43986.833684400677</v>
      </c>
    </row>
    <row r="719" spans="1:8" x14ac:dyDescent="0.25">
      <c r="A719" s="62" t="s">
        <v>2149</v>
      </c>
      <c r="B719" s="62" t="s">
        <v>2150</v>
      </c>
      <c r="C719" s="63">
        <v>53905.205788075116</v>
      </c>
      <c r="D719" s="63"/>
      <c r="E719" s="63"/>
      <c r="F719" s="62" t="s">
        <v>1669</v>
      </c>
      <c r="G719" s="62" t="s">
        <v>1670</v>
      </c>
      <c r="H719" s="63">
        <v>35059.879778386588</v>
      </c>
    </row>
    <row r="720" spans="1:8" x14ac:dyDescent="0.25">
      <c r="A720" s="62" t="s">
        <v>1959</v>
      </c>
      <c r="B720" s="62" t="s">
        <v>1960</v>
      </c>
      <c r="C720" s="63">
        <v>36098.421815995571</v>
      </c>
      <c r="D720" s="63"/>
      <c r="E720" s="63"/>
      <c r="F720" s="62" t="s">
        <v>282</v>
      </c>
      <c r="G720" s="62" t="s">
        <v>283</v>
      </c>
      <c r="H720" s="63">
        <v>42181.229772331288</v>
      </c>
    </row>
    <row r="721" spans="1:8" x14ac:dyDescent="0.25">
      <c r="A721" s="62" t="s">
        <v>498</v>
      </c>
      <c r="B721" s="62" t="s">
        <v>499</v>
      </c>
      <c r="C721" s="63">
        <v>51296.858688618566</v>
      </c>
      <c r="D721" s="63"/>
      <c r="E721" s="63"/>
      <c r="F721" s="62" t="s">
        <v>2181</v>
      </c>
      <c r="G721" s="62" t="s">
        <v>2182</v>
      </c>
      <c r="H721" s="63">
        <v>51384.718419884128</v>
      </c>
    </row>
    <row r="722" spans="1:8" x14ac:dyDescent="0.25">
      <c r="A722" s="62" t="s">
        <v>316</v>
      </c>
      <c r="B722" s="62" t="s">
        <v>317</v>
      </c>
      <c r="C722" s="63">
        <v>22475.123610478167</v>
      </c>
      <c r="D722" s="63"/>
      <c r="E722" s="63"/>
      <c r="F722" s="62" t="s">
        <v>952</v>
      </c>
      <c r="G722" s="62" t="s">
        <v>953</v>
      </c>
      <c r="H722" s="63">
        <v>74863.636806276103</v>
      </c>
    </row>
    <row r="723" spans="1:8" x14ac:dyDescent="0.25">
      <c r="A723" s="62" t="s">
        <v>628</v>
      </c>
      <c r="B723" s="62" t="s">
        <v>629</v>
      </c>
      <c r="C723" s="63">
        <v>33926.941786039824</v>
      </c>
      <c r="D723" s="63"/>
      <c r="E723" s="63"/>
      <c r="F723" s="62" t="s">
        <v>1731</v>
      </c>
      <c r="G723" s="62" t="s">
        <v>1732</v>
      </c>
      <c r="H723" s="63">
        <v>89055.10397415678</v>
      </c>
    </row>
    <row r="724" spans="1:8" x14ac:dyDescent="0.25">
      <c r="A724" s="62" t="s">
        <v>2183</v>
      </c>
      <c r="B724" s="62" t="s">
        <v>2184</v>
      </c>
      <c r="C724" s="63">
        <v>30407.667768952986</v>
      </c>
      <c r="D724" s="63"/>
      <c r="E724" s="63"/>
      <c r="F724" s="62" t="s">
        <v>2185</v>
      </c>
      <c r="G724" s="62" t="s">
        <v>2186</v>
      </c>
      <c r="H724" s="63">
        <v>36054.922027271459</v>
      </c>
    </row>
    <row r="725" spans="1:8" x14ac:dyDescent="0.25">
      <c r="A725" s="62" t="s">
        <v>2135</v>
      </c>
      <c r="B725" s="62" t="s">
        <v>2136</v>
      </c>
      <c r="C725" s="63">
        <v>33383.065889339079</v>
      </c>
      <c r="D725" s="63"/>
      <c r="E725" s="63"/>
      <c r="F725" s="62" t="s">
        <v>1128</v>
      </c>
      <c r="G725" s="62" t="s">
        <v>1129</v>
      </c>
      <c r="H725" s="63">
        <v>37195.580595444597</v>
      </c>
    </row>
    <row r="726" spans="1:8" x14ac:dyDescent="0.25">
      <c r="A726" s="62" t="s">
        <v>1164</v>
      </c>
      <c r="B726" s="62" t="s">
        <v>1165</v>
      </c>
      <c r="C726" s="63">
        <v>47389.958698655049</v>
      </c>
      <c r="D726" s="63"/>
      <c r="E726" s="63"/>
      <c r="F726" s="62" t="s">
        <v>2187</v>
      </c>
      <c r="G726" s="62" t="s">
        <v>2188</v>
      </c>
      <c r="H726" s="63">
        <v>42696.183978430759</v>
      </c>
    </row>
    <row r="727" spans="1:8" x14ac:dyDescent="0.25">
      <c r="A727" s="62" t="s">
        <v>2189</v>
      </c>
      <c r="B727" s="62" t="s">
        <v>2190</v>
      </c>
      <c r="C727" s="63">
        <v>41041.639260003991</v>
      </c>
      <c r="D727" s="63"/>
      <c r="E727" s="63"/>
      <c r="F727" s="62" t="s">
        <v>722</v>
      </c>
      <c r="G727" s="62" t="s">
        <v>723</v>
      </c>
      <c r="H727" s="63">
        <v>50442.033428855175</v>
      </c>
    </row>
    <row r="728" spans="1:8" x14ac:dyDescent="0.25">
      <c r="A728" s="62" t="s">
        <v>642</v>
      </c>
      <c r="B728" s="62" t="s">
        <v>643</v>
      </c>
      <c r="C728" s="63">
        <v>31254.252271562927</v>
      </c>
      <c r="D728" s="63"/>
      <c r="E728" s="63"/>
      <c r="F728" s="62" t="s">
        <v>700</v>
      </c>
      <c r="G728" s="62" t="s">
        <v>701</v>
      </c>
      <c r="H728" s="63">
        <v>60644.332387212948</v>
      </c>
    </row>
    <row r="729" spans="1:8" x14ac:dyDescent="0.25">
      <c r="A729" s="62" t="s">
        <v>2191</v>
      </c>
      <c r="B729" s="62" t="s">
        <v>2192</v>
      </c>
      <c r="C729" s="63">
        <v>39110.684885936687</v>
      </c>
      <c r="D729" s="63"/>
      <c r="E729" s="63"/>
      <c r="F729" s="62" t="s">
        <v>2193</v>
      </c>
      <c r="G729" s="62" t="s">
        <v>2194</v>
      </c>
      <c r="H729" s="63">
        <v>52360.755101553819</v>
      </c>
    </row>
    <row r="730" spans="1:8" x14ac:dyDescent="0.25">
      <c r="A730" s="62" t="s">
        <v>2195</v>
      </c>
      <c r="B730" s="62" t="s">
        <v>2196</v>
      </c>
      <c r="C730" s="63">
        <v>37796.961379275228</v>
      </c>
      <c r="D730" s="63"/>
      <c r="E730" s="63"/>
      <c r="F730" s="62" t="s">
        <v>1991</v>
      </c>
      <c r="G730" s="62" t="s">
        <v>1992</v>
      </c>
      <c r="H730" s="63">
        <v>48728.52391019919</v>
      </c>
    </row>
    <row r="731" spans="1:8" x14ac:dyDescent="0.25">
      <c r="A731" s="62" t="s">
        <v>2197</v>
      </c>
      <c r="B731" s="62" t="s">
        <v>2198</v>
      </c>
      <c r="C731" s="63">
        <v>35899.271045516398</v>
      </c>
      <c r="D731" s="63"/>
      <c r="E731" s="63"/>
      <c r="F731" s="62" t="s">
        <v>1450</v>
      </c>
      <c r="G731" s="62" t="s">
        <v>1451</v>
      </c>
      <c r="H731" s="63">
        <v>67062.60054652956</v>
      </c>
    </row>
    <row r="732" spans="1:8" x14ac:dyDescent="0.25">
      <c r="A732" s="62" t="s">
        <v>2199</v>
      </c>
      <c r="B732" s="62" t="s">
        <v>2200</v>
      </c>
      <c r="C732" s="63">
        <v>40344.253623768294</v>
      </c>
      <c r="D732" s="63"/>
      <c r="E732" s="63"/>
      <c r="F732" s="62" t="s">
        <v>1306</v>
      </c>
      <c r="G732" s="62" t="s">
        <v>1307</v>
      </c>
      <c r="H732" s="63">
        <v>50296.822939036487</v>
      </c>
    </row>
    <row r="733" spans="1:8" x14ac:dyDescent="0.25">
      <c r="A733" s="62" t="s">
        <v>2201</v>
      </c>
      <c r="B733" s="62" t="s">
        <v>2202</v>
      </c>
      <c r="C733" s="63">
        <v>61265.186158979544</v>
      </c>
      <c r="D733" s="63"/>
      <c r="E733" s="63"/>
      <c r="F733" s="62" t="s">
        <v>2203</v>
      </c>
      <c r="G733" s="62" t="s">
        <v>2204</v>
      </c>
      <c r="H733" s="63">
        <v>47257.279584582408</v>
      </c>
    </row>
    <row r="734" spans="1:8" x14ac:dyDescent="0.25">
      <c r="A734" s="62" t="s">
        <v>370</v>
      </c>
      <c r="B734" s="62" t="s">
        <v>371</v>
      </c>
      <c r="C734" s="63">
        <v>53667.466729012674</v>
      </c>
      <c r="D734" s="63"/>
      <c r="E734" s="63"/>
      <c r="F734" s="62" t="s">
        <v>2031</v>
      </c>
      <c r="G734" s="62" t="s">
        <v>2032</v>
      </c>
      <c r="H734" s="63">
        <v>39770.417014351624</v>
      </c>
    </row>
    <row r="735" spans="1:8" x14ac:dyDescent="0.25">
      <c r="A735" s="62" t="s">
        <v>2205</v>
      </c>
      <c r="B735" s="62" t="s">
        <v>2206</v>
      </c>
      <c r="C735" s="63">
        <v>26879.179213397714</v>
      </c>
      <c r="D735" s="63"/>
      <c r="E735" s="63"/>
      <c r="F735" s="62" t="s">
        <v>992</v>
      </c>
      <c r="G735" s="62" t="s">
        <v>993</v>
      </c>
      <c r="H735" s="63">
        <v>34150.133539597387</v>
      </c>
    </row>
    <row r="736" spans="1:8" x14ac:dyDescent="0.25">
      <c r="A736" s="62" t="s">
        <v>2207</v>
      </c>
      <c r="B736" s="62" t="s">
        <v>2208</v>
      </c>
      <c r="C736" s="63">
        <v>39310.632957999042</v>
      </c>
      <c r="D736" s="63"/>
      <c r="E736" s="63"/>
      <c r="F736" s="62" t="s">
        <v>1939</v>
      </c>
      <c r="G736" s="62" t="s">
        <v>1940</v>
      </c>
      <c r="H736" s="63">
        <v>55682.920047709602</v>
      </c>
    </row>
    <row r="737" spans="1:8" x14ac:dyDescent="0.25">
      <c r="A737" s="62" t="s">
        <v>1759</v>
      </c>
      <c r="B737" s="62" t="s">
        <v>1760</v>
      </c>
      <c r="C737" s="63">
        <v>76085.378574377421</v>
      </c>
      <c r="D737" s="63"/>
      <c r="E737" s="63"/>
      <c r="F737" s="62" t="s">
        <v>1492</v>
      </c>
      <c r="G737" s="62" t="s">
        <v>1493</v>
      </c>
      <c r="H737" s="63">
        <v>38938.808374536486</v>
      </c>
    </row>
    <row r="738" spans="1:8" x14ac:dyDescent="0.25">
      <c r="A738" s="62" t="s">
        <v>2141</v>
      </c>
      <c r="B738" s="62" t="s">
        <v>2142</v>
      </c>
      <c r="C738" s="63">
        <v>92349.065777554337</v>
      </c>
      <c r="D738" s="63"/>
      <c r="E738" s="63"/>
      <c r="F738" s="62" t="s">
        <v>1060</v>
      </c>
      <c r="G738" s="62" t="s">
        <v>1061</v>
      </c>
      <c r="H738" s="63">
        <v>35377.916923183249</v>
      </c>
    </row>
    <row r="739" spans="1:8" x14ac:dyDescent="0.25">
      <c r="A739" s="62" t="s">
        <v>1899</v>
      </c>
      <c r="B739" s="62" t="s">
        <v>1900</v>
      </c>
      <c r="C739" s="63">
        <v>30939.328181851124</v>
      </c>
      <c r="D739" s="63"/>
      <c r="E739" s="63"/>
      <c r="F739" s="62" t="s">
        <v>2209</v>
      </c>
      <c r="G739" s="62" t="s">
        <v>2210</v>
      </c>
      <c r="H739" s="63">
        <v>28200.604572730845</v>
      </c>
    </row>
    <row r="740" spans="1:8" x14ac:dyDescent="0.25">
      <c r="A740" s="62" t="s">
        <v>2211</v>
      </c>
      <c r="B740" s="62" t="s">
        <v>2212</v>
      </c>
      <c r="C740" s="63">
        <v>34158.752588433548</v>
      </c>
      <c r="D740" s="63"/>
      <c r="E740" s="63"/>
      <c r="F740" s="62" t="s">
        <v>870</v>
      </c>
      <c r="G740" s="62" t="s">
        <v>871</v>
      </c>
      <c r="H740" s="63">
        <v>45634.233330098054</v>
      </c>
    </row>
    <row r="741" spans="1:8" x14ac:dyDescent="0.25">
      <c r="A741" s="62" t="s">
        <v>2103</v>
      </c>
      <c r="B741" s="62" t="s">
        <v>2104</v>
      </c>
      <c r="C741" s="63">
        <v>75763.906529464963</v>
      </c>
      <c r="D741" s="63"/>
      <c r="E741" s="63"/>
      <c r="F741" s="62" t="s">
        <v>178</v>
      </c>
      <c r="G741" s="62" t="s">
        <v>179</v>
      </c>
      <c r="H741" s="63">
        <v>30932.727961622368</v>
      </c>
    </row>
    <row r="742" spans="1:8" x14ac:dyDescent="0.25">
      <c r="A742" s="62" t="s">
        <v>2213</v>
      </c>
      <c r="B742" s="62" t="s">
        <v>2214</v>
      </c>
      <c r="C742" s="63">
        <v>46771.653543180597</v>
      </c>
      <c r="D742" s="63"/>
      <c r="E742" s="63"/>
      <c r="F742" s="62" t="s">
        <v>2215</v>
      </c>
      <c r="G742" s="62" t="s">
        <v>2216</v>
      </c>
      <c r="H742" s="63">
        <v>101475.72396753283</v>
      </c>
    </row>
    <row r="743" spans="1:8" x14ac:dyDescent="0.25">
      <c r="A743" s="62" t="s">
        <v>2217</v>
      </c>
      <c r="B743" s="62" t="s">
        <v>2218</v>
      </c>
      <c r="C743" s="63">
        <v>120821.65370672279</v>
      </c>
      <c r="D743" s="63"/>
      <c r="E743" s="63"/>
      <c r="F743" s="62" t="s">
        <v>684</v>
      </c>
      <c r="G743" s="62" t="s">
        <v>685</v>
      </c>
      <c r="H743" s="63">
        <v>43963.067907702731</v>
      </c>
    </row>
    <row r="744" spans="1:8" x14ac:dyDescent="0.25">
      <c r="A744" s="62" t="s">
        <v>2219</v>
      </c>
      <c r="B744" s="62" t="s">
        <v>2220</v>
      </c>
      <c r="C744" s="63">
        <v>34995.586080093402</v>
      </c>
      <c r="D744" s="63"/>
      <c r="E744" s="63"/>
      <c r="F744" s="62" t="s">
        <v>1402</v>
      </c>
      <c r="G744" s="62" t="s">
        <v>1403</v>
      </c>
      <c r="H744" s="63">
        <v>151047.63548559041</v>
      </c>
    </row>
    <row r="745" spans="1:8" x14ac:dyDescent="0.25">
      <c r="A745" s="62" t="s">
        <v>2113</v>
      </c>
      <c r="B745" s="62" t="s">
        <v>2114</v>
      </c>
      <c r="C745" s="63">
        <v>35074.617779039261</v>
      </c>
      <c r="D745" s="63"/>
      <c r="E745" s="63"/>
      <c r="F745" s="62" t="s">
        <v>2221</v>
      </c>
      <c r="G745" s="62" t="s">
        <v>2222</v>
      </c>
      <c r="H745" s="63">
        <v>48643.13665975364</v>
      </c>
    </row>
    <row r="746" spans="1:8" x14ac:dyDescent="0.25">
      <c r="A746" s="62" t="s">
        <v>2223</v>
      </c>
      <c r="B746" s="62" t="s">
        <v>2224</v>
      </c>
      <c r="C746" s="63">
        <v>43762.734668439545</v>
      </c>
      <c r="D746" s="63"/>
      <c r="E746" s="63"/>
      <c r="F746" s="62" t="s">
        <v>1665</v>
      </c>
      <c r="G746" s="62" t="s">
        <v>1666</v>
      </c>
      <c r="H746" s="63">
        <v>28961.310722195565</v>
      </c>
    </row>
    <row r="747" spans="1:8" x14ac:dyDescent="0.25">
      <c r="A747" s="62" t="s">
        <v>2225</v>
      </c>
      <c r="B747" s="62" t="s">
        <v>2226</v>
      </c>
      <c r="C747" s="63">
        <v>44288.975487681346</v>
      </c>
      <c r="D747" s="63"/>
      <c r="E747" s="63"/>
      <c r="F747" s="62" t="s">
        <v>974</v>
      </c>
      <c r="G747" s="62" t="s">
        <v>975</v>
      </c>
      <c r="H747" s="63">
        <v>49370.7230410263</v>
      </c>
    </row>
    <row r="748" spans="1:8" x14ac:dyDescent="0.25">
      <c r="A748" s="62" t="s">
        <v>2227</v>
      </c>
      <c r="B748" s="62" t="s">
        <v>2228</v>
      </c>
      <c r="C748" s="63">
        <v>45310.670667610197</v>
      </c>
      <c r="D748" s="63"/>
      <c r="E748" s="63"/>
      <c r="F748" s="62" t="s">
        <v>2229</v>
      </c>
      <c r="G748" s="62" t="s">
        <v>2230</v>
      </c>
      <c r="H748" s="63">
        <v>66583.108068621354</v>
      </c>
    </row>
    <row r="749" spans="1:8" x14ac:dyDescent="0.25">
      <c r="A749" s="62" t="s">
        <v>328</v>
      </c>
      <c r="B749" s="62" t="s">
        <v>329</v>
      </c>
      <c r="C749" s="63">
        <v>51647.721004372601</v>
      </c>
      <c r="D749" s="63"/>
      <c r="E749" s="63"/>
      <c r="F749" s="62" t="s">
        <v>1184</v>
      </c>
      <c r="G749" s="62" t="s">
        <v>1185</v>
      </c>
      <c r="H749" s="63">
        <v>34181.784075046191</v>
      </c>
    </row>
    <row r="750" spans="1:8" x14ac:dyDescent="0.25">
      <c r="A750" s="62" t="s">
        <v>2231</v>
      </c>
      <c r="B750" s="62" t="s">
        <v>2232</v>
      </c>
      <c r="C750" s="63">
        <v>46630.273590836572</v>
      </c>
      <c r="D750" s="63"/>
      <c r="E750" s="63"/>
      <c r="F750" s="62" t="s">
        <v>2233</v>
      </c>
      <c r="G750" s="62" t="s">
        <v>2234</v>
      </c>
      <c r="H750" s="63">
        <v>32642.215991027846</v>
      </c>
    </row>
    <row r="751" spans="1:8" x14ac:dyDescent="0.25">
      <c r="A751" s="62" t="s">
        <v>2097</v>
      </c>
      <c r="B751" s="62" t="s">
        <v>2098</v>
      </c>
      <c r="C751" s="63">
        <v>39762.007486234375</v>
      </c>
      <c r="D751" s="63"/>
      <c r="E751" s="63"/>
      <c r="F751" s="62" t="s">
        <v>2235</v>
      </c>
      <c r="G751" s="62" t="s">
        <v>2236</v>
      </c>
      <c r="H751" s="63">
        <v>43032.478779613353</v>
      </c>
    </row>
    <row r="752" spans="1:8" x14ac:dyDescent="0.25">
      <c r="A752" s="62" t="s">
        <v>180</v>
      </c>
      <c r="B752" s="62" t="s">
        <v>181</v>
      </c>
      <c r="C752" s="63">
        <v>51781.117347802756</v>
      </c>
      <c r="D752" s="63"/>
      <c r="E752" s="63"/>
      <c r="F752" s="62" t="s">
        <v>2237</v>
      </c>
      <c r="G752" s="62" t="s">
        <v>2238</v>
      </c>
      <c r="H752" s="63">
        <v>42252.115242747983</v>
      </c>
    </row>
    <row r="753" spans="1:8" x14ac:dyDescent="0.25">
      <c r="A753" s="62" t="s">
        <v>2239</v>
      </c>
      <c r="B753" s="62" t="s">
        <v>2240</v>
      </c>
      <c r="C753" s="63">
        <v>62111.804105747891</v>
      </c>
      <c r="D753" s="63"/>
      <c r="E753" s="63"/>
      <c r="F753" s="62" t="s">
        <v>1446</v>
      </c>
      <c r="G753" s="62" t="s">
        <v>1447</v>
      </c>
      <c r="H753" s="63">
        <v>157459.51153254317</v>
      </c>
    </row>
    <row r="754" spans="1:8" x14ac:dyDescent="0.25">
      <c r="A754" s="62" t="s">
        <v>1290</v>
      </c>
      <c r="B754" s="62" t="s">
        <v>1291</v>
      </c>
      <c r="C754" s="63">
        <v>88923.49459509374</v>
      </c>
      <c r="D754" s="63"/>
      <c r="E754" s="63"/>
      <c r="F754" s="62" t="s">
        <v>1494</v>
      </c>
      <c r="G754" s="62" t="s">
        <v>1495</v>
      </c>
      <c r="H754" s="63">
        <v>104876.36610713264</v>
      </c>
    </row>
    <row r="755" spans="1:8" x14ac:dyDescent="0.25">
      <c r="A755" s="62" t="s">
        <v>2241</v>
      </c>
      <c r="B755" s="62" t="s">
        <v>2242</v>
      </c>
      <c r="C755" s="63">
        <v>88055.644070938244</v>
      </c>
      <c r="D755" s="63"/>
      <c r="E755" s="63"/>
      <c r="F755" s="62" t="s">
        <v>2243</v>
      </c>
      <c r="G755" s="62" t="s">
        <v>2244</v>
      </c>
      <c r="H755" s="63">
        <v>39444.703351283257</v>
      </c>
    </row>
    <row r="756" spans="1:8" x14ac:dyDescent="0.25">
      <c r="A756" s="62" t="s">
        <v>2131</v>
      </c>
      <c r="B756" s="62" t="s">
        <v>2132</v>
      </c>
      <c r="C756" s="63">
        <v>56436.83078698469</v>
      </c>
      <c r="D756" s="63"/>
      <c r="E756" s="63"/>
      <c r="F756" s="62" t="s">
        <v>428</v>
      </c>
      <c r="G756" s="62" t="s">
        <v>429</v>
      </c>
      <c r="H756" s="63">
        <v>69333.936249854465</v>
      </c>
    </row>
    <row r="757" spans="1:8" x14ac:dyDescent="0.25">
      <c r="A757" s="62" t="s">
        <v>440</v>
      </c>
      <c r="B757" s="62" t="s">
        <v>441</v>
      </c>
      <c r="C757" s="63">
        <v>213403.93693072189</v>
      </c>
      <c r="D757" s="63"/>
      <c r="E757" s="63"/>
      <c r="F757" s="62" t="s">
        <v>2245</v>
      </c>
      <c r="G757" s="62" t="s">
        <v>2246</v>
      </c>
      <c r="H757" s="63">
        <v>34257.457845798286</v>
      </c>
    </row>
    <row r="758" spans="1:8" x14ac:dyDescent="0.25">
      <c r="A758" s="62" t="s">
        <v>488</v>
      </c>
      <c r="B758" s="62" t="s">
        <v>489</v>
      </c>
      <c r="C758" s="63">
        <v>52094.30941289819</v>
      </c>
      <c r="D758" s="63"/>
      <c r="E758" s="63"/>
      <c r="F758" s="62" t="s">
        <v>2247</v>
      </c>
      <c r="G758" s="62" t="s">
        <v>2248</v>
      </c>
      <c r="H758" s="63">
        <v>37856.406800740231</v>
      </c>
    </row>
    <row r="759" spans="1:8" x14ac:dyDescent="0.25">
      <c r="A759" s="62" t="s">
        <v>2249</v>
      </c>
      <c r="B759" s="62" t="s">
        <v>2250</v>
      </c>
      <c r="C759" s="63">
        <v>34203.173584126882</v>
      </c>
      <c r="D759" s="63"/>
      <c r="E759" s="63"/>
      <c r="F759" s="62" t="s">
        <v>1869</v>
      </c>
      <c r="G759" s="62" t="s">
        <v>1870</v>
      </c>
      <c r="H759" s="63">
        <v>73256.582003298841</v>
      </c>
    </row>
    <row r="760" spans="1:8" x14ac:dyDescent="0.25">
      <c r="A760" s="62" t="s">
        <v>2251</v>
      </c>
      <c r="B760" s="62" t="s">
        <v>2252</v>
      </c>
      <c r="C760" s="63">
        <v>46824.762693532313</v>
      </c>
      <c r="D760" s="63"/>
      <c r="E760" s="63"/>
      <c r="F760" s="62" t="s">
        <v>2253</v>
      </c>
      <c r="G760" s="62" t="s">
        <v>2254</v>
      </c>
      <c r="H760" s="63">
        <v>22289.178821677688</v>
      </c>
    </row>
    <row r="761" spans="1:8" x14ac:dyDescent="0.25">
      <c r="A761" s="62" t="s">
        <v>2255</v>
      </c>
      <c r="B761" s="62" t="s">
        <v>2256</v>
      </c>
      <c r="C761" s="63">
        <v>72865.674811885823</v>
      </c>
      <c r="D761" s="63"/>
      <c r="E761" s="63"/>
      <c r="F761" s="62" t="s">
        <v>1889</v>
      </c>
      <c r="G761" s="62" t="s">
        <v>1890</v>
      </c>
      <c r="H761" s="63">
        <v>40557.541980988615</v>
      </c>
    </row>
    <row r="762" spans="1:8" x14ac:dyDescent="0.25">
      <c r="A762" s="62" t="s">
        <v>990</v>
      </c>
      <c r="B762" s="62" t="s">
        <v>991</v>
      </c>
      <c r="C762" s="63">
        <v>38769.234893737936</v>
      </c>
      <c r="D762" s="63"/>
      <c r="E762" s="63"/>
      <c r="F762" s="62" t="s">
        <v>2257</v>
      </c>
      <c r="G762" s="62" t="s">
        <v>2258</v>
      </c>
      <c r="H762" s="63">
        <v>60152.118218248128</v>
      </c>
    </row>
    <row r="763" spans="1:8" x14ac:dyDescent="0.25">
      <c r="A763" s="62" t="s">
        <v>2259</v>
      </c>
      <c r="B763" s="62" t="s">
        <v>2260</v>
      </c>
      <c r="C763" s="63">
        <v>24986.219645767866</v>
      </c>
      <c r="D763" s="63"/>
      <c r="E763" s="63"/>
      <c r="F763" s="62" t="s">
        <v>2261</v>
      </c>
      <c r="G763" s="62" t="s">
        <v>2262</v>
      </c>
      <c r="H763" s="63">
        <v>40207.477437069581</v>
      </c>
    </row>
    <row r="764" spans="1:8" x14ac:dyDescent="0.25">
      <c r="A764" s="62" t="s">
        <v>1849</v>
      </c>
      <c r="B764" s="62" t="s">
        <v>1850</v>
      </c>
      <c r="C764" s="63">
        <v>109187.15099747335</v>
      </c>
      <c r="D764" s="63"/>
      <c r="E764" s="63"/>
      <c r="F764" s="62" t="s">
        <v>716</v>
      </c>
      <c r="G764" s="62" t="s">
        <v>717</v>
      </c>
      <c r="H764" s="63">
        <v>32515.826106341086</v>
      </c>
    </row>
    <row r="765" spans="1:8" x14ac:dyDescent="0.25">
      <c r="A765" s="62" t="s">
        <v>2111</v>
      </c>
      <c r="B765" s="62" t="s">
        <v>2112</v>
      </c>
      <c r="C765" s="63">
        <v>31746.06320482913</v>
      </c>
      <c r="D765" s="63"/>
      <c r="E765" s="63"/>
      <c r="F765" s="62" t="s">
        <v>1615</v>
      </c>
      <c r="G765" s="62" t="s">
        <v>1616</v>
      </c>
      <c r="H765" s="63">
        <v>32277.052645067215</v>
      </c>
    </row>
    <row r="766" spans="1:8" x14ac:dyDescent="0.25">
      <c r="A766" s="62" t="s">
        <v>2263</v>
      </c>
      <c r="B766" s="62" t="s">
        <v>2264</v>
      </c>
      <c r="C766" s="63">
        <v>42961.642203810945</v>
      </c>
      <c r="D766" s="63"/>
      <c r="E766" s="63"/>
      <c r="F766" s="62" t="s">
        <v>2265</v>
      </c>
      <c r="G766" s="62" t="s">
        <v>2266</v>
      </c>
      <c r="H766" s="63">
        <v>28926.011115886617</v>
      </c>
    </row>
    <row r="767" spans="1:8" x14ac:dyDescent="0.25">
      <c r="A767" s="62" t="s">
        <v>2267</v>
      </c>
      <c r="B767" s="62" t="s">
        <v>2268</v>
      </c>
      <c r="C767" s="63">
        <v>50754.577128897654</v>
      </c>
      <c r="D767" s="63"/>
      <c r="E767" s="63"/>
      <c r="F767" s="62" t="s">
        <v>2057</v>
      </c>
      <c r="G767" s="62" t="s">
        <v>2058</v>
      </c>
      <c r="H767" s="63">
        <v>42637.209463640938</v>
      </c>
    </row>
    <row r="768" spans="1:8" x14ac:dyDescent="0.25">
      <c r="A768" s="62" t="s">
        <v>2269</v>
      </c>
      <c r="B768" s="62" t="s">
        <v>2270</v>
      </c>
      <c r="C768" s="63">
        <v>48434.538163868056</v>
      </c>
      <c r="D768" s="63"/>
      <c r="E768" s="63"/>
      <c r="F768" s="62" t="s">
        <v>2001</v>
      </c>
      <c r="G768" s="62" t="s">
        <v>2002</v>
      </c>
      <c r="H768" s="63">
        <v>87246.979112119632</v>
      </c>
    </row>
    <row r="769" spans="1:8" x14ac:dyDescent="0.25">
      <c r="A769" s="62" t="s">
        <v>2233</v>
      </c>
      <c r="B769" s="62" t="s">
        <v>2234</v>
      </c>
      <c r="C769" s="63">
        <v>32642.215991027846</v>
      </c>
      <c r="D769" s="63"/>
      <c r="E769" s="63"/>
      <c r="F769" s="62" t="s">
        <v>2271</v>
      </c>
      <c r="G769" s="62" t="s">
        <v>2272</v>
      </c>
      <c r="H769" s="63">
        <v>18573.998563446803</v>
      </c>
    </row>
    <row r="770" spans="1:8" x14ac:dyDescent="0.25">
      <c r="A770" s="62" t="s">
        <v>2273</v>
      </c>
      <c r="B770" s="62" t="s">
        <v>2274</v>
      </c>
      <c r="C770" s="63">
        <v>36398.495680028936</v>
      </c>
      <c r="D770" s="63"/>
      <c r="E770" s="63"/>
      <c r="F770" s="62" t="s">
        <v>2275</v>
      </c>
      <c r="G770" s="62" t="s">
        <v>2276</v>
      </c>
      <c r="H770" s="63">
        <v>123177.23884092325</v>
      </c>
    </row>
    <row r="771" spans="1:8" x14ac:dyDescent="0.25">
      <c r="A771" s="62" t="s">
        <v>2277</v>
      </c>
      <c r="B771" s="62" t="s">
        <v>2278</v>
      </c>
      <c r="C771" s="63">
        <v>28378.406145230852</v>
      </c>
      <c r="D771" s="63"/>
      <c r="E771" s="63"/>
      <c r="F771" s="62" t="s">
        <v>2279</v>
      </c>
      <c r="G771" s="62" t="s">
        <v>2280</v>
      </c>
      <c r="H771" s="63">
        <v>156326.56860827236</v>
      </c>
    </row>
    <row r="772" spans="1:8" x14ac:dyDescent="0.25">
      <c r="A772" s="62" t="s">
        <v>2281</v>
      </c>
      <c r="B772" s="62" t="s">
        <v>2282</v>
      </c>
      <c r="C772" s="63">
        <v>45907.380627694736</v>
      </c>
      <c r="D772" s="63"/>
      <c r="E772" s="63"/>
      <c r="F772" s="62" t="s">
        <v>2283</v>
      </c>
      <c r="G772" s="62" t="s">
        <v>2284</v>
      </c>
      <c r="H772" s="63">
        <v>58679.868300057577</v>
      </c>
    </row>
    <row r="773" spans="1:8" x14ac:dyDescent="0.25">
      <c r="A773" s="62" t="s">
        <v>638</v>
      </c>
      <c r="B773" s="62" t="s">
        <v>639</v>
      </c>
      <c r="C773" s="63">
        <v>31687.632360310319</v>
      </c>
      <c r="D773" s="63"/>
      <c r="E773" s="63"/>
      <c r="F773" s="62" t="s">
        <v>2285</v>
      </c>
      <c r="G773" s="62" t="s">
        <v>2286</v>
      </c>
      <c r="H773" s="63">
        <v>45733.993207909029</v>
      </c>
    </row>
    <row r="774" spans="1:8" x14ac:dyDescent="0.25">
      <c r="A774" s="62" t="s">
        <v>2287</v>
      </c>
      <c r="B774" s="62" t="s">
        <v>2288</v>
      </c>
      <c r="C774" s="63">
        <v>71503.270804733926</v>
      </c>
      <c r="D774" s="63"/>
      <c r="E774" s="63"/>
      <c r="F774" s="62" t="s">
        <v>146</v>
      </c>
      <c r="G774" s="62" t="s">
        <v>147</v>
      </c>
      <c r="H774" s="63">
        <v>44048.108636541918</v>
      </c>
    </row>
    <row r="775" spans="1:8" x14ac:dyDescent="0.25">
      <c r="A775" s="62" t="s">
        <v>854</v>
      </c>
      <c r="B775" s="62" t="s">
        <v>855</v>
      </c>
      <c r="C775" s="63">
        <v>240001.98886963478</v>
      </c>
      <c r="D775" s="63"/>
      <c r="E775" s="63"/>
      <c r="F775" s="62" t="s">
        <v>918</v>
      </c>
      <c r="G775" s="62" t="s">
        <v>919</v>
      </c>
      <c r="H775" s="63">
        <v>64364.93658085457</v>
      </c>
    </row>
    <row r="776" spans="1:8" x14ac:dyDescent="0.25">
      <c r="A776" s="62" t="s">
        <v>1981</v>
      </c>
      <c r="B776" s="62" t="s">
        <v>1982</v>
      </c>
      <c r="C776" s="63">
        <v>69598.846674092754</v>
      </c>
      <c r="D776" s="63"/>
      <c r="E776" s="63"/>
      <c r="F776" s="62" t="s">
        <v>1749</v>
      </c>
      <c r="G776" s="62" t="s">
        <v>1750</v>
      </c>
      <c r="H776" s="63">
        <v>52505.604554174497</v>
      </c>
    </row>
    <row r="777" spans="1:8" x14ac:dyDescent="0.25">
      <c r="A777" s="62" t="s">
        <v>2289</v>
      </c>
      <c r="B777" s="62" t="s">
        <v>2290</v>
      </c>
      <c r="C777" s="63">
        <v>104982.98261974892</v>
      </c>
      <c r="D777" s="63"/>
      <c r="E777" s="63"/>
      <c r="F777" s="62" t="s">
        <v>1278</v>
      </c>
      <c r="G777" s="62" t="s">
        <v>1279</v>
      </c>
      <c r="H777" s="63">
        <v>75610.287790043993</v>
      </c>
    </row>
    <row r="778" spans="1:8" x14ac:dyDescent="0.25">
      <c r="A778" s="62" t="s">
        <v>2291</v>
      </c>
      <c r="B778" s="62" t="s">
        <v>2292</v>
      </c>
      <c r="C778" s="63">
        <v>123505.9910050443</v>
      </c>
      <c r="D778" s="63"/>
      <c r="E778" s="63"/>
      <c r="F778" s="62" t="s">
        <v>2293</v>
      </c>
      <c r="G778" s="62" t="s">
        <v>2294</v>
      </c>
      <c r="H778" s="63">
        <v>97695.824071100389</v>
      </c>
    </row>
    <row r="779" spans="1:8" x14ac:dyDescent="0.25">
      <c r="A779" s="62" t="s">
        <v>600</v>
      </c>
      <c r="B779" s="62" t="s">
        <v>601</v>
      </c>
      <c r="C779" s="63">
        <v>53457.087895637378</v>
      </c>
      <c r="D779" s="63"/>
      <c r="E779" s="63"/>
      <c r="F779" s="62" t="s">
        <v>1226</v>
      </c>
      <c r="G779" s="62" t="s">
        <v>1227</v>
      </c>
      <c r="H779" s="63">
        <v>34801.011814405676</v>
      </c>
    </row>
    <row r="780" spans="1:8" x14ac:dyDescent="0.25">
      <c r="A780" s="62" t="s">
        <v>2295</v>
      </c>
      <c r="B780" s="62" t="s">
        <v>2296</v>
      </c>
      <c r="C780" s="63">
        <v>38437.02396705946</v>
      </c>
      <c r="D780" s="63"/>
      <c r="E780" s="63"/>
      <c r="F780" s="62" t="s">
        <v>2297</v>
      </c>
      <c r="G780" s="62" t="s">
        <v>2298</v>
      </c>
      <c r="H780" s="63">
        <v>37922.820657570708</v>
      </c>
    </row>
    <row r="781" spans="1:8" x14ac:dyDescent="0.25">
      <c r="A781" s="62" t="s">
        <v>2265</v>
      </c>
      <c r="B781" s="62" t="s">
        <v>2266</v>
      </c>
      <c r="C781" s="63">
        <v>28926.011115886617</v>
      </c>
      <c r="D781" s="63"/>
      <c r="E781" s="63"/>
      <c r="F781" s="62" t="s">
        <v>602</v>
      </c>
      <c r="G781" s="62" t="s">
        <v>603</v>
      </c>
      <c r="H781" s="63">
        <v>41230.448310872438</v>
      </c>
    </row>
    <row r="782" spans="1:8" x14ac:dyDescent="0.25">
      <c r="A782" s="62" t="s">
        <v>1921</v>
      </c>
      <c r="B782" s="62" t="s">
        <v>1922</v>
      </c>
      <c r="C782" s="63">
        <v>59527.496003464126</v>
      </c>
      <c r="D782" s="63"/>
      <c r="E782" s="63"/>
      <c r="F782" s="62" t="s">
        <v>2295</v>
      </c>
      <c r="G782" s="62" t="s">
        <v>2296</v>
      </c>
      <c r="H782" s="63">
        <v>38437.02396705946</v>
      </c>
    </row>
    <row r="783" spans="1:8" x14ac:dyDescent="0.25">
      <c r="A783" s="62" t="s">
        <v>908</v>
      </c>
      <c r="B783" s="62" t="s">
        <v>909</v>
      </c>
      <c r="C783" s="63">
        <v>82594.517659966819</v>
      </c>
      <c r="D783" s="63"/>
      <c r="E783" s="63"/>
      <c r="F783" s="62" t="s">
        <v>2299</v>
      </c>
      <c r="G783" s="62" t="s">
        <v>2300</v>
      </c>
      <c r="H783" s="63">
        <v>45827.736468622999</v>
      </c>
    </row>
    <row r="784" spans="1:8" x14ac:dyDescent="0.25">
      <c r="A784" s="62" t="s">
        <v>2301</v>
      </c>
      <c r="B784" s="62" t="s">
        <v>2302</v>
      </c>
      <c r="C784" s="63">
        <v>54332.510785111837</v>
      </c>
      <c r="D784" s="63"/>
      <c r="E784" s="63"/>
      <c r="F784" s="62" t="s">
        <v>2303</v>
      </c>
      <c r="G784" s="62" t="s">
        <v>2304</v>
      </c>
      <c r="H784" s="63">
        <v>53565.38172036079</v>
      </c>
    </row>
    <row r="785" spans="1:8" x14ac:dyDescent="0.25">
      <c r="A785" s="62" t="s">
        <v>1839</v>
      </c>
      <c r="B785" s="62" t="s">
        <v>1840</v>
      </c>
      <c r="C785" s="63">
        <v>43730.852757986417</v>
      </c>
      <c r="D785" s="63"/>
      <c r="E785" s="63"/>
      <c r="F785" s="62" t="s">
        <v>1074</v>
      </c>
      <c r="G785" s="62" t="s">
        <v>1075</v>
      </c>
      <c r="H785" s="63">
        <v>46671.497972783414</v>
      </c>
    </row>
    <row r="786" spans="1:8" x14ac:dyDescent="0.25">
      <c r="A786" s="62" t="s">
        <v>2305</v>
      </c>
      <c r="B786" s="62" t="s">
        <v>2306</v>
      </c>
      <c r="C786" s="63">
        <v>48185.111668233461</v>
      </c>
      <c r="D786" s="63"/>
      <c r="E786" s="63"/>
      <c r="F786" s="62" t="s">
        <v>1564</v>
      </c>
      <c r="G786" s="62" t="s">
        <v>1565</v>
      </c>
      <c r="H786" s="63">
        <v>31987.410688495689</v>
      </c>
    </row>
    <row r="787" spans="1:8" x14ac:dyDescent="0.25">
      <c r="A787" s="62" t="s">
        <v>2307</v>
      </c>
      <c r="B787" s="62" t="s">
        <v>2308</v>
      </c>
      <c r="C787" s="63">
        <v>75051.875280857232</v>
      </c>
      <c r="D787" s="63"/>
      <c r="E787" s="63"/>
      <c r="F787" s="62" t="s">
        <v>2033</v>
      </c>
      <c r="G787" s="62" t="s">
        <v>2034</v>
      </c>
      <c r="H787" s="63">
        <v>38131.25974093096</v>
      </c>
    </row>
    <row r="788" spans="1:8" x14ac:dyDescent="0.25">
      <c r="A788" s="62" t="s">
        <v>1422</v>
      </c>
      <c r="B788" s="62" t="s">
        <v>1423</v>
      </c>
      <c r="C788" s="63">
        <v>39443.19680846807</v>
      </c>
      <c r="D788" s="63"/>
      <c r="E788" s="63"/>
      <c r="F788" s="62" t="s">
        <v>500</v>
      </c>
      <c r="G788" s="62" t="s">
        <v>501</v>
      </c>
      <c r="H788" s="63">
        <v>42375.212973297275</v>
      </c>
    </row>
    <row r="789" spans="1:8" x14ac:dyDescent="0.25">
      <c r="A789" s="62" t="s">
        <v>1600</v>
      </c>
      <c r="B789" s="62" t="s">
        <v>1601</v>
      </c>
      <c r="C789" s="63">
        <v>56311.199297618965</v>
      </c>
      <c r="D789" s="63"/>
      <c r="E789" s="63"/>
      <c r="F789" s="62" t="s">
        <v>2267</v>
      </c>
      <c r="G789" s="62" t="s">
        <v>2268</v>
      </c>
      <c r="H789" s="63">
        <v>50754.577128897654</v>
      </c>
    </row>
    <row r="790" spans="1:8" x14ac:dyDescent="0.25">
      <c r="A790" s="62" t="s">
        <v>2309</v>
      </c>
      <c r="B790" s="62" t="s">
        <v>2310</v>
      </c>
      <c r="C790" s="63">
        <v>29805.654567571153</v>
      </c>
      <c r="D790" s="63"/>
      <c r="E790" s="63"/>
      <c r="F790" s="62" t="s">
        <v>1833</v>
      </c>
      <c r="G790" s="62" t="s">
        <v>1834</v>
      </c>
      <c r="H790" s="63">
        <v>33458.221725765456</v>
      </c>
    </row>
    <row r="791" spans="1:8" x14ac:dyDescent="0.25">
      <c r="A791" s="62" t="s">
        <v>1687</v>
      </c>
      <c r="B791" s="62" t="s">
        <v>1688</v>
      </c>
      <c r="C791" s="63">
        <v>52119.991947721988</v>
      </c>
      <c r="D791" s="63"/>
      <c r="E791" s="63"/>
      <c r="F791" s="62" t="s">
        <v>2311</v>
      </c>
      <c r="G791" s="62" t="s">
        <v>2312</v>
      </c>
      <c r="H791" s="63">
        <v>53535.975792086603</v>
      </c>
    </row>
    <row r="792" spans="1:8" x14ac:dyDescent="0.25">
      <c r="A792" s="62" t="s">
        <v>1210</v>
      </c>
      <c r="B792" s="62" t="s">
        <v>1211</v>
      </c>
      <c r="C792" s="63">
        <v>29035.269521637983</v>
      </c>
      <c r="D792" s="63"/>
      <c r="E792" s="63"/>
      <c r="F792" s="62" t="s">
        <v>2313</v>
      </c>
      <c r="G792" s="62" t="s">
        <v>2314</v>
      </c>
      <c r="H792" s="63">
        <v>50706.413005316521</v>
      </c>
    </row>
    <row r="793" spans="1:8" x14ac:dyDescent="0.25">
      <c r="A793" s="62" t="s">
        <v>2315</v>
      </c>
      <c r="B793" s="62" t="s">
        <v>2316</v>
      </c>
      <c r="C793" s="63">
        <v>61479.004036863</v>
      </c>
      <c r="D793" s="63"/>
      <c r="E793" s="63"/>
      <c r="F793" s="62" t="s">
        <v>1124</v>
      </c>
      <c r="G793" s="62" t="s">
        <v>1125</v>
      </c>
      <c r="H793" s="63">
        <v>30049.865248740673</v>
      </c>
    </row>
    <row r="794" spans="1:8" x14ac:dyDescent="0.25">
      <c r="A794" s="62" t="s">
        <v>1819</v>
      </c>
      <c r="B794" s="62" t="s">
        <v>1820</v>
      </c>
      <c r="C794" s="63">
        <v>28260.997519200791</v>
      </c>
      <c r="D794" s="63"/>
      <c r="E794" s="63"/>
      <c r="F794" s="62" t="s">
        <v>1458</v>
      </c>
      <c r="G794" s="62" t="s">
        <v>1459</v>
      </c>
      <c r="H794" s="63">
        <v>37617.469142497503</v>
      </c>
    </row>
    <row r="795" spans="1:8" x14ac:dyDescent="0.25">
      <c r="A795" s="62" t="s">
        <v>2059</v>
      </c>
      <c r="B795" s="62" t="s">
        <v>2060</v>
      </c>
      <c r="C795" s="63">
        <v>27933.989827109639</v>
      </c>
      <c r="D795" s="63"/>
      <c r="E795" s="63"/>
      <c r="F795" s="62" t="s">
        <v>2317</v>
      </c>
      <c r="G795" s="62" t="s">
        <v>2318</v>
      </c>
      <c r="H795" s="63">
        <v>41073.032442661402</v>
      </c>
    </row>
    <row r="796" spans="1:8" x14ac:dyDescent="0.25">
      <c r="A796" s="62" t="s">
        <v>1582</v>
      </c>
      <c r="B796" s="62" t="s">
        <v>1583</v>
      </c>
      <c r="C796" s="63">
        <v>46762.38505577328</v>
      </c>
      <c r="D796" s="63"/>
      <c r="E796" s="63"/>
      <c r="F796" s="62" t="s">
        <v>2319</v>
      </c>
      <c r="G796" s="62" t="s">
        <v>2320</v>
      </c>
      <c r="H796" s="63">
        <v>115613.03047694487</v>
      </c>
    </row>
    <row r="797" spans="1:8" x14ac:dyDescent="0.25">
      <c r="A797" s="62" t="s">
        <v>1400</v>
      </c>
      <c r="B797" s="62" t="s">
        <v>1401</v>
      </c>
      <c r="C797" s="63">
        <v>37278.688314953361</v>
      </c>
      <c r="D797" s="63"/>
      <c r="E797" s="63"/>
      <c r="F797" s="62" t="s">
        <v>380</v>
      </c>
      <c r="G797" s="62" t="s">
        <v>381</v>
      </c>
      <c r="H797" s="63">
        <v>28528.031856193476</v>
      </c>
    </row>
    <row r="798" spans="1:8" x14ac:dyDescent="0.25">
      <c r="A798" s="62" t="s">
        <v>2321</v>
      </c>
      <c r="B798" s="62" t="s">
        <v>2322</v>
      </c>
      <c r="C798" s="63">
        <v>51392.230302500415</v>
      </c>
      <c r="D798" s="63"/>
      <c r="E798" s="63"/>
      <c r="F798" s="62" t="s">
        <v>2323</v>
      </c>
      <c r="G798" s="62" t="s">
        <v>2324</v>
      </c>
      <c r="H798" s="63">
        <v>62194.869113001725</v>
      </c>
    </row>
    <row r="799" spans="1:8" x14ac:dyDescent="0.25">
      <c r="A799" s="62" t="s">
        <v>2325</v>
      </c>
      <c r="B799" s="62" t="s">
        <v>2326</v>
      </c>
      <c r="C799" s="63">
        <v>32227.711526667375</v>
      </c>
      <c r="D799" s="63"/>
      <c r="E799" s="63"/>
      <c r="F799" s="62" t="s">
        <v>1853</v>
      </c>
      <c r="G799" s="62" t="s">
        <v>1854</v>
      </c>
      <c r="H799" s="63">
        <v>59513.273720902776</v>
      </c>
    </row>
    <row r="800" spans="1:8" x14ac:dyDescent="0.25">
      <c r="A800" s="62" t="s">
        <v>2327</v>
      </c>
      <c r="B800" s="62" t="s">
        <v>2328</v>
      </c>
      <c r="C800" s="63">
        <v>30469.777784108723</v>
      </c>
      <c r="D800" s="63"/>
      <c r="E800" s="63"/>
      <c r="F800" s="62" t="s">
        <v>2227</v>
      </c>
      <c r="G800" s="62" t="s">
        <v>2228</v>
      </c>
      <c r="H800" s="63">
        <v>45310.670667610197</v>
      </c>
    </row>
    <row r="801" spans="1:8" x14ac:dyDescent="0.25">
      <c r="A801" s="62" t="s">
        <v>460</v>
      </c>
      <c r="B801" s="62" t="s">
        <v>461</v>
      </c>
      <c r="C801" s="63">
        <v>46481.486997948443</v>
      </c>
      <c r="D801" s="63"/>
      <c r="E801" s="63"/>
      <c r="F801" s="62" t="s">
        <v>2119</v>
      </c>
      <c r="G801" s="62" t="s">
        <v>2120</v>
      </c>
      <c r="H801" s="63">
        <v>42147.531075848543</v>
      </c>
    </row>
    <row r="802" spans="1:8" x14ac:dyDescent="0.25">
      <c r="A802" s="62" t="s">
        <v>2329</v>
      </c>
      <c r="B802" s="62" t="s">
        <v>2330</v>
      </c>
      <c r="C802" s="63">
        <v>48680.648182434496</v>
      </c>
      <c r="D802" s="63"/>
      <c r="E802" s="63"/>
      <c r="F802" s="62" t="s">
        <v>1390</v>
      </c>
      <c r="G802" s="62" t="s">
        <v>1391</v>
      </c>
      <c r="H802" s="63">
        <v>34541.37341164524</v>
      </c>
    </row>
    <row r="803" spans="1:8" x14ac:dyDescent="0.25">
      <c r="A803" s="62" t="s">
        <v>1190</v>
      </c>
      <c r="B803" s="62" t="s">
        <v>1191</v>
      </c>
      <c r="C803" s="63">
        <v>48649.685187935174</v>
      </c>
      <c r="D803" s="63"/>
      <c r="E803" s="63"/>
      <c r="F803" s="62" t="s">
        <v>1893</v>
      </c>
      <c r="G803" s="62" t="s">
        <v>1894</v>
      </c>
      <c r="H803" s="63">
        <v>36903.962442689313</v>
      </c>
    </row>
    <row r="804" spans="1:8" x14ac:dyDescent="0.25">
      <c r="A804" s="62" t="s">
        <v>534</v>
      </c>
      <c r="B804" s="62" t="s">
        <v>535</v>
      </c>
      <c r="C804" s="63">
        <v>54632.485386716173</v>
      </c>
      <c r="D804" s="63"/>
      <c r="E804" s="63"/>
      <c r="F804" s="62" t="s">
        <v>2331</v>
      </c>
      <c r="G804" s="62" t="s">
        <v>2332</v>
      </c>
      <c r="H804" s="63">
        <v>42772.211943181472</v>
      </c>
    </row>
    <row r="805" spans="1:8" x14ac:dyDescent="0.25">
      <c r="A805" s="62" t="s">
        <v>2333</v>
      </c>
      <c r="B805" s="62" t="s">
        <v>2334</v>
      </c>
      <c r="C805" s="63">
        <v>38071.819324378572</v>
      </c>
      <c r="D805" s="63"/>
      <c r="E805" s="63"/>
      <c r="F805" s="62" t="s">
        <v>2335</v>
      </c>
      <c r="G805" s="62" t="s">
        <v>2336</v>
      </c>
      <c r="H805" s="63">
        <v>55610.374869573054</v>
      </c>
    </row>
    <row r="806" spans="1:8" x14ac:dyDescent="0.25">
      <c r="A806" s="62" t="s">
        <v>2167</v>
      </c>
      <c r="B806" s="62" t="s">
        <v>2168</v>
      </c>
      <c r="C806" s="63">
        <v>37177.301771297469</v>
      </c>
      <c r="D806" s="63"/>
      <c r="E806" s="63"/>
      <c r="F806" s="62" t="s">
        <v>2337</v>
      </c>
      <c r="G806" s="62" t="s">
        <v>2338</v>
      </c>
      <c r="H806" s="63">
        <v>30187.777054215108</v>
      </c>
    </row>
    <row r="807" spans="1:8" x14ac:dyDescent="0.25">
      <c r="A807" s="62" t="s">
        <v>2339</v>
      </c>
      <c r="B807" s="62" t="s">
        <v>2340</v>
      </c>
      <c r="C807" s="63">
        <v>71112.430356134195</v>
      </c>
      <c r="D807" s="63"/>
      <c r="E807" s="63"/>
      <c r="F807" s="62" t="s">
        <v>2341</v>
      </c>
      <c r="G807" s="62" t="s">
        <v>2342</v>
      </c>
      <c r="H807" s="63">
        <v>35402.807194052984</v>
      </c>
    </row>
    <row r="808" spans="1:8" x14ac:dyDescent="0.25">
      <c r="A808" s="62" t="s">
        <v>1308</v>
      </c>
      <c r="B808" s="62" t="s">
        <v>1309</v>
      </c>
      <c r="C808" s="63">
        <v>43214.314639894401</v>
      </c>
      <c r="D808" s="63"/>
      <c r="E808" s="63"/>
      <c r="F808" s="62" t="s">
        <v>2343</v>
      </c>
      <c r="G808" s="62" t="s">
        <v>2344</v>
      </c>
      <c r="H808" s="63">
        <v>45597.529743530402</v>
      </c>
    </row>
    <row r="809" spans="1:8" x14ac:dyDescent="0.25">
      <c r="A809" s="62" t="s">
        <v>2345</v>
      </c>
      <c r="B809" s="62" t="s">
        <v>2346</v>
      </c>
      <c r="C809" s="63">
        <v>45787.527749941939</v>
      </c>
      <c r="D809" s="63"/>
      <c r="E809" s="63"/>
      <c r="F809" s="62" t="s">
        <v>782</v>
      </c>
      <c r="G809" s="62" t="s">
        <v>783</v>
      </c>
      <c r="H809" s="63">
        <v>52880.640650401947</v>
      </c>
    </row>
    <row r="810" spans="1:8" x14ac:dyDescent="0.25">
      <c r="A810" s="62" t="s">
        <v>2347</v>
      </c>
      <c r="B810" s="62" t="s">
        <v>2348</v>
      </c>
      <c r="C810" s="63">
        <v>63511.332805955608</v>
      </c>
      <c r="D810" s="63"/>
      <c r="E810" s="63"/>
      <c r="F810" s="62" t="s">
        <v>902</v>
      </c>
      <c r="G810" s="62" t="s">
        <v>903</v>
      </c>
      <c r="H810" s="63">
        <v>29748.714001024971</v>
      </c>
    </row>
    <row r="811" spans="1:8" x14ac:dyDescent="0.25">
      <c r="A811" s="62" t="s">
        <v>876</v>
      </c>
      <c r="B811" s="62" t="s">
        <v>877</v>
      </c>
      <c r="C811" s="63">
        <v>31679.292315903836</v>
      </c>
      <c r="D811" s="63"/>
      <c r="E811" s="63"/>
      <c r="F811" s="62" t="s">
        <v>1424</v>
      </c>
      <c r="G811" s="62" t="s">
        <v>1425</v>
      </c>
      <c r="H811" s="63">
        <v>34421.558332430417</v>
      </c>
    </row>
    <row r="812" spans="1:8" x14ac:dyDescent="0.25">
      <c r="A812" s="62" t="s">
        <v>2349</v>
      </c>
      <c r="B812" s="62" t="s">
        <v>2350</v>
      </c>
      <c r="C812" s="63">
        <v>34592.810043283425</v>
      </c>
      <c r="D812" s="63"/>
      <c r="E812" s="63"/>
      <c r="F812" s="62" t="s">
        <v>1284</v>
      </c>
      <c r="G812" s="62" t="s">
        <v>1285</v>
      </c>
      <c r="H812" s="63">
        <v>49790.048718061458</v>
      </c>
    </row>
    <row r="813" spans="1:8" x14ac:dyDescent="0.25">
      <c r="A813" s="62" t="s">
        <v>944</v>
      </c>
      <c r="B813" s="62" t="s">
        <v>945</v>
      </c>
      <c r="C813" s="63">
        <v>20855.213616727055</v>
      </c>
      <c r="D813" s="63"/>
      <c r="E813" s="63"/>
      <c r="F813" s="62" t="s">
        <v>2351</v>
      </c>
      <c r="G813" s="62" t="s">
        <v>2352</v>
      </c>
      <c r="H813" s="63">
        <v>28254.861583115151</v>
      </c>
    </row>
    <row r="814" spans="1:8" x14ac:dyDescent="0.25">
      <c r="A814" s="62" t="s">
        <v>2353</v>
      </c>
      <c r="B814" s="62" t="s">
        <v>2354</v>
      </c>
      <c r="C814" s="63">
        <v>46332.577328267624</v>
      </c>
      <c r="D814" s="63"/>
      <c r="E814" s="63"/>
      <c r="F814" s="62" t="s">
        <v>2355</v>
      </c>
      <c r="G814" s="62" t="s">
        <v>2356</v>
      </c>
      <c r="H814" s="63">
        <v>60852.047253387813</v>
      </c>
    </row>
    <row r="815" spans="1:8" x14ac:dyDescent="0.25">
      <c r="A815" s="62" t="s">
        <v>1480</v>
      </c>
      <c r="B815" s="62" t="s">
        <v>1481</v>
      </c>
      <c r="C815" s="63">
        <v>25161.112126204705</v>
      </c>
      <c r="D815" s="63"/>
      <c r="E815" s="63"/>
      <c r="F815" s="62" t="s">
        <v>462</v>
      </c>
      <c r="G815" s="62" t="s">
        <v>463</v>
      </c>
      <c r="H815" s="63">
        <v>61704.670279940285</v>
      </c>
    </row>
    <row r="816" spans="1:8" x14ac:dyDescent="0.25">
      <c r="A816" s="62" t="s">
        <v>1410</v>
      </c>
      <c r="B816" s="62" t="s">
        <v>1411</v>
      </c>
      <c r="C816" s="63">
        <v>43049.583941401848</v>
      </c>
      <c r="D816" s="63"/>
      <c r="E816" s="63"/>
      <c r="F816" s="62" t="s">
        <v>2357</v>
      </c>
      <c r="G816" s="62" t="s">
        <v>2358</v>
      </c>
      <c r="H816" s="63">
        <v>50987.558800852705</v>
      </c>
    </row>
    <row r="817" spans="1:8" x14ac:dyDescent="0.25">
      <c r="A817" s="62" t="s">
        <v>2359</v>
      </c>
      <c r="B817" s="62" t="s">
        <v>2360</v>
      </c>
      <c r="C817" s="63">
        <v>106817.09848347079</v>
      </c>
      <c r="D817" s="63"/>
      <c r="E817" s="63"/>
      <c r="F817" s="62" t="s">
        <v>458</v>
      </c>
      <c r="G817" s="62" t="s">
        <v>459</v>
      </c>
      <c r="H817" s="63">
        <v>31122.533914041618</v>
      </c>
    </row>
    <row r="818" spans="1:8" x14ac:dyDescent="0.25">
      <c r="A818" s="62" t="s">
        <v>2157</v>
      </c>
      <c r="B818" s="62" t="s">
        <v>2158</v>
      </c>
      <c r="C818" s="63">
        <v>30166.747024335848</v>
      </c>
      <c r="D818" s="63"/>
      <c r="E818" s="63"/>
      <c r="F818" s="62" t="s">
        <v>2359</v>
      </c>
      <c r="G818" s="62" t="s">
        <v>2360</v>
      </c>
      <c r="H818" s="63">
        <v>106817.09848347079</v>
      </c>
    </row>
    <row r="819" spans="1:8" x14ac:dyDescent="0.25">
      <c r="A819" s="62" t="s">
        <v>670</v>
      </c>
      <c r="B819" s="62" t="s">
        <v>671</v>
      </c>
      <c r="C819" s="63">
        <v>52942.953204363926</v>
      </c>
      <c r="D819" s="63"/>
      <c r="E819" s="63"/>
      <c r="F819" s="62" t="s">
        <v>812</v>
      </c>
      <c r="G819" s="62" t="s">
        <v>813</v>
      </c>
      <c r="H819" s="63">
        <v>48009.305570979654</v>
      </c>
    </row>
    <row r="820" spans="1:8" x14ac:dyDescent="0.25">
      <c r="A820" s="62" t="s">
        <v>904</v>
      </c>
      <c r="B820" s="62" t="s">
        <v>905</v>
      </c>
      <c r="C820" s="63">
        <v>23706.528803571367</v>
      </c>
      <c r="D820" s="63"/>
      <c r="E820" s="63"/>
      <c r="F820" s="62" t="s">
        <v>2361</v>
      </c>
      <c r="G820" s="62" t="s">
        <v>2362</v>
      </c>
      <c r="H820" s="63">
        <v>41450.810856339907</v>
      </c>
    </row>
    <row r="821" spans="1:8" x14ac:dyDescent="0.25">
      <c r="A821" s="62" t="s">
        <v>2363</v>
      </c>
      <c r="B821" s="62" t="s">
        <v>2364</v>
      </c>
      <c r="C821" s="63">
        <v>66413.754766685073</v>
      </c>
      <c r="D821" s="63"/>
      <c r="E821" s="63"/>
      <c r="F821" s="62" t="s">
        <v>2147</v>
      </c>
      <c r="G821" s="62" t="s">
        <v>2148</v>
      </c>
      <c r="H821" s="63">
        <v>55914.711767322122</v>
      </c>
    </row>
    <row r="822" spans="1:8" x14ac:dyDescent="0.25">
      <c r="A822" s="62" t="s">
        <v>1002</v>
      </c>
      <c r="B822" s="62" t="s">
        <v>1003</v>
      </c>
      <c r="C822" s="63">
        <v>52089.91908483149</v>
      </c>
      <c r="D822" s="63"/>
      <c r="E822" s="63"/>
      <c r="F822" s="62" t="s">
        <v>1879</v>
      </c>
      <c r="G822" s="62" t="s">
        <v>1880</v>
      </c>
      <c r="H822" s="63">
        <v>33346.991447759872</v>
      </c>
    </row>
    <row r="823" spans="1:8" x14ac:dyDescent="0.25">
      <c r="A823" s="62" t="s">
        <v>848</v>
      </c>
      <c r="B823" s="62" t="s">
        <v>849</v>
      </c>
      <c r="C823" s="63">
        <v>39738.032339094418</v>
      </c>
      <c r="D823" s="63"/>
      <c r="E823" s="63"/>
      <c r="F823" s="62" t="s">
        <v>1979</v>
      </c>
      <c r="G823" s="62" t="s">
        <v>1980</v>
      </c>
      <c r="H823" s="63">
        <v>41552.898799652743</v>
      </c>
    </row>
    <row r="824" spans="1:8" x14ac:dyDescent="0.25">
      <c r="A824" s="62" t="s">
        <v>502</v>
      </c>
      <c r="B824" s="62" t="s">
        <v>503</v>
      </c>
      <c r="C824" s="63">
        <v>64845.056956705856</v>
      </c>
      <c r="D824" s="63"/>
      <c r="E824" s="63"/>
      <c r="F824" s="62" t="s">
        <v>2365</v>
      </c>
      <c r="G824" s="62" t="s">
        <v>2366</v>
      </c>
      <c r="H824" s="63">
        <v>32905.844198186489</v>
      </c>
    </row>
    <row r="825" spans="1:8" x14ac:dyDescent="0.25">
      <c r="A825" s="62" t="s">
        <v>1084</v>
      </c>
      <c r="B825" s="62" t="s">
        <v>1085</v>
      </c>
      <c r="C825" s="63">
        <v>32265.79513877261</v>
      </c>
      <c r="D825" s="63"/>
      <c r="E825" s="63"/>
      <c r="F825" s="62" t="s">
        <v>1244</v>
      </c>
      <c r="G825" s="62" t="s">
        <v>1245</v>
      </c>
      <c r="H825" s="63">
        <v>49564.154130562856</v>
      </c>
    </row>
    <row r="826" spans="1:8" x14ac:dyDescent="0.25">
      <c r="A826" s="62" t="s">
        <v>2367</v>
      </c>
      <c r="B826" s="62" t="s">
        <v>2368</v>
      </c>
      <c r="C826" s="63">
        <v>39738.774303384467</v>
      </c>
      <c r="D826" s="63"/>
      <c r="E826" s="63"/>
      <c r="F826" s="62" t="s">
        <v>1396</v>
      </c>
      <c r="G826" s="62" t="s">
        <v>1397</v>
      </c>
      <c r="H826" s="63">
        <v>55339.561664819717</v>
      </c>
    </row>
    <row r="827" spans="1:8" x14ac:dyDescent="0.25">
      <c r="A827" s="62" t="s">
        <v>1282</v>
      </c>
      <c r="B827" s="62" t="s">
        <v>1283</v>
      </c>
      <c r="C827" s="63">
        <v>29985.602077221149</v>
      </c>
      <c r="D827" s="63"/>
      <c r="E827" s="63"/>
      <c r="F827" s="62" t="s">
        <v>496</v>
      </c>
      <c r="G827" s="62" t="s">
        <v>497</v>
      </c>
      <c r="H827" s="63">
        <v>45738.232582942634</v>
      </c>
    </row>
    <row r="828" spans="1:8" x14ac:dyDescent="0.25">
      <c r="A828" s="62" t="s">
        <v>2017</v>
      </c>
      <c r="B828" s="62" t="s">
        <v>2018</v>
      </c>
      <c r="C828" s="63">
        <v>27100.025509956635</v>
      </c>
      <c r="D828" s="63"/>
      <c r="E828" s="63"/>
      <c r="F828" s="62" t="s">
        <v>578</v>
      </c>
      <c r="G828" s="62" t="s">
        <v>579</v>
      </c>
      <c r="H828" s="63">
        <v>39232.069193174531</v>
      </c>
    </row>
    <row r="829" spans="1:8" x14ac:dyDescent="0.25">
      <c r="A829" s="62" t="s">
        <v>2369</v>
      </c>
      <c r="B829" s="62" t="s">
        <v>2370</v>
      </c>
      <c r="C829" s="63">
        <v>103907.92025839617</v>
      </c>
      <c r="D829" s="63"/>
      <c r="E829" s="63"/>
      <c r="F829" s="62" t="s">
        <v>2371</v>
      </c>
      <c r="G829" s="62" t="s">
        <v>2372</v>
      </c>
      <c r="H829" s="63">
        <v>67474.467032989298</v>
      </c>
    </row>
    <row r="830" spans="1:8" x14ac:dyDescent="0.25">
      <c r="A830" s="62" t="s">
        <v>576</v>
      </c>
      <c r="B830" s="62" t="s">
        <v>577</v>
      </c>
      <c r="C830" s="63">
        <v>51570.503361181894</v>
      </c>
      <c r="D830" s="63"/>
      <c r="E830" s="63"/>
      <c r="F830" s="62" t="s">
        <v>2373</v>
      </c>
      <c r="G830" s="62" t="s">
        <v>2374</v>
      </c>
      <c r="H830" s="63">
        <v>32947.725265265115</v>
      </c>
    </row>
    <row r="831" spans="1:8" x14ac:dyDescent="0.25">
      <c r="A831" s="62" t="s">
        <v>2375</v>
      </c>
      <c r="B831" s="62" t="s">
        <v>2376</v>
      </c>
      <c r="C831" s="63">
        <v>38922.082976896389</v>
      </c>
      <c r="D831" s="63"/>
      <c r="E831" s="63"/>
      <c r="F831" s="62" t="s">
        <v>2377</v>
      </c>
      <c r="G831" s="62" t="s">
        <v>2378</v>
      </c>
      <c r="H831" s="63">
        <v>60329.667456047755</v>
      </c>
    </row>
    <row r="832" spans="1:8" x14ac:dyDescent="0.25">
      <c r="A832" s="62" t="s">
        <v>2379</v>
      </c>
      <c r="B832" s="62" t="s">
        <v>2380</v>
      </c>
      <c r="C832" s="63">
        <v>50500.24844408963</v>
      </c>
      <c r="D832" s="63"/>
      <c r="E832" s="63"/>
      <c r="F832" s="62" t="s">
        <v>2217</v>
      </c>
      <c r="G832" s="62" t="s">
        <v>2218</v>
      </c>
      <c r="H832" s="63">
        <v>120821.65370672279</v>
      </c>
    </row>
    <row r="833" spans="1:8" x14ac:dyDescent="0.25">
      <c r="A833" s="62" t="s">
        <v>2381</v>
      </c>
      <c r="B833" s="62" t="s">
        <v>2382</v>
      </c>
      <c r="C833" s="63">
        <v>50264.797056107389</v>
      </c>
      <c r="D833" s="63"/>
      <c r="E833" s="63"/>
      <c r="F833" s="62" t="s">
        <v>2383</v>
      </c>
      <c r="G833" s="62" t="s">
        <v>2384</v>
      </c>
      <c r="H833" s="63">
        <v>38694.308373264372</v>
      </c>
    </row>
    <row r="834" spans="1:8" x14ac:dyDescent="0.25">
      <c r="A834" s="62" t="s">
        <v>2385</v>
      </c>
      <c r="B834" s="62" t="s">
        <v>2386</v>
      </c>
      <c r="C834" s="63">
        <v>26051.218569366963</v>
      </c>
      <c r="D834" s="63"/>
      <c r="E834" s="63"/>
      <c r="F834" s="62" t="s">
        <v>2175</v>
      </c>
      <c r="G834" s="62" t="s">
        <v>2176</v>
      </c>
      <c r="H834" s="63">
        <v>58798.783083277107</v>
      </c>
    </row>
    <row r="835" spans="1:8" x14ac:dyDescent="0.25">
      <c r="A835" s="62" t="s">
        <v>2193</v>
      </c>
      <c r="B835" s="62" t="s">
        <v>2194</v>
      </c>
      <c r="C835" s="63">
        <v>52360.755101553819</v>
      </c>
      <c r="D835" s="63"/>
      <c r="E835" s="63"/>
      <c r="F835" s="62" t="s">
        <v>1829</v>
      </c>
      <c r="G835" s="62" t="s">
        <v>1830</v>
      </c>
      <c r="H835" s="63">
        <v>36117.896942354171</v>
      </c>
    </row>
    <row r="836" spans="1:8" x14ac:dyDescent="0.25">
      <c r="A836" s="62" t="s">
        <v>1586</v>
      </c>
      <c r="B836" s="62" t="s">
        <v>1587</v>
      </c>
      <c r="C836" s="63">
        <v>36783.910311347354</v>
      </c>
      <c r="D836" s="63"/>
      <c r="E836" s="63"/>
      <c r="F836" s="62" t="s">
        <v>2329</v>
      </c>
      <c r="G836" s="62" t="s">
        <v>2330</v>
      </c>
      <c r="H836" s="63">
        <v>48680.648182434496</v>
      </c>
    </row>
    <row r="837" spans="1:8" x14ac:dyDescent="0.25">
      <c r="A837" s="62" t="s">
        <v>2387</v>
      </c>
      <c r="B837" s="62" t="s">
        <v>2388</v>
      </c>
      <c r="C837" s="63">
        <v>40767.675757771016</v>
      </c>
      <c r="D837" s="63"/>
      <c r="E837" s="63"/>
      <c r="F837" s="62" t="s">
        <v>2389</v>
      </c>
      <c r="G837" s="62" t="s">
        <v>2390</v>
      </c>
      <c r="H837" s="63">
        <v>49624.945011158823</v>
      </c>
    </row>
    <row r="838" spans="1:8" x14ac:dyDescent="0.25">
      <c r="A838" s="62" t="s">
        <v>2391</v>
      </c>
      <c r="B838" s="62" t="s">
        <v>2392</v>
      </c>
      <c r="C838" s="63">
        <v>50143.492848521113</v>
      </c>
      <c r="D838" s="63"/>
      <c r="E838" s="63"/>
      <c r="F838" s="62" t="s">
        <v>2393</v>
      </c>
      <c r="G838" s="62" t="s">
        <v>2394</v>
      </c>
      <c r="H838" s="63">
        <v>68290.712084389408</v>
      </c>
    </row>
    <row r="839" spans="1:8" x14ac:dyDescent="0.25">
      <c r="A839" s="62" t="s">
        <v>766</v>
      </c>
      <c r="B839" s="62" t="s">
        <v>767</v>
      </c>
      <c r="C839" s="63">
        <v>57505.791767723684</v>
      </c>
      <c r="D839" s="63"/>
      <c r="E839" s="63"/>
      <c r="F839" s="62" t="s">
        <v>2121</v>
      </c>
      <c r="G839" s="62" t="s">
        <v>2122</v>
      </c>
      <c r="H839" s="63">
        <v>76053.876991537574</v>
      </c>
    </row>
    <row r="840" spans="1:8" x14ac:dyDescent="0.25">
      <c r="A840" s="62" t="s">
        <v>292</v>
      </c>
      <c r="B840" s="62" t="s">
        <v>293</v>
      </c>
      <c r="C840" s="63">
        <v>44173.195658345503</v>
      </c>
      <c r="D840" s="63"/>
      <c r="E840" s="63"/>
      <c r="F840" s="62" t="s">
        <v>2395</v>
      </c>
      <c r="G840" s="62" t="s">
        <v>2396</v>
      </c>
      <c r="H840" s="63">
        <v>61556.698038871298</v>
      </c>
    </row>
    <row r="841" spans="1:8" x14ac:dyDescent="0.25">
      <c r="A841" s="62" t="s">
        <v>2397</v>
      </c>
      <c r="B841" s="62" t="s">
        <v>2398</v>
      </c>
      <c r="C841" s="63">
        <v>47078.167496063041</v>
      </c>
      <c r="D841" s="63"/>
      <c r="E841" s="63"/>
      <c r="F841" s="62" t="s">
        <v>2349</v>
      </c>
      <c r="G841" s="62" t="s">
        <v>2350</v>
      </c>
      <c r="H841" s="63">
        <v>34592.810043283425</v>
      </c>
    </row>
    <row r="842" spans="1:8" x14ac:dyDescent="0.25">
      <c r="A842" s="62" t="s">
        <v>1506</v>
      </c>
      <c r="B842" s="62" t="s">
        <v>1507</v>
      </c>
      <c r="C842" s="63">
        <v>52826.024465345217</v>
      </c>
      <c r="D842" s="63"/>
      <c r="E842" s="63"/>
      <c r="F842" s="62" t="s">
        <v>606</v>
      </c>
      <c r="G842" s="62" t="s">
        <v>607</v>
      </c>
      <c r="H842" s="63">
        <v>58179.236022003832</v>
      </c>
    </row>
    <row r="843" spans="1:8" x14ac:dyDescent="0.25">
      <c r="A843" s="62" t="s">
        <v>2399</v>
      </c>
      <c r="B843" s="62" t="s">
        <v>2400</v>
      </c>
      <c r="C843" s="63">
        <v>38871.469230300048</v>
      </c>
      <c r="D843" s="63"/>
      <c r="E843" s="63"/>
      <c r="F843" s="62" t="s">
        <v>2401</v>
      </c>
      <c r="G843" s="62" t="s">
        <v>2402</v>
      </c>
      <c r="H843" s="63">
        <v>14649.369765117324</v>
      </c>
    </row>
    <row r="844" spans="1:8" x14ac:dyDescent="0.25">
      <c r="A844" s="62" t="s">
        <v>320</v>
      </c>
      <c r="B844" s="62" t="s">
        <v>321</v>
      </c>
      <c r="C844" s="63">
        <v>34915.340358355767</v>
      </c>
      <c r="D844" s="63"/>
      <c r="E844" s="63"/>
      <c r="F844" s="62" t="s">
        <v>2403</v>
      </c>
      <c r="G844" s="62" t="s">
        <v>2404</v>
      </c>
      <c r="H844" s="63">
        <v>49322.15022826162</v>
      </c>
    </row>
    <row r="845" spans="1:8" x14ac:dyDescent="0.25">
      <c r="A845" s="62" t="s">
        <v>1717</v>
      </c>
      <c r="B845" s="62" t="s">
        <v>1718</v>
      </c>
      <c r="C845" s="63">
        <v>27951.849747618064</v>
      </c>
      <c r="D845" s="63"/>
      <c r="E845" s="63"/>
      <c r="F845" s="62" t="s">
        <v>2405</v>
      </c>
      <c r="G845" s="62" t="s">
        <v>2406</v>
      </c>
      <c r="H845" s="63">
        <v>53098.048303982207</v>
      </c>
    </row>
    <row r="846" spans="1:8" x14ac:dyDescent="0.25">
      <c r="A846" s="62" t="s">
        <v>2407</v>
      </c>
      <c r="B846" s="62" t="s">
        <v>2408</v>
      </c>
      <c r="C846" s="63">
        <v>43770.128144108487</v>
      </c>
      <c r="D846" s="63"/>
      <c r="E846" s="63"/>
      <c r="F846" s="62" t="s">
        <v>1789</v>
      </c>
      <c r="G846" s="62" t="s">
        <v>1790</v>
      </c>
      <c r="H846" s="63">
        <v>46367.11142778318</v>
      </c>
    </row>
    <row r="847" spans="1:8" x14ac:dyDescent="0.25">
      <c r="A847" s="62" t="s">
        <v>624</v>
      </c>
      <c r="B847" s="62" t="s">
        <v>625</v>
      </c>
      <c r="C847" s="63">
        <v>80574.186573727784</v>
      </c>
      <c r="D847" s="63"/>
      <c r="E847" s="63"/>
      <c r="F847" s="62" t="s">
        <v>1038</v>
      </c>
      <c r="G847" s="62" t="s">
        <v>1039</v>
      </c>
      <c r="H847" s="63">
        <v>43665.05527106487</v>
      </c>
    </row>
    <row r="848" spans="1:8" x14ac:dyDescent="0.25">
      <c r="A848" s="62" t="s">
        <v>1268</v>
      </c>
      <c r="B848" s="62" t="s">
        <v>1269</v>
      </c>
      <c r="C848" s="63">
        <v>61460.386679309107</v>
      </c>
      <c r="D848" s="63"/>
      <c r="E848" s="63"/>
      <c r="F848" s="62" t="s">
        <v>2409</v>
      </c>
      <c r="G848" s="62" t="s">
        <v>2410</v>
      </c>
      <c r="H848" s="63">
        <v>54164.527877671782</v>
      </c>
    </row>
    <row r="849" spans="1:8" x14ac:dyDescent="0.25">
      <c r="A849" s="62" t="s">
        <v>2411</v>
      </c>
      <c r="B849" s="62" t="s">
        <v>2412</v>
      </c>
      <c r="C849" s="63">
        <v>73880.768390575526</v>
      </c>
      <c r="D849" s="63"/>
      <c r="E849" s="63"/>
      <c r="F849" s="62" t="s">
        <v>828</v>
      </c>
      <c r="G849" s="62" t="s">
        <v>829</v>
      </c>
      <c r="H849" s="63">
        <v>51267.423203960454</v>
      </c>
    </row>
    <row r="850" spans="1:8" x14ac:dyDescent="0.25">
      <c r="A850" s="62" t="s">
        <v>2413</v>
      </c>
      <c r="B850" s="62" t="s">
        <v>2414</v>
      </c>
      <c r="C850" s="63">
        <v>59858.532733160937</v>
      </c>
      <c r="D850" s="63"/>
      <c r="E850" s="63"/>
      <c r="F850" s="62" t="s">
        <v>2415</v>
      </c>
      <c r="G850" s="62" t="s">
        <v>2416</v>
      </c>
      <c r="H850" s="63">
        <v>85618.991850644044</v>
      </c>
    </row>
    <row r="851" spans="1:8" x14ac:dyDescent="0.25">
      <c r="A851" s="62" t="s">
        <v>706</v>
      </c>
      <c r="B851" s="62" t="s">
        <v>707</v>
      </c>
      <c r="C851" s="63">
        <v>43360.323856714916</v>
      </c>
      <c r="D851" s="63"/>
      <c r="E851" s="63"/>
      <c r="F851" s="62" t="s">
        <v>2417</v>
      </c>
      <c r="G851" s="62" t="s">
        <v>2418</v>
      </c>
      <c r="H851" s="63">
        <v>37016.085109631298</v>
      </c>
    </row>
    <row r="852" spans="1:8" x14ac:dyDescent="0.25">
      <c r="A852" s="62" t="s">
        <v>1256</v>
      </c>
      <c r="B852" s="62" t="s">
        <v>1257</v>
      </c>
      <c r="C852" s="63">
        <v>26824.539605353937</v>
      </c>
      <c r="D852" s="63"/>
      <c r="E852" s="63"/>
      <c r="F852" s="62" t="s">
        <v>2419</v>
      </c>
      <c r="G852" s="62" t="s">
        <v>2420</v>
      </c>
      <c r="H852" s="63">
        <v>41400.876526583124</v>
      </c>
    </row>
    <row r="853" spans="1:8" x14ac:dyDescent="0.25">
      <c r="A853" s="62" t="s">
        <v>806</v>
      </c>
      <c r="B853" s="62" t="s">
        <v>807</v>
      </c>
      <c r="C853" s="63">
        <v>76068.406611668732</v>
      </c>
      <c r="D853" s="63"/>
      <c r="E853" s="63"/>
      <c r="F853" s="62" t="s">
        <v>2421</v>
      </c>
      <c r="G853" s="62" t="s">
        <v>2422</v>
      </c>
      <c r="H853" s="63">
        <v>40603.774192524332</v>
      </c>
    </row>
    <row r="854" spans="1:8" x14ac:dyDescent="0.25">
      <c r="A854" s="62" t="s">
        <v>538</v>
      </c>
      <c r="B854" s="62" t="s">
        <v>539</v>
      </c>
      <c r="C854" s="63">
        <v>71005.571060210379</v>
      </c>
      <c r="D854" s="63"/>
      <c r="E854" s="63"/>
      <c r="F854" s="62" t="s">
        <v>726</v>
      </c>
      <c r="G854" s="62" t="s">
        <v>727</v>
      </c>
      <c r="H854" s="63">
        <v>55160.536008402109</v>
      </c>
    </row>
    <row r="855" spans="1:8" x14ac:dyDescent="0.25">
      <c r="A855" s="62" t="s">
        <v>2423</v>
      </c>
      <c r="B855" s="62" t="s">
        <v>2424</v>
      </c>
      <c r="C855" s="63">
        <v>58385.437364188096</v>
      </c>
      <c r="D855" s="63"/>
      <c r="E855" s="63"/>
      <c r="F855" s="62" t="s">
        <v>2425</v>
      </c>
      <c r="G855" s="62" t="s">
        <v>2426</v>
      </c>
      <c r="H855" s="63">
        <v>38320.983399997123</v>
      </c>
    </row>
    <row r="856" spans="1:8" x14ac:dyDescent="0.25">
      <c r="A856" s="62" t="s">
        <v>744</v>
      </c>
      <c r="B856" s="62" t="s">
        <v>745</v>
      </c>
      <c r="C856" s="63">
        <v>40962.783693557321</v>
      </c>
      <c r="D856" s="63"/>
      <c r="E856" s="63"/>
      <c r="F856" s="62" t="s">
        <v>1919</v>
      </c>
      <c r="G856" s="62" t="s">
        <v>1920</v>
      </c>
      <c r="H856" s="63">
        <v>27135.43815762267</v>
      </c>
    </row>
    <row r="857" spans="1:8" x14ac:dyDescent="0.25">
      <c r="A857" s="62" t="s">
        <v>2427</v>
      </c>
      <c r="B857" s="62" t="s">
        <v>2428</v>
      </c>
      <c r="C857" s="63">
        <v>38949.91161423656</v>
      </c>
      <c r="D857" s="63"/>
      <c r="E857" s="63"/>
      <c r="F857" s="62" t="s">
        <v>1146</v>
      </c>
      <c r="G857" s="62" t="s">
        <v>1147</v>
      </c>
      <c r="H857" s="63">
        <v>37543.833497569496</v>
      </c>
    </row>
    <row r="858" spans="1:8" x14ac:dyDescent="0.25">
      <c r="A858" s="62" t="s">
        <v>284</v>
      </c>
      <c r="B858" s="62" t="s">
        <v>285</v>
      </c>
      <c r="C858" s="63">
        <v>42136.550866930527</v>
      </c>
      <c r="D858" s="63"/>
      <c r="E858" s="63"/>
      <c r="F858" s="62" t="s">
        <v>2251</v>
      </c>
      <c r="G858" s="62" t="s">
        <v>2252</v>
      </c>
      <c r="H858" s="63">
        <v>46824.762693532313</v>
      </c>
    </row>
    <row r="859" spans="1:8" x14ac:dyDescent="0.25">
      <c r="A859" s="62" t="s">
        <v>2429</v>
      </c>
      <c r="B859" s="62" t="s">
        <v>2430</v>
      </c>
      <c r="C859" s="63">
        <v>27375.489895692066</v>
      </c>
      <c r="D859" s="63"/>
      <c r="E859" s="63"/>
      <c r="F859" s="62" t="s">
        <v>1933</v>
      </c>
      <c r="G859" s="62" t="s">
        <v>1934</v>
      </c>
      <c r="H859" s="63">
        <v>57069.331493789025</v>
      </c>
    </row>
    <row r="860" spans="1:8" x14ac:dyDescent="0.25">
      <c r="A860" s="62" t="s">
        <v>888</v>
      </c>
      <c r="B860" s="62" t="s">
        <v>889</v>
      </c>
      <c r="C860" s="63">
        <v>29613.011070349861</v>
      </c>
      <c r="D860" s="63"/>
      <c r="E860" s="63"/>
      <c r="F860" s="62" t="s">
        <v>204</v>
      </c>
      <c r="G860" s="62" t="s">
        <v>205</v>
      </c>
      <c r="H860" s="63">
        <v>32991.284543870126</v>
      </c>
    </row>
    <row r="861" spans="1:8" x14ac:dyDescent="0.25">
      <c r="A861" s="62" t="s">
        <v>2431</v>
      </c>
      <c r="B861" s="62" t="s">
        <v>2432</v>
      </c>
      <c r="C861" s="63">
        <v>41134.258446046631</v>
      </c>
      <c r="D861" s="63"/>
      <c r="E861" s="63"/>
      <c r="F861" s="62" t="s">
        <v>2433</v>
      </c>
      <c r="G861" s="62" t="s">
        <v>2434</v>
      </c>
      <c r="H861" s="63">
        <v>55914.070571754884</v>
      </c>
    </row>
    <row r="862" spans="1:8" x14ac:dyDescent="0.25">
      <c r="A862" s="62" t="s">
        <v>770</v>
      </c>
      <c r="B862" s="62" t="s">
        <v>771</v>
      </c>
      <c r="C862" s="63">
        <v>50573.972728859611</v>
      </c>
      <c r="D862" s="63"/>
      <c r="E862" s="63"/>
      <c r="F862" s="62" t="s">
        <v>890</v>
      </c>
      <c r="G862" s="62" t="s">
        <v>891</v>
      </c>
      <c r="H862" s="63">
        <v>53566.502805228796</v>
      </c>
    </row>
    <row r="863" spans="1:8" x14ac:dyDescent="0.25">
      <c r="A863" s="62" t="s">
        <v>2371</v>
      </c>
      <c r="B863" s="62" t="s">
        <v>2372</v>
      </c>
      <c r="C863" s="63">
        <v>67474.467032989298</v>
      </c>
      <c r="D863" s="63"/>
      <c r="E863" s="63"/>
      <c r="F863" s="62" t="s">
        <v>2435</v>
      </c>
      <c r="G863" s="62" t="s">
        <v>2436</v>
      </c>
      <c r="H863" s="63">
        <v>54321.856467356862</v>
      </c>
    </row>
    <row r="864" spans="1:8" x14ac:dyDescent="0.25">
      <c r="A864" s="62" t="s">
        <v>2049</v>
      </c>
      <c r="B864" s="62" t="s">
        <v>2050</v>
      </c>
      <c r="C864" s="63">
        <v>39007.265304199092</v>
      </c>
      <c r="D864" s="63"/>
      <c r="E864" s="63"/>
      <c r="F864" s="62" t="s">
        <v>1294</v>
      </c>
      <c r="G864" s="62" t="s">
        <v>1295</v>
      </c>
      <c r="H864" s="63">
        <v>41261.573849705703</v>
      </c>
    </row>
    <row r="865" spans="1:8" x14ac:dyDescent="0.25">
      <c r="A865" s="62" t="s">
        <v>2127</v>
      </c>
      <c r="B865" s="62" t="s">
        <v>2128</v>
      </c>
      <c r="C865" s="63">
        <v>67556.373472387961</v>
      </c>
      <c r="D865" s="63"/>
      <c r="E865" s="63"/>
      <c r="F865" s="62" t="s">
        <v>1488</v>
      </c>
      <c r="G865" s="62" t="s">
        <v>1489</v>
      </c>
      <c r="H865" s="63">
        <v>33083.047587809364</v>
      </c>
    </row>
    <row r="866" spans="1:8" x14ac:dyDescent="0.25">
      <c r="A866" s="62" t="s">
        <v>1016</v>
      </c>
      <c r="B866" s="62" t="s">
        <v>1017</v>
      </c>
      <c r="C866" s="63">
        <v>42005.385964504283</v>
      </c>
      <c r="D866" s="63"/>
      <c r="E866" s="63"/>
      <c r="F866" s="62" t="s">
        <v>2437</v>
      </c>
      <c r="G866" s="62" t="s">
        <v>2438</v>
      </c>
      <c r="H866" s="63">
        <v>97363.433193656194</v>
      </c>
    </row>
    <row r="867" spans="1:8" x14ac:dyDescent="0.25">
      <c r="A867" s="62" t="s">
        <v>1544</v>
      </c>
      <c r="B867" s="62" t="s">
        <v>1545</v>
      </c>
      <c r="C867" s="63">
        <v>37601.962338402751</v>
      </c>
      <c r="D867" s="63"/>
      <c r="E867" s="63"/>
      <c r="F867" s="62" t="s">
        <v>874</v>
      </c>
      <c r="G867" s="62" t="s">
        <v>875</v>
      </c>
      <c r="H867" s="63">
        <v>55142.176266146213</v>
      </c>
    </row>
    <row r="868" spans="1:8" x14ac:dyDescent="0.25">
      <c r="A868" s="62" t="s">
        <v>1056</v>
      </c>
      <c r="B868" s="62" t="s">
        <v>1057</v>
      </c>
      <c r="C868" s="63">
        <v>53418.093181038523</v>
      </c>
      <c r="D868" s="63"/>
      <c r="E868" s="63"/>
      <c r="F868" s="62" t="s">
        <v>2169</v>
      </c>
      <c r="G868" s="62" t="s">
        <v>2170</v>
      </c>
      <c r="H868" s="63">
        <v>98965.581768794567</v>
      </c>
    </row>
    <row r="869" spans="1:8" x14ac:dyDescent="0.25">
      <c r="A869" s="62" t="s">
        <v>2439</v>
      </c>
      <c r="B869" s="62" t="s">
        <v>2440</v>
      </c>
      <c r="C869" s="63">
        <v>31462.560564560546</v>
      </c>
      <c r="D869" s="63"/>
      <c r="E869" s="63"/>
      <c r="F869" s="62" t="s">
        <v>2009</v>
      </c>
      <c r="G869" s="62" t="s">
        <v>2010</v>
      </c>
      <c r="H869" s="63">
        <v>47088.219607664272</v>
      </c>
    </row>
    <row r="870" spans="1:8" x14ac:dyDescent="0.25">
      <c r="A870" s="62" t="s">
        <v>1540</v>
      </c>
      <c r="B870" s="62" t="s">
        <v>1541</v>
      </c>
      <c r="C870" s="63">
        <v>42247.905914608789</v>
      </c>
      <c r="D870" s="63"/>
      <c r="E870" s="63"/>
      <c r="F870" s="62" t="s">
        <v>2441</v>
      </c>
      <c r="G870" s="62" t="s">
        <v>2442</v>
      </c>
      <c r="H870" s="63">
        <v>45319.280191619931</v>
      </c>
    </row>
    <row r="871" spans="1:8" x14ac:dyDescent="0.25">
      <c r="A871" s="62" t="s">
        <v>2443</v>
      </c>
      <c r="B871" s="62" t="s">
        <v>2444</v>
      </c>
      <c r="C871" s="63">
        <v>57176.664539313089</v>
      </c>
      <c r="D871" s="63"/>
      <c r="E871" s="63"/>
      <c r="F871" s="62" t="s">
        <v>2277</v>
      </c>
      <c r="G871" s="62" t="s">
        <v>2278</v>
      </c>
      <c r="H871" s="63">
        <v>28378.406145230852</v>
      </c>
    </row>
    <row r="872" spans="1:8" x14ac:dyDescent="0.25">
      <c r="A872" s="62" t="s">
        <v>604</v>
      </c>
      <c r="B872" s="62" t="s">
        <v>605</v>
      </c>
      <c r="C872" s="63">
        <v>39279.659981101831</v>
      </c>
      <c r="D872" s="63"/>
      <c r="E872" s="63"/>
      <c r="F872" s="62" t="s">
        <v>2445</v>
      </c>
      <c r="G872" s="62" t="s">
        <v>2446</v>
      </c>
      <c r="H872" s="63">
        <v>38837.802098815169</v>
      </c>
    </row>
    <row r="873" spans="1:8" x14ac:dyDescent="0.25">
      <c r="A873" s="62" t="s">
        <v>2247</v>
      </c>
      <c r="B873" s="62" t="s">
        <v>2248</v>
      </c>
      <c r="C873" s="63">
        <v>37856.406800740231</v>
      </c>
      <c r="D873" s="63"/>
      <c r="E873" s="63"/>
      <c r="F873" s="62" t="s">
        <v>2447</v>
      </c>
      <c r="G873" s="62" t="s">
        <v>2448</v>
      </c>
      <c r="H873" s="63">
        <v>35773.279742658218</v>
      </c>
    </row>
    <row r="874" spans="1:8" x14ac:dyDescent="0.25">
      <c r="A874" s="62" t="s">
        <v>2319</v>
      </c>
      <c r="B874" s="62" t="s">
        <v>2320</v>
      </c>
      <c r="C874" s="63">
        <v>115613.03047694487</v>
      </c>
      <c r="D874" s="63"/>
      <c r="E874" s="63"/>
      <c r="F874" s="62" t="s">
        <v>2449</v>
      </c>
      <c r="G874" s="62" t="s">
        <v>2450</v>
      </c>
      <c r="H874" s="63">
        <v>30046.805692701873</v>
      </c>
    </row>
    <row r="875" spans="1:8" x14ac:dyDescent="0.25">
      <c r="A875" s="62" t="s">
        <v>980</v>
      </c>
      <c r="B875" s="62" t="s">
        <v>981</v>
      </c>
      <c r="C875" s="63">
        <v>40625.862332612938</v>
      </c>
      <c r="D875" s="63"/>
      <c r="E875" s="63"/>
      <c r="F875" s="62" t="s">
        <v>1262</v>
      </c>
      <c r="G875" s="62" t="s">
        <v>1263</v>
      </c>
      <c r="H875" s="63">
        <v>52011.172305787477</v>
      </c>
    </row>
    <row r="876" spans="1:8" x14ac:dyDescent="0.25">
      <c r="A876" s="62" t="s">
        <v>484</v>
      </c>
      <c r="B876" s="62" t="s">
        <v>485</v>
      </c>
      <c r="C876" s="63">
        <v>33010.981793318424</v>
      </c>
      <c r="D876" s="63"/>
      <c r="E876" s="63"/>
      <c r="F876" s="62" t="s">
        <v>2451</v>
      </c>
      <c r="G876" s="62" t="s">
        <v>2452</v>
      </c>
      <c r="H876" s="63">
        <v>40871.01541711155</v>
      </c>
    </row>
    <row r="877" spans="1:8" x14ac:dyDescent="0.25">
      <c r="A877" s="62" t="s">
        <v>612</v>
      </c>
      <c r="B877" s="62" t="s">
        <v>613</v>
      </c>
      <c r="C877" s="63">
        <v>72964.761462397699</v>
      </c>
      <c r="D877" s="63"/>
      <c r="E877" s="63"/>
      <c r="F877" s="62" t="s">
        <v>1604</v>
      </c>
      <c r="G877" s="62" t="s">
        <v>1605</v>
      </c>
      <c r="H877" s="63">
        <v>37649.513805547263</v>
      </c>
    </row>
    <row r="878" spans="1:8" x14ac:dyDescent="0.25">
      <c r="A878" s="62" t="s">
        <v>2421</v>
      </c>
      <c r="B878" s="62" t="s">
        <v>2422</v>
      </c>
      <c r="C878" s="63">
        <v>40603.774192524332</v>
      </c>
      <c r="D878" s="63"/>
      <c r="E878" s="63"/>
      <c r="F878" s="62" t="s">
        <v>2305</v>
      </c>
      <c r="G878" s="62" t="s">
        <v>2306</v>
      </c>
      <c r="H878" s="63">
        <v>48185.111668233461</v>
      </c>
    </row>
    <row r="879" spans="1:8" x14ac:dyDescent="0.25">
      <c r="A879" s="62" t="s">
        <v>1621</v>
      </c>
      <c r="B879" s="62" t="s">
        <v>1622</v>
      </c>
      <c r="C879" s="63">
        <v>40627.259466870732</v>
      </c>
      <c r="D879" s="63"/>
      <c r="E879" s="63"/>
      <c r="F879" s="62" t="s">
        <v>2191</v>
      </c>
      <c r="G879" s="62" t="s">
        <v>2192</v>
      </c>
      <c r="H879" s="63">
        <v>39110.684885936687</v>
      </c>
    </row>
    <row r="880" spans="1:8" x14ac:dyDescent="0.25">
      <c r="A880" s="62" t="s">
        <v>2453</v>
      </c>
      <c r="B880" s="62" t="s">
        <v>2454</v>
      </c>
      <c r="C880" s="63">
        <v>45747.322844709292</v>
      </c>
      <c r="D880" s="63"/>
      <c r="E880" s="63"/>
      <c r="F880" s="62" t="s">
        <v>1629</v>
      </c>
      <c r="G880" s="62" t="s">
        <v>1630</v>
      </c>
      <c r="H880" s="63">
        <v>66289.068356373769</v>
      </c>
    </row>
    <row r="881" spans="1:8" x14ac:dyDescent="0.25">
      <c r="A881" s="62" t="s">
        <v>1152</v>
      </c>
      <c r="B881" s="62" t="s">
        <v>1153</v>
      </c>
      <c r="C881" s="63">
        <v>31085.312518515198</v>
      </c>
      <c r="D881" s="63"/>
      <c r="E881" s="63"/>
      <c r="F881" s="62" t="s">
        <v>2205</v>
      </c>
      <c r="G881" s="62" t="s">
        <v>2206</v>
      </c>
      <c r="H881" s="63">
        <v>26879.179213397714</v>
      </c>
    </row>
    <row r="882" spans="1:8" x14ac:dyDescent="0.25">
      <c r="A882" s="62" t="s">
        <v>718</v>
      </c>
      <c r="B882" s="62" t="s">
        <v>719</v>
      </c>
      <c r="C882" s="63">
        <v>37367.801683581085</v>
      </c>
      <c r="D882" s="63"/>
      <c r="E882" s="63"/>
      <c r="F882" s="62" t="s">
        <v>2455</v>
      </c>
      <c r="G882" s="62" t="s">
        <v>2456</v>
      </c>
      <c r="H882" s="63">
        <v>92824.342488106529</v>
      </c>
    </row>
    <row r="883" spans="1:8" x14ac:dyDescent="0.25">
      <c r="A883" s="62" t="s">
        <v>814</v>
      </c>
      <c r="B883" s="62" t="s">
        <v>815</v>
      </c>
      <c r="C883" s="63">
        <v>124369.66003752213</v>
      </c>
      <c r="D883" s="63"/>
      <c r="E883" s="63"/>
      <c r="F883" s="62" t="s">
        <v>820</v>
      </c>
      <c r="G883" s="62" t="s">
        <v>821</v>
      </c>
      <c r="H883" s="63">
        <v>32466.161926764875</v>
      </c>
    </row>
    <row r="884" spans="1:8" x14ac:dyDescent="0.25">
      <c r="A884" s="62" t="s">
        <v>2451</v>
      </c>
      <c r="B884" s="62" t="s">
        <v>2452</v>
      </c>
      <c r="C884" s="63">
        <v>40871.01541711155</v>
      </c>
      <c r="D884" s="63"/>
      <c r="E884" s="63"/>
      <c r="F884" s="62" t="s">
        <v>486</v>
      </c>
      <c r="G884" s="62" t="s">
        <v>487</v>
      </c>
      <c r="H884" s="63">
        <v>38467.24073602038</v>
      </c>
    </row>
    <row r="885" spans="1:8" x14ac:dyDescent="0.25">
      <c r="A885" s="62" t="s">
        <v>2457</v>
      </c>
      <c r="B885" s="62" t="s">
        <v>2458</v>
      </c>
      <c r="C885" s="63">
        <v>65724.00370686868</v>
      </c>
      <c r="D885" s="63"/>
      <c r="E885" s="63"/>
      <c r="F885" s="62" t="s">
        <v>2459</v>
      </c>
      <c r="G885" s="62" t="s">
        <v>2460</v>
      </c>
      <c r="H885" s="63">
        <v>77319.060192049699</v>
      </c>
    </row>
    <row r="886" spans="1:8" x14ac:dyDescent="0.25">
      <c r="A886" s="62" t="s">
        <v>2293</v>
      </c>
      <c r="B886" s="62" t="s">
        <v>2294</v>
      </c>
      <c r="C886" s="63">
        <v>97695.824071100389</v>
      </c>
      <c r="D886" s="63"/>
      <c r="E886" s="63"/>
      <c r="F886" s="62" t="s">
        <v>1350</v>
      </c>
      <c r="G886" s="62" t="s">
        <v>1351</v>
      </c>
      <c r="H886" s="63">
        <v>27169.431912979064</v>
      </c>
    </row>
    <row r="887" spans="1:8" x14ac:dyDescent="0.25">
      <c r="A887" s="62" t="s">
        <v>1202</v>
      </c>
      <c r="B887" s="62" t="s">
        <v>1203</v>
      </c>
      <c r="C887" s="63">
        <v>18326.28686042496</v>
      </c>
      <c r="D887" s="63"/>
      <c r="E887" s="63"/>
      <c r="F887" s="62" t="s">
        <v>1028</v>
      </c>
      <c r="G887" s="62" t="s">
        <v>1029</v>
      </c>
      <c r="H887" s="63">
        <v>36421.849850900893</v>
      </c>
    </row>
    <row r="888" spans="1:8" x14ac:dyDescent="0.25">
      <c r="A888" s="62" t="s">
        <v>2461</v>
      </c>
      <c r="B888" s="62" t="s">
        <v>2462</v>
      </c>
      <c r="C888" s="63">
        <v>50806.957931897574</v>
      </c>
      <c r="D888" s="63"/>
      <c r="E888" s="63"/>
      <c r="F888" s="62" t="s">
        <v>2463</v>
      </c>
      <c r="G888" s="62" t="s">
        <v>2464</v>
      </c>
      <c r="H888" s="63">
        <v>77933.85759496098</v>
      </c>
    </row>
    <row r="889" spans="1:8" x14ac:dyDescent="0.25">
      <c r="A889" s="62" t="s">
        <v>1258</v>
      </c>
      <c r="B889" s="62" t="s">
        <v>1259</v>
      </c>
      <c r="C889" s="63">
        <v>28973.259536066929</v>
      </c>
      <c r="D889" s="63"/>
      <c r="E889" s="63"/>
      <c r="F889" s="62" t="s">
        <v>2465</v>
      </c>
      <c r="G889" s="62" t="s">
        <v>2466</v>
      </c>
      <c r="H889" s="63">
        <v>34687.061688299815</v>
      </c>
    </row>
    <row r="890" spans="1:8" x14ac:dyDescent="0.25">
      <c r="A890" s="62" t="s">
        <v>2467</v>
      </c>
      <c r="B890" s="62" t="s">
        <v>2468</v>
      </c>
      <c r="C890" s="63">
        <v>41704.984535767435</v>
      </c>
      <c r="D890" s="63"/>
      <c r="E890" s="63"/>
      <c r="F890" s="62" t="s">
        <v>2469</v>
      </c>
      <c r="G890" s="62" t="s">
        <v>2470</v>
      </c>
      <c r="H890" s="63">
        <v>35879.960664127291</v>
      </c>
    </row>
    <row r="891" spans="1:8" x14ac:dyDescent="0.25">
      <c r="A891" s="62" t="s">
        <v>1913</v>
      </c>
      <c r="B891" s="62" t="s">
        <v>1914</v>
      </c>
      <c r="C891" s="63">
        <v>36249.317478811456</v>
      </c>
      <c r="D891" s="63"/>
      <c r="E891" s="63"/>
      <c r="F891" s="62" t="s">
        <v>2325</v>
      </c>
      <c r="G891" s="62" t="s">
        <v>2326</v>
      </c>
      <c r="H891" s="63">
        <v>32227.711526667375</v>
      </c>
    </row>
    <row r="892" spans="1:8" x14ac:dyDescent="0.25">
      <c r="A892" s="62" t="s">
        <v>1384</v>
      </c>
      <c r="B892" s="62" t="s">
        <v>1385</v>
      </c>
      <c r="C892" s="63">
        <v>30916.403335985033</v>
      </c>
      <c r="D892" s="63"/>
      <c r="E892" s="63"/>
      <c r="F892" s="62" t="s">
        <v>2471</v>
      </c>
      <c r="G892" s="62" t="s">
        <v>2472</v>
      </c>
      <c r="H892" s="63">
        <v>48176.039814776705</v>
      </c>
    </row>
    <row r="893" spans="1:8" x14ac:dyDescent="0.25">
      <c r="A893" s="62" t="s">
        <v>1765</v>
      </c>
      <c r="B893" s="62" t="s">
        <v>1766</v>
      </c>
      <c r="C893" s="63">
        <v>38490.627597750936</v>
      </c>
      <c r="D893" s="63"/>
      <c r="E893" s="63"/>
      <c r="F893" s="62" t="s">
        <v>2473</v>
      </c>
      <c r="G893" s="62" t="s">
        <v>2474</v>
      </c>
      <c r="H893" s="63">
        <v>53422.663486964375</v>
      </c>
    </row>
    <row r="894" spans="1:8" x14ac:dyDescent="0.25">
      <c r="A894" s="62" t="s">
        <v>2185</v>
      </c>
      <c r="B894" s="62" t="s">
        <v>2186</v>
      </c>
      <c r="C894" s="63">
        <v>36054.922027271459</v>
      </c>
      <c r="D894" s="63"/>
      <c r="E894" s="63"/>
      <c r="F894" s="62" t="s">
        <v>2475</v>
      </c>
      <c r="G894" s="62" t="s">
        <v>2476</v>
      </c>
      <c r="H894" s="63">
        <v>55197.659705583173</v>
      </c>
    </row>
    <row r="895" spans="1:8" x14ac:dyDescent="0.25">
      <c r="A895" s="62" t="s">
        <v>1971</v>
      </c>
      <c r="B895" s="62" t="s">
        <v>1972</v>
      </c>
      <c r="C895" s="63">
        <v>52847.954474388418</v>
      </c>
      <c r="D895" s="63"/>
      <c r="E895" s="63"/>
      <c r="F895" s="62" t="s">
        <v>2093</v>
      </c>
      <c r="G895" s="62" t="s">
        <v>2094</v>
      </c>
      <c r="H895" s="63">
        <v>50895.186581374743</v>
      </c>
    </row>
    <row r="896" spans="1:8" x14ac:dyDescent="0.25">
      <c r="A896" s="62" t="s">
        <v>2243</v>
      </c>
      <c r="B896" s="62" t="s">
        <v>2244</v>
      </c>
      <c r="C896" s="63">
        <v>39444.703351283257</v>
      </c>
      <c r="D896" s="63"/>
      <c r="E896" s="63"/>
      <c r="F896" s="62" t="s">
        <v>796</v>
      </c>
      <c r="G896" s="62" t="s">
        <v>797</v>
      </c>
      <c r="H896" s="63">
        <v>56592.489009806821</v>
      </c>
    </row>
    <row r="897" spans="1:8" x14ac:dyDescent="0.25">
      <c r="A897" s="62" t="s">
        <v>2477</v>
      </c>
      <c r="B897" s="62" t="s">
        <v>2478</v>
      </c>
      <c r="C897" s="63">
        <v>43960.0149941583</v>
      </c>
      <c r="D897" s="63"/>
      <c r="E897" s="63"/>
      <c r="F897" s="62" t="s">
        <v>1116</v>
      </c>
      <c r="G897" s="62" t="s">
        <v>1117</v>
      </c>
      <c r="H897" s="63">
        <v>54409.344425544499</v>
      </c>
    </row>
    <row r="898" spans="1:8" x14ac:dyDescent="0.25">
      <c r="A898" s="62" t="s">
        <v>2479</v>
      </c>
      <c r="B898" s="62" t="s">
        <v>2480</v>
      </c>
      <c r="C898" s="63">
        <v>55397.031434067096</v>
      </c>
      <c r="D898" s="63"/>
      <c r="E898" s="63"/>
      <c r="F898" s="62" t="s">
        <v>556</v>
      </c>
      <c r="G898" s="62" t="s">
        <v>557</v>
      </c>
      <c r="H898" s="63">
        <v>48095.190690191812</v>
      </c>
    </row>
    <row r="899" spans="1:8" x14ac:dyDescent="0.25">
      <c r="A899" s="62" t="s">
        <v>1364</v>
      </c>
      <c r="B899" s="62" t="s">
        <v>1365</v>
      </c>
      <c r="C899" s="63">
        <v>62260.82133600043</v>
      </c>
      <c r="D899" s="63"/>
      <c r="E899" s="63"/>
      <c r="F899" s="62" t="s">
        <v>2327</v>
      </c>
      <c r="G899" s="62" t="s">
        <v>2328</v>
      </c>
      <c r="H899" s="63">
        <v>30469.777784108723</v>
      </c>
    </row>
    <row r="900" spans="1:8" x14ac:dyDescent="0.25">
      <c r="A900" s="62" t="s">
        <v>2481</v>
      </c>
      <c r="B900" s="62" t="s">
        <v>2482</v>
      </c>
      <c r="C900" s="63">
        <v>39832.347340772627</v>
      </c>
      <c r="D900" s="63"/>
      <c r="E900" s="63"/>
      <c r="F900" s="62" t="s">
        <v>2483</v>
      </c>
      <c r="G900" s="62" t="s">
        <v>2484</v>
      </c>
      <c r="H900" s="63">
        <v>37518.052987532043</v>
      </c>
    </row>
    <row r="901" spans="1:8" x14ac:dyDescent="0.25">
      <c r="A901" s="62" t="s">
        <v>402</v>
      </c>
      <c r="B901" s="62" t="s">
        <v>403</v>
      </c>
      <c r="C901" s="63">
        <v>29594.670054191927</v>
      </c>
      <c r="D901" s="63"/>
      <c r="E901" s="63"/>
      <c r="F901" s="62" t="s">
        <v>1775</v>
      </c>
      <c r="G901" s="62" t="s">
        <v>1776</v>
      </c>
      <c r="H901" s="63">
        <v>25471.923609596255</v>
      </c>
    </row>
    <row r="902" spans="1:8" x14ac:dyDescent="0.25">
      <c r="A902" s="62" t="s">
        <v>1751</v>
      </c>
      <c r="B902" s="62" t="s">
        <v>1752</v>
      </c>
      <c r="C902" s="63">
        <v>45149.091055704252</v>
      </c>
      <c r="D902" s="63"/>
      <c r="E902" s="63"/>
      <c r="F902" s="62" t="s">
        <v>1705</v>
      </c>
      <c r="G902" s="62" t="s">
        <v>1706</v>
      </c>
      <c r="H902" s="63">
        <v>35952.353590273495</v>
      </c>
    </row>
    <row r="903" spans="1:8" x14ac:dyDescent="0.25">
      <c r="A903" s="62" t="s">
        <v>794</v>
      </c>
      <c r="B903" s="62" t="s">
        <v>795</v>
      </c>
      <c r="C903" s="63">
        <v>62337.368345877476</v>
      </c>
      <c r="D903" s="63"/>
      <c r="E903" s="63"/>
      <c r="F903" s="62" t="s">
        <v>1973</v>
      </c>
      <c r="G903" s="62" t="s">
        <v>1974</v>
      </c>
      <c r="H903" s="63">
        <v>64788.676979509684</v>
      </c>
    </row>
    <row r="904" spans="1:8" x14ac:dyDescent="0.25">
      <c r="A904" s="62" t="s">
        <v>2485</v>
      </c>
      <c r="B904" s="62" t="s">
        <v>2486</v>
      </c>
      <c r="C904" s="63">
        <v>58911.730433234909</v>
      </c>
      <c r="D904" s="63"/>
      <c r="E904" s="63"/>
      <c r="F904" s="62" t="s">
        <v>2487</v>
      </c>
      <c r="G904" s="62" t="s">
        <v>2488</v>
      </c>
      <c r="H904" s="63">
        <v>39061.621127702427</v>
      </c>
    </row>
    <row r="905" spans="1:8" x14ac:dyDescent="0.25">
      <c r="A905" s="62" t="s">
        <v>2203</v>
      </c>
      <c r="B905" s="62" t="s">
        <v>2204</v>
      </c>
      <c r="C905" s="63">
        <v>47257.279584582408</v>
      </c>
      <c r="D905" s="63"/>
      <c r="E905" s="63"/>
      <c r="F905" s="62" t="s">
        <v>1288</v>
      </c>
      <c r="G905" s="62" t="s">
        <v>1289</v>
      </c>
      <c r="H905" s="63">
        <v>95823.990051753193</v>
      </c>
    </row>
    <row r="906" spans="1:8" x14ac:dyDescent="0.25">
      <c r="A906" s="62" t="s">
        <v>2489</v>
      </c>
      <c r="B906" s="62" t="s">
        <v>2490</v>
      </c>
      <c r="C906" s="63">
        <v>49988.852473922496</v>
      </c>
      <c r="D906" s="63"/>
      <c r="E906" s="63"/>
      <c r="F906" s="62" t="s">
        <v>2197</v>
      </c>
      <c r="G906" s="62" t="s">
        <v>2198</v>
      </c>
      <c r="H906" s="63">
        <v>35899.271045516398</v>
      </c>
    </row>
    <row r="907" spans="1:8" x14ac:dyDescent="0.25">
      <c r="A907" s="62" t="s">
        <v>2101</v>
      </c>
      <c r="B907" s="62" t="s">
        <v>2102</v>
      </c>
      <c r="C907" s="63">
        <v>31928.022399189766</v>
      </c>
      <c r="D907" s="63"/>
      <c r="E907" s="63"/>
      <c r="F907" s="62" t="s">
        <v>2491</v>
      </c>
      <c r="G907" s="62" t="s">
        <v>2492</v>
      </c>
      <c r="H907" s="63">
        <v>30114.727141742573</v>
      </c>
    </row>
    <row r="908" spans="1:8" x14ac:dyDescent="0.25">
      <c r="A908" s="62" t="s">
        <v>1783</v>
      </c>
      <c r="B908" s="62" t="s">
        <v>1784</v>
      </c>
      <c r="C908" s="63">
        <v>52706.521016974919</v>
      </c>
      <c r="D908" s="63"/>
      <c r="E908" s="63"/>
      <c r="F908" s="62" t="s">
        <v>2273</v>
      </c>
      <c r="G908" s="62" t="s">
        <v>2274</v>
      </c>
      <c r="H908" s="63">
        <v>36398.495680028936</v>
      </c>
    </row>
    <row r="909" spans="1:8" x14ac:dyDescent="0.25">
      <c r="A909" s="62" t="s">
        <v>1520</v>
      </c>
      <c r="B909" s="62" t="s">
        <v>1521</v>
      </c>
      <c r="C909" s="63">
        <v>35949.183046703321</v>
      </c>
      <c r="D909" s="63"/>
      <c r="E909" s="63"/>
      <c r="F909" s="62" t="s">
        <v>764</v>
      </c>
      <c r="G909" s="62" t="s">
        <v>765</v>
      </c>
      <c r="H909" s="63">
        <v>26989.924438341615</v>
      </c>
    </row>
    <row r="910" spans="1:8" x14ac:dyDescent="0.25">
      <c r="A910" s="62" t="s">
        <v>1426</v>
      </c>
      <c r="B910" s="62" t="s">
        <v>1427</v>
      </c>
      <c r="C910" s="63">
        <v>54020.767879682484</v>
      </c>
      <c r="D910" s="63"/>
      <c r="E910" s="63"/>
      <c r="F910" s="62" t="s">
        <v>1713</v>
      </c>
      <c r="G910" s="62" t="s">
        <v>1714</v>
      </c>
      <c r="H910" s="63">
        <v>49684.568379527132</v>
      </c>
    </row>
    <row r="911" spans="1:8" x14ac:dyDescent="0.25">
      <c r="A911" s="62" t="s">
        <v>2229</v>
      </c>
      <c r="B911" s="62" t="s">
        <v>2230</v>
      </c>
      <c r="C911" s="63">
        <v>66583.108068621354</v>
      </c>
      <c r="D911" s="63"/>
      <c r="E911" s="63"/>
      <c r="F911" s="62" t="s">
        <v>742</v>
      </c>
      <c r="G911" s="62" t="s">
        <v>743</v>
      </c>
      <c r="H911" s="63">
        <v>26925.115501972203</v>
      </c>
    </row>
    <row r="912" spans="1:8" x14ac:dyDescent="0.25">
      <c r="A912" s="62" t="s">
        <v>1276</v>
      </c>
      <c r="B912" s="62" t="s">
        <v>1277</v>
      </c>
      <c r="C912" s="63">
        <v>78919.763121111871</v>
      </c>
      <c r="D912" s="63"/>
      <c r="E912" s="63"/>
      <c r="F912" s="62" t="s">
        <v>1897</v>
      </c>
      <c r="G912" s="62" t="s">
        <v>1898</v>
      </c>
      <c r="H912" s="63">
        <v>58256.203018473745</v>
      </c>
    </row>
    <row r="913" spans="1:8" x14ac:dyDescent="0.25">
      <c r="A913" s="62" t="s">
        <v>1264</v>
      </c>
      <c r="B913" s="62" t="s">
        <v>1265</v>
      </c>
      <c r="C913" s="63">
        <v>37811.101723199834</v>
      </c>
      <c r="D913" s="63"/>
      <c r="E913" s="63"/>
      <c r="F913" s="62" t="s">
        <v>1941</v>
      </c>
      <c r="G913" s="62" t="s">
        <v>1942</v>
      </c>
      <c r="H913" s="63">
        <v>67356.353284845231</v>
      </c>
    </row>
    <row r="914" spans="1:8" x14ac:dyDescent="0.25">
      <c r="A914" s="62" t="s">
        <v>1566</v>
      </c>
      <c r="B914" s="62" t="s">
        <v>1567</v>
      </c>
      <c r="C914" s="63">
        <v>31946.319520155008</v>
      </c>
      <c r="D914" s="63"/>
      <c r="E914" s="63"/>
      <c r="F914" s="62" t="s">
        <v>1623</v>
      </c>
      <c r="G914" s="62" t="s">
        <v>1624</v>
      </c>
      <c r="H914" s="63">
        <v>74227.6842606586</v>
      </c>
    </row>
    <row r="915" spans="1:8" x14ac:dyDescent="0.25">
      <c r="A915" s="62" t="s">
        <v>966</v>
      </c>
      <c r="B915" s="62" t="s">
        <v>967</v>
      </c>
      <c r="C915" s="63">
        <v>12286.921244624233</v>
      </c>
      <c r="D915" s="63"/>
      <c r="E915" s="63"/>
      <c r="F915" s="62" t="s">
        <v>2139</v>
      </c>
      <c r="G915" s="62" t="s">
        <v>2140</v>
      </c>
      <c r="H915" s="63">
        <v>66921.479528378273</v>
      </c>
    </row>
    <row r="916" spans="1:8" x14ac:dyDescent="0.25">
      <c r="A916" s="62" t="s">
        <v>1528</v>
      </c>
      <c r="B916" s="62" t="s">
        <v>1529</v>
      </c>
      <c r="C916" s="63">
        <v>27006.743508770905</v>
      </c>
      <c r="D916" s="63"/>
      <c r="E916" s="63"/>
      <c r="F916" s="62" t="s">
        <v>832</v>
      </c>
      <c r="G916" s="62" t="s">
        <v>833</v>
      </c>
      <c r="H916" s="63">
        <v>51054.9390020434</v>
      </c>
    </row>
    <row r="917" spans="1:8" x14ac:dyDescent="0.25">
      <c r="A917" s="62" t="s">
        <v>2493</v>
      </c>
      <c r="B917" s="62" t="s">
        <v>2494</v>
      </c>
      <c r="C917" s="63">
        <v>60870.336374417166</v>
      </c>
      <c r="D917" s="63"/>
      <c r="E917" s="63"/>
      <c r="F917" s="62" t="s">
        <v>510</v>
      </c>
      <c r="G917" s="62" t="s">
        <v>511</v>
      </c>
      <c r="H917" s="63">
        <v>44275.987232332242</v>
      </c>
    </row>
    <row r="918" spans="1:8" x14ac:dyDescent="0.25">
      <c r="A918" s="62" t="s">
        <v>1590</v>
      </c>
      <c r="B918" s="62" t="s">
        <v>1591</v>
      </c>
      <c r="C918" s="63">
        <v>47114.834140409024</v>
      </c>
      <c r="D918" s="63"/>
      <c r="E918" s="63"/>
      <c r="F918" s="62" t="s">
        <v>2495</v>
      </c>
      <c r="G918" s="62" t="s">
        <v>2496</v>
      </c>
      <c r="H918" s="63">
        <v>51328.587656587806</v>
      </c>
    </row>
    <row r="919" spans="1:8" x14ac:dyDescent="0.25">
      <c r="A919" s="62" t="s">
        <v>2497</v>
      </c>
      <c r="B919" s="62" t="s">
        <v>2498</v>
      </c>
      <c r="C919" s="63">
        <v>43461.620399143671</v>
      </c>
      <c r="D919" s="63"/>
      <c r="E919" s="63"/>
      <c r="F919" s="62" t="s">
        <v>2499</v>
      </c>
      <c r="G919" s="62" t="s">
        <v>2500</v>
      </c>
      <c r="H919" s="63">
        <v>44095.062712007079</v>
      </c>
    </row>
    <row r="920" spans="1:8" x14ac:dyDescent="0.25">
      <c r="A920" s="62" t="s">
        <v>646</v>
      </c>
      <c r="B920" s="62" t="s">
        <v>647</v>
      </c>
      <c r="C920" s="63">
        <v>57019.991626742049</v>
      </c>
      <c r="D920" s="63"/>
      <c r="E920" s="63"/>
      <c r="F920" s="62" t="s">
        <v>2367</v>
      </c>
      <c r="G920" s="62" t="s">
        <v>2368</v>
      </c>
      <c r="H920" s="63">
        <v>39738.774303384467</v>
      </c>
    </row>
    <row r="921" spans="1:8" x14ac:dyDescent="0.25">
      <c r="A921" s="62" t="s">
        <v>2501</v>
      </c>
      <c r="B921" s="62" t="s">
        <v>2502</v>
      </c>
      <c r="C921" s="63">
        <v>24713.412810967056</v>
      </c>
      <c r="D921" s="63"/>
      <c r="E921" s="63"/>
      <c r="F921" s="62" t="s">
        <v>360</v>
      </c>
      <c r="G921" s="62" t="s">
        <v>361</v>
      </c>
      <c r="H921" s="63">
        <v>36497.077834988995</v>
      </c>
    </row>
    <row r="922" spans="1:8" x14ac:dyDescent="0.25">
      <c r="A922" s="62" t="s">
        <v>2503</v>
      </c>
      <c r="B922" s="62" t="s">
        <v>2504</v>
      </c>
      <c r="C922" s="63">
        <v>63134.286516577362</v>
      </c>
      <c r="D922" s="63"/>
      <c r="E922" s="63"/>
      <c r="F922" s="62" t="s">
        <v>2505</v>
      </c>
      <c r="G922" s="62" t="s">
        <v>2506</v>
      </c>
      <c r="H922" s="63">
        <v>52639.067280320836</v>
      </c>
    </row>
    <row r="923" spans="1:8" x14ac:dyDescent="0.25">
      <c r="A923" s="62" t="s">
        <v>1194</v>
      </c>
      <c r="B923" s="62" t="s">
        <v>1195</v>
      </c>
      <c r="C923" s="63">
        <v>54425.970525730001</v>
      </c>
      <c r="D923" s="63"/>
      <c r="E923" s="63"/>
      <c r="F923" s="62" t="s">
        <v>2507</v>
      </c>
      <c r="G923" s="62" t="s">
        <v>2508</v>
      </c>
      <c r="H923" s="63">
        <v>29004.003563247432</v>
      </c>
    </row>
    <row r="924" spans="1:8" x14ac:dyDescent="0.25">
      <c r="A924" s="62" t="s">
        <v>494</v>
      </c>
      <c r="B924" s="62" t="s">
        <v>495</v>
      </c>
      <c r="C924" s="63">
        <v>57777.623921551509</v>
      </c>
      <c r="D924" s="63"/>
      <c r="E924" s="63"/>
      <c r="F924" s="62" t="s">
        <v>2493</v>
      </c>
      <c r="G924" s="62" t="s">
        <v>2494</v>
      </c>
      <c r="H924" s="63">
        <v>60870.336374417166</v>
      </c>
    </row>
    <row r="925" spans="1:8" x14ac:dyDescent="0.25">
      <c r="A925" s="62" t="s">
        <v>1721</v>
      </c>
      <c r="B925" s="62" t="s">
        <v>1722</v>
      </c>
      <c r="C925" s="63">
        <v>34837.458947120314</v>
      </c>
      <c r="D925" s="63"/>
      <c r="E925" s="63"/>
      <c r="F925" s="62" t="s">
        <v>1162</v>
      </c>
      <c r="G925" s="62" t="s">
        <v>1163</v>
      </c>
      <c r="H925" s="63">
        <v>32826.536707615989</v>
      </c>
    </row>
    <row r="926" spans="1:8" x14ac:dyDescent="0.25">
      <c r="A926" s="62" t="s">
        <v>2275</v>
      </c>
      <c r="B926" s="62" t="s">
        <v>2276</v>
      </c>
      <c r="C926" s="63">
        <v>123177.23884092325</v>
      </c>
      <c r="D926" s="63"/>
      <c r="E926" s="63"/>
      <c r="F926" s="62" t="s">
        <v>2429</v>
      </c>
      <c r="G926" s="62" t="s">
        <v>2430</v>
      </c>
      <c r="H926" s="63">
        <v>27375.489895692066</v>
      </c>
    </row>
    <row r="927" spans="1:8" x14ac:dyDescent="0.25">
      <c r="A927" s="62" t="s">
        <v>1741</v>
      </c>
      <c r="B927" s="62" t="s">
        <v>1742</v>
      </c>
      <c r="C927" s="63">
        <v>56465.12097610475</v>
      </c>
      <c r="D927" s="63"/>
      <c r="E927" s="63"/>
      <c r="F927" s="62" t="s">
        <v>1633</v>
      </c>
      <c r="G927" s="62" t="s">
        <v>1634</v>
      </c>
      <c r="H927" s="63">
        <v>75901.86819761651</v>
      </c>
    </row>
    <row r="928" spans="1:8" x14ac:dyDescent="0.25">
      <c r="A928" s="62" t="s">
        <v>1925</v>
      </c>
      <c r="B928" s="62" t="s">
        <v>1926</v>
      </c>
      <c r="C928" s="63">
        <v>60707.372353860774</v>
      </c>
      <c r="D928" s="63"/>
      <c r="E928" s="63"/>
      <c r="F928" s="62" t="s">
        <v>162</v>
      </c>
      <c r="G928" s="62" t="s">
        <v>163</v>
      </c>
      <c r="H928" s="63">
        <v>32594.962823338537</v>
      </c>
    </row>
    <row r="929" spans="1:8" x14ac:dyDescent="0.25">
      <c r="A929" s="62" t="s">
        <v>1502</v>
      </c>
      <c r="B929" s="62" t="s">
        <v>1503</v>
      </c>
      <c r="C929" s="63">
        <v>40861.863396433066</v>
      </c>
      <c r="D929" s="63"/>
      <c r="E929" s="63"/>
      <c r="F929" s="62" t="s">
        <v>224</v>
      </c>
      <c r="G929" s="62" t="s">
        <v>225</v>
      </c>
      <c r="H929" s="63">
        <v>85480.837284387468</v>
      </c>
    </row>
    <row r="930" spans="1:8" x14ac:dyDescent="0.25">
      <c r="A930" s="62" t="s">
        <v>2509</v>
      </c>
      <c r="B930" s="62" t="s">
        <v>2510</v>
      </c>
      <c r="C930" s="63">
        <v>24247.490787407729</v>
      </c>
      <c r="D930" s="63"/>
      <c r="E930" s="63"/>
      <c r="F930" s="62" t="s">
        <v>1330</v>
      </c>
      <c r="G930" s="62" t="s">
        <v>1331</v>
      </c>
      <c r="H930" s="63">
        <v>60987.852996523645</v>
      </c>
    </row>
    <row r="931" spans="1:8" x14ac:dyDescent="0.25">
      <c r="A931" s="62" t="s">
        <v>960</v>
      </c>
      <c r="B931" s="62" t="s">
        <v>961</v>
      </c>
      <c r="C931" s="63">
        <v>42416.786195895067</v>
      </c>
      <c r="D931" s="63"/>
      <c r="E931" s="63"/>
      <c r="F931" s="62" t="s">
        <v>150</v>
      </c>
      <c r="G931" s="62" t="s">
        <v>151</v>
      </c>
      <c r="H931" s="63">
        <v>58788.155744559517</v>
      </c>
    </row>
    <row r="932" spans="1:8" x14ac:dyDescent="0.25">
      <c r="A932" s="62" t="s">
        <v>1242</v>
      </c>
      <c r="B932" s="62" t="s">
        <v>1243</v>
      </c>
      <c r="C932" s="63">
        <v>64066.504846749915</v>
      </c>
      <c r="D932" s="63"/>
      <c r="E932" s="63"/>
      <c r="F932" s="62" t="s">
        <v>2461</v>
      </c>
      <c r="G932" s="62" t="s">
        <v>2462</v>
      </c>
      <c r="H932" s="63">
        <v>50806.957931897574</v>
      </c>
    </row>
    <row r="933" spans="1:8" x14ac:dyDescent="0.25">
      <c r="A933" s="62" t="s">
        <v>1352</v>
      </c>
      <c r="B933" s="62" t="s">
        <v>1353</v>
      </c>
      <c r="C933" s="63">
        <v>68742.641139702449</v>
      </c>
      <c r="D933" s="63"/>
      <c r="E933" s="63"/>
      <c r="F933" s="62" t="s">
        <v>860</v>
      </c>
      <c r="G933" s="62" t="s">
        <v>861</v>
      </c>
      <c r="H933" s="63">
        <v>47845.412687335338</v>
      </c>
    </row>
    <row r="934" spans="1:8" x14ac:dyDescent="0.25">
      <c r="A934" s="62" t="s">
        <v>1606</v>
      </c>
      <c r="B934" s="62" t="s">
        <v>1607</v>
      </c>
      <c r="C934" s="63">
        <v>45716.592488456256</v>
      </c>
      <c r="D934" s="63"/>
      <c r="E934" s="63"/>
      <c r="F934" s="62" t="s">
        <v>2511</v>
      </c>
      <c r="G934" s="62" t="s">
        <v>2512</v>
      </c>
      <c r="H934" s="63">
        <v>32641.105523073598</v>
      </c>
    </row>
    <row r="935" spans="1:8" x14ac:dyDescent="0.25">
      <c r="A935" s="62" t="s">
        <v>1923</v>
      </c>
      <c r="B935" s="62" t="s">
        <v>1924</v>
      </c>
      <c r="C935" s="63">
        <v>50971.007507445232</v>
      </c>
      <c r="D935" s="63"/>
      <c r="E935" s="63"/>
      <c r="F935" s="62" t="s">
        <v>2201</v>
      </c>
      <c r="G935" s="62" t="s">
        <v>2202</v>
      </c>
      <c r="H935" s="63">
        <v>61265.186158979544</v>
      </c>
    </row>
    <row r="936" spans="1:8" x14ac:dyDescent="0.25">
      <c r="A936" s="62" t="s">
        <v>1847</v>
      </c>
      <c r="B936" s="62" t="s">
        <v>1848</v>
      </c>
      <c r="C936" s="63">
        <v>31397.641235608524</v>
      </c>
      <c r="D936" s="63"/>
      <c r="E936" s="63"/>
      <c r="F936" s="62" t="s">
        <v>2065</v>
      </c>
      <c r="G936" s="62" t="s">
        <v>2066</v>
      </c>
      <c r="H936" s="63">
        <v>47439.616182758669</v>
      </c>
    </row>
    <row r="937" spans="1:8" x14ac:dyDescent="0.25">
      <c r="A937" s="62" t="s">
        <v>164</v>
      </c>
      <c r="B937" s="62" t="s">
        <v>165</v>
      </c>
      <c r="C937" s="63">
        <v>30575.040663774449</v>
      </c>
      <c r="D937" s="63"/>
      <c r="E937" s="63"/>
      <c r="F937" s="62" t="s">
        <v>2513</v>
      </c>
      <c r="G937" s="62" t="s">
        <v>2514</v>
      </c>
      <c r="H937" s="63">
        <v>41216.166427167474</v>
      </c>
    </row>
    <row r="938" spans="1:8" x14ac:dyDescent="0.25">
      <c r="A938" s="62" t="s">
        <v>2515</v>
      </c>
      <c r="B938" s="62" t="s">
        <v>2516</v>
      </c>
      <c r="C938" s="63">
        <v>44714.217604301324</v>
      </c>
      <c r="D938" s="63"/>
      <c r="E938" s="63"/>
      <c r="F938" s="62" t="s">
        <v>2517</v>
      </c>
      <c r="G938" s="62" t="s">
        <v>2518</v>
      </c>
      <c r="H938" s="63">
        <v>31908.446490854025</v>
      </c>
    </row>
    <row r="939" spans="1:8" x14ac:dyDescent="0.25">
      <c r="A939" s="62" t="s">
        <v>2519</v>
      </c>
      <c r="B939" s="62" t="s">
        <v>2520</v>
      </c>
      <c r="C939" s="63">
        <v>44298.488923582816</v>
      </c>
      <c r="D939" s="63"/>
      <c r="E939" s="63"/>
      <c r="F939" s="62" t="s">
        <v>2521</v>
      </c>
      <c r="G939" s="62" t="s">
        <v>2522</v>
      </c>
      <c r="H939" s="63">
        <v>47035.439039815225</v>
      </c>
    </row>
    <row r="940" spans="1:8" x14ac:dyDescent="0.25">
      <c r="A940" s="62" t="s">
        <v>192</v>
      </c>
      <c r="B940" s="62" t="s">
        <v>193</v>
      </c>
      <c r="C940" s="63">
        <v>48985.576585531526</v>
      </c>
      <c r="D940" s="63"/>
      <c r="E940" s="63"/>
      <c r="F940" s="62" t="s">
        <v>2375</v>
      </c>
      <c r="G940" s="62" t="s">
        <v>2376</v>
      </c>
      <c r="H940" s="63">
        <v>38922.082976896389</v>
      </c>
    </row>
    <row r="941" spans="1:8" x14ac:dyDescent="0.25">
      <c r="A941" s="62" t="s">
        <v>862</v>
      </c>
      <c r="B941" s="62" t="s">
        <v>863</v>
      </c>
      <c r="C941" s="63">
        <v>56576.327612241541</v>
      </c>
      <c r="D941" s="63"/>
      <c r="E941" s="63"/>
      <c r="F941" s="62" t="s">
        <v>2523</v>
      </c>
      <c r="G941" s="62" t="s">
        <v>2524</v>
      </c>
      <c r="H941" s="63">
        <v>42633.14988845148</v>
      </c>
    </row>
    <row r="942" spans="1:8" x14ac:dyDescent="0.25">
      <c r="A942" s="62" t="s">
        <v>2499</v>
      </c>
      <c r="B942" s="62" t="s">
        <v>2500</v>
      </c>
      <c r="C942" s="63">
        <v>44095.062712007079</v>
      </c>
      <c r="D942" s="63"/>
      <c r="E942" s="63"/>
      <c r="F942" s="62" t="s">
        <v>1661</v>
      </c>
      <c r="G942" s="62" t="s">
        <v>1662</v>
      </c>
      <c r="H942" s="63">
        <v>30678.36469973193</v>
      </c>
    </row>
    <row r="943" spans="1:8" x14ac:dyDescent="0.25">
      <c r="A943" s="62" t="s">
        <v>2495</v>
      </c>
      <c r="B943" s="62" t="s">
        <v>2496</v>
      </c>
      <c r="C943" s="63">
        <v>51328.587656587806</v>
      </c>
      <c r="D943" s="63"/>
      <c r="E943" s="63"/>
      <c r="F943" s="62" t="s">
        <v>2515</v>
      </c>
      <c r="G943" s="62" t="s">
        <v>2516</v>
      </c>
      <c r="H943" s="63">
        <v>44714.217604301324</v>
      </c>
    </row>
    <row r="944" spans="1:8" x14ac:dyDescent="0.25">
      <c r="A944" s="62" t="s">
        <v>422</v>
      </c>
      <c r="B944" s="62" t="s">
        <v>423</v>
      </c>
      <c r="C944" s="63">
        <v>31787.207438520411</v>
      </c>
      <c r="D944" s="63"/>
      <c r="E944" s="63"/>
      <c r="F944" s="62" t="s">
        <v>1512</v>
      </c>
      <c r="G944" s="62" t="s">
        <v>1513</v>
      </c>
      <c r="H944" s="63">
        <v>34055.938123573185</v>
      </c>
    </row>
    <row r="945" spans="1:8" x14ac:dyDescent="0.25">
      <c r="A945" s="62" t="s">
        <v>972</v>
      </c>
      <c r="B945" s="62" t="s">
        <v>973</v>
      </c>
      <c r="C945" s="63">
        <v>46119.258263022668</v>
      </c>
      <c r="D945" s="63"/>
      <c r="E945" s="63"/>
      <c r="F945" s="62" t="s">
        <v>1989</v>
      </c>
      <c r="G945" s="62" t="s">
        <v>1990</v>
      </c>
      <c r="H945" s="63">
        <v>25333.1520172862</v>
      </c>
    </row>
    <row r="946" spans="1:8" x14ac:dyDescent="0.25">
      <c r="A946" s="62" t="s">
        <v>2525</v>
      </c>
      <c r="B946" s="62" t="s">
        <v>2526</v>
      </c>
      <c r="C946" s="63">
        <v>53941.243959084648</v>
      </c>
      <c r="D946" s="63"/>
      <c r="E946" s="63"/>
      <c r="F946" s="62" t="s">
        <v>618</v>
      </c>
      <c r="G946" s="62" t="s">
        <v>619</v>
      </c>
      <c r="H946" s="63">
        <v>34935.39932034017</v>
      </c>
    </row>
    <row r="947" spans="1:8" x14ac:dyDescent="0.25">
      <c r="A947" s="62" t="s">
        <v>1835</v>
      </c>
      <c r="B947" s="62" t="s">
        <v>1836</v>
      </c>
      <c r="C947" s="63">
        <v>59420.3733306047</v>
      </c>
      <c r="D947" s="63"/>
      <c r="E947" s="63"/>
      <c r="F947" s="62" t="s">
        <v>2075</v>
      </c>
      <c r="G947" s="62" t="s">
        <v>2076</v>
      </c>
      <c r="H947" s="63">
        <v>65923.630715336491</v>
      </c>
    </row>
    <row r="948" spans="1:8" x14ac:dyDescent="0.25">
      <c r="A948" s="62" t="s">
        <v>1611</v>
      </c>
      <c r="B948" s="62" t="s">
        <v>1612</v>
      </c>
      <c r="C948" s="63">
        <v>39647.492068728097</v>
      </c>
      <c r="D948" s="63"/>
      <c r="E948" s="63"/>
      <c r="F948" s="62" t="s">
        <v>1230</v>
      </c>
      <c r="G948" s="62" t="s">
        <v>1231</v>
      </c>
      <c r="H948" s="63">
        <v>63282.391127227522</v>
      </c>
    </row>
    <row r="949" spans="1:8" x14ac:dyDescent="0.25">
      <c r="A949" s="62" t="s">
        <v>858</v>
      </c>
      <c r="B949" s="62" t="s">
        <v>859</v>
      </c>
      <c r="C949" s="63">
        <v>31626.691264293109</v>
      </c>
      <c r="D949" s="63"/>
      <c r="E949" s="63"/>
      <c r="F949" s="62" t="s">
        <v>882</v>
      </c>
      <c r="G949" s="62" t="s">
        <v>883</v>
      </c>
      <c r="H949" s="63">
        <v>52455.256674408527</v>
      </c>
    </row>
    <row r="950" spans="1:8" x14ac:dyDescent="0.25">
      <c r="A950" s="62" t="s">
        <v>2527</v>
      </c>
      <c r="B950" s="62" t="s">
        <v>2528</v>
      </c>
      <c r="C950" s="63">
        <v>37007.054550956433</v>
      </c>
      <c r="D950" s="63"/>
      <c r="E950" s="63"/>
      <c r="F950" s="62" t="s">
        <v>1320</v>
      </c>
      <c r="G950" s="62" t="s">
        <v>1321</v>
      </c>
      <c r="H950" s="63">
        <v>71474.016431924305</v>
      </c>
    </row>
    <row r="951" spans="1:8" x14ac:dyDescent="0.25">
      <c r="A951" s="62" t="s">
        <v>818</v>
      </c>
      <c r="B951" s="62" t="s">
        <v>819</v>
      </c>
      <c r="C951" s="63">
        <v>33243.395954348387</v>
      </c>
      <c r="D951" s="63"/>
      <c r="E951" s="63"/>
      <c r="F951" s="62" t="s">
        <v>2163</v>
      </c>
      <c r="G951" s="62" t="s">
        <v>2164</v>
      </c>
      <c r="H951" s="63">
        <v>58173.60280600196</v>
      </c>
    </row>
    <row r="952" spans="1:8" x14ac:dyDescent="0.25">
      <c r="A952" s="62" t="s">
        <v>2317</v>
      </c>
      <c r="B952" s="62" t="s">
        <v>2318</v>
      </c>
      <c r="C952" s="63">
        <v>41073.032442661402</v>
      </c>
      <c r="D952" s="63"/>
      <c r="E952" s="63"/>
      <c r="F952" s="62" t="s">
        <v>614</v>
      </c>
      <c r="G952" s="62" t="s">
        <v>615</v>
      </c>
      <c r="H952" s="63">
        <v>76683.016569038416</v>
      </c>
    </row>
    <row r="953" spans="1:8" x14ac:dyDescent="0.25">
      <c r="A953" s="62" t="s">
        <v>2171</v>
      </c>
      <c r="B953" s="62" t="s">
        <v>2172</v>
      </c>
      <c r="C953" s="63">
        <v>29896.434939072002</v>
      </c>
      <c r="D953" s="63"/>
      <c r="E953" s="63"/>
      <c r="F953" s="62" t="s">
        <v>2501</v>
      </c>
      <c r="G953" s="62" t="s">
        <v>2502</v>
      </c>
      <c r="H953" s="63">
        <v>24713.412810967056</v>
      </c>
    </row>
    <row r="954" spans="1:8" x14ac:dyDescent="0.25">
      <c r="A954" s="62" t="s">
        <v>2323</v>
      </c>
      <c r="B954" s="62" t="s">
        <v>2324</v>
      </c>
      <c r="C954" s="63">
        <v>62194.869113001725</v>
      </c>
      <c r="D954" s="63"/>
      <c r="E954" s="63"/>
      <c r="F954" s="62" t="s">
        <v>2529</v>
      </c>
      <c r="G954" s="62" t="s">
        <v>2530</v>
      </c>
      <c r="H954" s="63">
        <v>31268.757025654442</v>
      </c>
    </row>
    <row r="955" spans="1:8" x14ac:dyDescent="0.25">
      <c r="A955" s="62" t="s">
        <v>2425</v>
      </c>
      <c r="B955" s="62" t="s">
        <v>2426</v>
      </c>
      <c r="C955" s="63">
        <v>38320.983399997123</v>
      </c>
      <c r="D955" s="63"/>
      <c r="E955" s="63"/>
      <c r="F955" s="62" t="s">
        <v>232</v>
      </c>
      <c r="G955" s="62" t="s">
        <v>233</v>
      </c>
      <c r="H955" s="63">
        <v>25503.68884559624</v>
      </c>
    </row>
    <row r="956" spans="1:8" x14ac:dyDescent="0.25">
      <c r="A956" s="62" t="s">
        <v>2531</v>
      </c>
      <c r="B956" s="62" t="s">
        <v>2532</v>
      </c>
      <c r="C956" s="63">
        <v>33504.157277103492</v>
      </c>
      <c r="D956" s="63"/>
      <c r="E956" s="63"/>
      <c r="F956" s="62" t="s">
        <v>2301</v>
      </c>
      <c r="G956" s="62" t="s">
        <v>2302</v>
      </c>
      <c r="H956" s="63">
        <v>54332.510785111837</v>
      </c>
    </row>
    <row r="957" spans="1:8" x14ac:dyDescent="0.25">
      <c r="A957" s="62" t="s">
        <v>1030</v>
      </c>
      <c r="B957" s="62" t="s">
        <v>1031</v>
      </c>
      <c r="C957" s="63">
        <v>70580.709861794283</v>
      </c>
      <c r="D957" s="63"/>
      <c r="E957" s="63"/>
      <c r="F957" s="62" t="s">
        <v>2533</v>
      </c>
      <c r="G957" s="62" t="s">
        <v>2534</v>
      </c>
      <c r="H957" s="63">
        <v>59772.785328651065</v>
      </c>
    </row>
    <row r="958" spans="1:8" x14ac:dyDescent="0.25">
      <c r="A958" s="62" t="s">
        <v>2535</v>
      </c>
      <c r="B958" s="62" t="s">
        <v>2536</v>
      </c>
      <c r="C958" s="63">
        <v>75933.38278981045</v>
      </c>
      <c r="D958" s="63"/>
      <c r="E958" s="63"/>
      <c r="F958" s="62" t="s">
        <v>636</v>
      </c>
      <c r="G958" s="62" t="s">
        <v>637</v>
      </c>
      <c r="H958" s="63">
        <v>35483.56831982678</v>
      </c>
    </row>
    <row r="959" spans="1:8" x14ac:dyDescent="0.25">
      <c r="A959" s="62" t="s">
        <v>2537</v>
      </c>
      <c r="B959" s="62" t="s">
        <v>2538</v>
      </c>
      <c r="C959" s="63">
        <v>47798.366144364321</v>
      </c>
      <c r="D959" s="63"/>
      <c r="E959" s="63"/>
      <c r="F959" s="62" t="s">
        <v>540</v>
      </c>
      <c r="G959" s="62" t="s">
        <v>541</v>
      </c>
      <c r="H959" s="63">
        <v>41397.117738076529</v>
      </c>
    </row>
    <row r="960" spans="1:8" x14ac:dyDescent="0.25">
      <c r="A960" s="62" t="s">
        <v>1010</v>
      </c>
      <c r="B960" s="62" t="s">
        <v>1011</v>
      </c>
      <c r="C960" s="63">
        <v>96715.658189031587</v>
      </c>
      <c r="D960" s="63"/>
      <c r="E960" s="63"/>
      <c r="F960" s="62" t="s">
        <v>2339</v>
      </c>
      <c r="G960" s="62" t="s">
        <v>2340</v>
      </c>
      <c r="H960" s="63">
        <v>71112.430356134195</v>
      </c>
    </row>
    <row r="961" spans="1:8" x14ac:dyDescent="0.25">
      <c r="A961" s="62" t="s">
        <v>378</v>
      </c>
      <c r="B961" s="62" t="s">
        <v>379</v>
      </c>
      <c r="C961" s="63">
        <v>83182.61490574955</v>
      </c>
      <c r="D961" s="63"/>
      <c r="E961" s="63"/>
      <c r="F961" s="62" t="s">
        <v>2539</v>
      </c>
      <c r="G961" s="62" t="s">
        <v>2540</v>
      </c>
      <c r="H961" s="63">
        <v>82512.742578135047</v>
      </c>
    </row>
    <row r="962" spans="1:8" x14ac:dyDescent="0.25">
      <c r="A962" s="62" t="s">
        <v>1248</v>
      </c>
      <c r="B962" s="62" t="s">
        <v>1249</v>
      </c>
      <c r="C962" s="63">
        <v>37787.372910322243</v>
      </c>
      <c r="D962" s="63"/>
      <c r="E962" s="63"/>
      <c r="F962" s="62" t="s">
        <v>2003</v>
      </c>
      <c r="G962" s="62" t="s">
        <v>2004</v>
      </c>
      <c r="H962" s="63">
        <v>73115.758011332189</v>
      </c>
    </row>
    <row r="963" spans="1:8" x14ac:dyDescent="0.25">
      <c r="A963" s="62" t="s">
        <v>2533</v>
      </c>
      <c r="B963" s="62" t="s">
        <v>2534</v>
      </c>
      <c r="C963" s="63">
        <v>59772.785328651065</v>
      </c>
      <c r="D963" s="63"/>
      <c r="E963" s="63"/>
      <c r="F963" s="62" t="s">
        <v>190</v>
      </c>
      <c r="G963" s="62" t="s">
        <v>191</v>
      </c>
      <c r="H963" s="63">
        <v>43112.496284136898</v>
      </c>
    </row>
    <row r="964" spans="1:8" x14ac:dyDescent="0.25">
      <c r="A964" s="62" t="s">
        <v>2035</v>
      </c>
      <c r="B964" s="62" t="s">
        <v>2036</v>
      </c>
      <c r="C964" s="63">
        <v>54546.932817529989</v>
      </c>
      <c r="D964" s="63"/>
      <c r="E964" s="63"/>
      <c r="F964" s="62" t="s">
        <v>2177</v>
      </c>
      <c r="G964" s="62" t="s">
        <v>2178</v>
      </c>
      <c r="H964" s="63">
        <v>36481.248504288887</v>
      </c>
    </row>
    <row r="965" spans="1:8" x14ac:dyDescent="0.25">
      <c r="A965" s="62" t="s">
        <v>1753</v>
      </c>
      <c r="B965" s="62" t="s">
        <v>1754</v>
      </c>
      <c r="C965" s="63">
        <v>178602.12682663149</v>
      </c>
      <c r="D965" s="63"/>
      <c r="E965" s="63"/>
      <c r="F965" s="62" t="s">
        <v>2541</v>
      </c>
      <c r="G965" s="62" t="s">
        <v>2542</v>
      </c>
      <c r="H965" s="63">
        <v>57510.772366160003</v>
      </c>
    </row>
    <row r="966" spans="1:8" x14ac:dyDescent="0.25">
      <c r="A966" s="62" t="s">
        <v>2543</v>
      </c>
      <c r="B966" s="62" t="s">
        <v>2544</v>
      </c>
      <c r="C966" s="63">
        <v>34415.504358306483</v>
      </c>
      <c r="D966" s="63"/>
      <c r="E966" s="63"/>
      <c r="F966" s="62" t="s">
        <v>1466</v>
      </c>
      <c r="G966" s="62" t="s">
        <v>1467</v>
      </c>
      <c r="H966" s="63">
        <v>41424.759945480953</v>
      </c>
    </row>
    <row r="967" spans="1:8" x14ac:dyDescent="0.25">
      <c r="A967" s="62" t="s">
        <v>2297</v>
      </c>
      <c r="B967" s="62" t="s">
        <v>2298</v>
      </c>
      <c r="C967" s="63">
        <v>37922.820657570708</v>
      </c>
      <c r="D967" s="63"/>
      <c r="E967" s="63"/>
      <c r="F967" s="62" t="s">
        <v>1140</v>
      </c>
      <c r="G967" s="62" t="s">
        <v>1141</v>
      </c>
      <c r="H967" s="63">
        <v>33344.30244055621</v>
      </c>
    </row>
    <row r="968" spans="1:8" x14ac:dyDescent="0.25">
      <c r="A968" s="62" t="s">
        <v>2545</v>
      </c>
      <c r="B968" s="62" t="s">
        <v>2546</v>
      </c>
      <c r="C968" s="63">
        <v>62750.350847196125</v>
      </c>
      <c r="D968" s="63"/>
      <c r="E968" s="63"/>
      <c r="F968" s="62" t="s">
        <v>1709</v>
      </c>
      <c r="G968" s="62" t="s">
        <v>1710</v>
      </c>
      <c r="H968" s="63">
        <v>37939.087092339141</v>
      </c>
    </row>
    <row r="969" spans="1:8" x14ac:dyDescent="0.25">
      <c r="A969" s="62" t="s">
        <v>2279</v>
      </c>
      <c r="B969" s="62" t="s">
        <v>2280</v>
      </c>
      <c r="C969" s="63">
        <v>156326.56860827236</v>
      </c>
      <c r="D969" s="63"/>
      <c r="E969" s="63"/>
      <c r="F969" s="62" t="s">
        <v>878</v>
      </c>
      <c r="G969" s="62" t="s">
        <v>879</v>
      </c>
      <c r="H969" s="63">
        <v>51662.674806523159</v>
      </c>
    </row>
    <row r="970" spans="1:8" x14ac:dyDescent="0.25">
      <c r="A970" s="62" t="s">
        <v>2547</v>
      </c>
      <c r="B970" s="62" t="s">
        <v>2548</v>
      </c>
      <c r="C970" s="63">
        <v>53864.0581436426</v>
      </c>
      <c r="D970" s="63"/>
      <c r="E970" s="63"/>
      <c r="F970" s="62" t="s">
        <v>2333</v>
      </c>
      <c r="G970" s="62" t="s">
        <v>2334</v>
      </c>
      <c r="H970" s="63">
        <v>38071.819324378572</v>
      </c>
    </row>
    <row r="971" spans="1:8" x14ac:dyDescent="0.25">
      <c r="A971" s="62" t="s">
        <v>2469</v>
      </c>
      <c r="B971" s="62" t="s">
        <v>2470</v>
      </c>
      <c r="C971" s="63">
        <v>35879.960664127291</v>
      </c>
      <c r="D971" s="63"/>
      <c r="E971" s="63"/>
      <c r="F971" s="62" t="s">
        <v>2549</v>
      </c>
      <c r="G971" s="62" t="s">
        <v>2550</v>
      </c>
      <c r="H971" s="63">
        <v>29530.201865931136</v>
      </c>
    </row>
    <row r="972" spans="1:8" x14ac:dyDescent="0.25">
      <c r="A972" s="62" t="s">
        <v>222</v>
      </c>
      <c r="B972" s="62" t="s">
        <v>223</v>
      </c>
      <c r="C972" s="63">
        <v>35204.911256896128</v>
      </c>
      <c r="D972" s="63"/>
      <c r="E972" s="63"/>
      <c r="F972" s="62" t="s">
        <v>1560</v>
      </c>
      <c r="G972" s="62" t="s">
        <v>1561</v>
      </c>
      <c r="H972" s="63">
        <v>40541.251294276728</v>
      </c>
    </row>
    <row r="973" spans="1:8" x14ac:dyDescent="0.25">
      <c r="A973" s="62" t="s">
        <v>1865</v>
      </c>
      <c r="B973" s="62" t="s">
        <v>1866</v>
      </c>
      <c r="C973" s="63">
        <v>29617.038575035756</v>
      </c>
      <c r="D973" s="63"/>
      <c r="E973" s="63"/>
      <c r="F973" s="62" t="s">
        <v>1655</v>
      </c>
      <c r="G973" s="62" t="s">
        <v>1656</v>
      </c>
      <c r="H973" s="63">
        <v>23710.967004737173</v>
      </c>
    </row>
    <row r="974" spans="1:8" x14ac:dyDescent="0.25">
      <c r="A974" s="62" t="s">
        <v>1118</v>
      </c>
      <c r="B974" s="62" t="s">
        <v>1119</v>
      </c>
      <c r="C974" s="63">
        <v>60529.677056818669</v>
      </c>
      <c r="D974" s="63"/>
      <c r="E974" s="63"/>
      <c r="F974" s="62" t="s">
        <v>1024</v>
      </c>
      <c r="G974" s="62" t="s">
        <v>1025</v>
      </c>
      <c r="H974" s="63">
        <v>62012.11100070097</v>
      </c>
    </row>
    <row r="975" spans="1:8" x14ac:dyDescent="0.25">
      <c r="A975" s="62" t="s">
        <v>2551</v>
      </c>
      <c r="B975" s="62" t="s">
        <v>2552</v>
      </c>
      <c r="C975" s="63">
        <v>60232.339878861065</v>
      </c>
      <c r="D975" s="63"/>
      <c r="E975" s="63"/>
      <c r="F975" s="62" t="s">
        <v>688</v>
      </c>
      <c r="G975" s="62" t="s">
        <v>689</v>
      </c>
      <c r="H975" s="63">
        <v>68634.414381115261</v>
      </c>
    </row>
    <row r="976" spans="1:8" x14ac:dyDescent="0.25">
      <c r="A976" s="62" t="s">
        <v>1755</v>
      </c>
      <c r="B976" s="62" t="s">
        <v>1756</v>
      </c>
      <c r="C976" s="63">
        <v>53972.896120073427</v>
      </c>
      <c r="D976" s="63"/>
      <c r="E976" s="63"/>
      <c r="F976" s="62" t="s">
        <v>2179</v>
      </c>
      <c r="G976" s="62" t="s">
        <v>2180</v>
      </c>
      <c r="H976" s="63">
        <v>36439.719364476019</v>
      </c>
    </row>
    <row r="977" spans="1:8" x14ac:dyDescent="0.25">
      <c r="A977" s="62" t="s">
        <v>2235</v>
      </c>
      <c r="B977" s="62" t="s">
        <v>2236</v>
      </c>
      <c r="C977" s="63">
        <v>43032.478779613353</v>
      </c>
      <c r="D977" s="63"/>
      <c r="E977" s="63"/>
      <c r="F977" s="62" t="s">
        <v>2259</v>
      </c>
      <c r="G977" s="62" t="s">
        <v>2260</v>
      </c>
      <c r="H977" s="63">
        <v>24986.219645767866</v>
      </c>
    </row>
    <row r="978" spans="1:8" x14ac:dyDescent="0.25">
      <c r="A978" s="62" t="s">
        <v>1532</v>
      </c>
      <c r="B978" s="62" t="s">
        <v>1533</v>
      </c>
      <c r="C978" s="63">
        <v>49597.26478809867</v>
      </c>
      <c r="D978" s="63"/>
      <c r="E978" s="63"/>
      <c r="F978" s="62" t="s">
        <v>1965</v>
      </c>
      <c r="G978" s="62" t="s">
        <v>1966</v>
      </c>
      <c r="H978" s="63">
        <v>48105.503349314007</v>
      </c>
    </row>
    <row r="979" spans="1:8" x14ac:dyDescent="0.25">
      <c r="A979" s="62" t="s">
        <v>1999</v>
      </c>
      <c r="B979" s="62" t="s">
        <v>2000</v>
      </c>
      <c r="C979" s="63">
        <v>58174.320246308853</v>
      </c>
      <c r="D979" s="63"/>
      <c r="E979" s="63"/>
      <c r="F979" s="62" t="s">
        <v>2553</v>
      </c>
      <c r="G979" s="62" t="s">
        <v>2554</v>
      </c>
      <c r="H979" s="63">
        <v>33406.877145201368</v>
      </c>
    </row>
    <row r="980" spans="1:8" x14ac:dyDescent="0.25">
      <c r="A980" s="62" t="s">
        <v>2555</v>
      </c>
      <c r="B980" s="62" t="s">
        <v>2556</v>
      </c>
      <c r="C980" s="63">
        <v>36611.781499014927</v>
      </c>
      <c r="D980" s="63"/>
      <c r="E980" s="63"/>
      <c r="F980" s="62" t="s">
        <v>1496</v>
      </c>
      <c r="G980" s="62" t="s">
        <v>1497</v>
      </c>
      <c r="H980" s="63">
        <v>40746.387499067503</v>
      </c>
    </row>
    <row r="981" spans="1:8" x14ac:dyDescent="0.25">
      <c r="A981" s="62" t="s">
        <v>1891</v>
      </c>
      <c r="B981" s="62" t="s">
        <v>1892</v>
      </c>
      <c r="C981" s="63">
        <v>35629.585067779954</v>
      </c>
      <c r="D981" s="63"/>
      <c r="E981" s="63"/>
      <c r="F981" s="62" t="s">
        <v>1324</v>
      </c>
      <c r="G981" s="62" t="s">
        <v>1325</v>
      </c>
      <c r="H981" s="63">
        <v>46336.59367564186</v>
      </c>
    </row>
    <row r="982" spans="1:8" x14ac:dyDescent="0.25">
      <c r="A982" s="62" t="s">
        <v>2557</v>
      </c>
      <c r="B982" s="62" t="s">
        <v>2558</v>
      </c>
      <c r="C982" s="63">
        <v>45776.071498122197</v>
      </c>
      <c r="D982" s="63"/>
      <c r="E982" s="63"/>
      <c r="F982" s="62" t="s">
        <v>2219</v>
      </c>
      <c r="G982" s="62" t="s">
        <v>2220</v>
      </c>
      <c r="H982" s="63">
        <v>34995.586080093402</v>
      </c>
    </row>
    <row r="983" spans="1:8" x14ac:dyDescent="0.25">
      <c r="A983" s="62" t="s">
        <v>270</v>
      </c>
      <c r="B983" s="62" t="s">
        <v>271</v>
      </c>
      <c r="C983" s="63">
        <v>91828.070158492817</v>
      </c>
      <c r="D983" s="63"/>
      <c r="E983" s="63"/>
      <c r="F983" s="62" t="s">
        <v>692</v>
      </c>
      <c r="G983" s="62" t="s">
        <v>693</v>
      </c>
      <c r="H983" s="63">
        <v>180351.10962423592</v>
      </c>
    </row>
    <row r="984" spans="1:8" x14ac:dyDescent="0.25">
      <c r="A984" s="62" t="s">
        <v>2559</v>
      </c>
      <c r="B984" s="62" t="s">
        <v>2560</v>
      </c>
      <c r="C984" s="63">
        <v>41340.514974872473</v>
      </c>
      <c r="D984" s="63"/>
      <c r="E984" s="63"/>
      <c r="F984" s="62" t="s">
        <v>2561</v>
      </c>
      <c r="G984" s="62" t="s">
        <v>2562</v>
      </c>
      <c r="H984" s="63">
        <v>41547.103103946269</v>
      </c>
    </row>
    <row r="985" spans="1:8" x14ac:dyDescent="0.25">
      <c r="A985" s="62" t="s">
        <v>2335</v>
      </c>
      <c r="B985" s="62" t="s">
        <v>2336</v>
      </c>
      <c r="C985" s="63">
        <v>55610.374869573054</v>
      </c>
      <c r="D985" s="63"/>
      <c r="E985" s="63"/>
      <c r="F985" s="62" t="s">
        <v>1032</v>
      </c>
      <c r="G985" s="62" t="s">
        <v>1033</v>
      </c>
      <c r="H985" s="63">
        <v>104160.22015199554</v>
      </c>
    </row>
    <row r="986" spans="1:8" x14ac:dyDescent="0.25">
      <c r="A986" s="62" t="s">
        <v>2417</v>
      </c>
      <c r="B986" s="62" t="s">
        <v>2418</v>
      </c>
      <c r="C986" s="63">
        <v>37016.085109631298</v>
      </c>
      <c r="D986" s="63"/>
      <c r="E986" s="63"/>
      <c r="F986" s="62" t="s">
        <v>1608</v>
      </c>
      <c r="G986" s="62" t="s">
        <v>1609</v>
      </c>
      <c r="H986" s="63">
        <v>39986.762387609844</v>
      </c>
    </row>
    <row r="987" spans="1:8" x14ac:dyDescent="0.25">
      <c r="A987" s="62" t="s">
        <v>1188</v>
      </c>
      <c r="B987" s="62" t="s">
        <v>1189</v>
      </c>
      <c r="C987" s="63">
        <v>62696.437640622818</v>
      </c>
      <c r="D987" s="63"/>
      <c r="E987" s="63"/>
      <c r="F987" s="62" t="s">
        <v>644</v>
      </c>
      <c r="G987" s="62" t="s">
        <v>645</v>
      </c>
      <c r="H987" s="63">
        <v>63146.696963683033</v>
      </c>
    </row>
    <row r="988" spans="1:8" x14ac:dyDescent="0.25">
      <c r="A988" s="62" t="s">
        <v>1578</v>
      </c>
      <c r="B988" s="62" t="s">
        <v>1579</v>
      </c>
      <c r="C988" s="63">
        <v>124085.07845382727</v>
      </c>
      <c r="D988" s="63"/>
      <c r="E988" s="63"/>
      <c r="F988" s="62" t="s">
        <v>216</v>
      </c>
      <c r="G988" s="62" t="s">
        <v>217</v>
      </c>
      <c r="H988" s="63">
        <v>41287.859097553111</v>
      </c>
    </row>
    <row r="989" spans="1:8" x14ac:dyDescent="0.25">
      <c r="A989" s="62" t="s">
        <v>2563</v>
      </c>
      <c r="B989" s="62" t="s">
        <v>2564</v>
      </c>
      <c r="C989" s="63">
        <v>37045.05489051919</v>
      </c>
      <c r="D989" s="63"/>
      <c r="E989" s="63"/>
      <c r="F989" s="62" t="s">
        <v>1797</v>
      </c>
      <c r="G989" s="62" t="s">
        <v>1798</v>
      </c>
      <c r="H989" s="63">
        <v>38345.887827660685</v>
      </c>
    </row>
    <row r="990" spans="1:8" x14ac:dyDescent="0.25">
      <c r="A990" s="62" t="s">
        <v>1072</v>
      </c>
      <c r="B990" s="62" t="s">
        <v>1073</v>
      </c>
      <c r="C990" s="63">
        <v>63149.555104376697</v>
      </c>
      <c r="D990" s="63"/>
      <c r="E990" s="63"/>
      <c r="F990" s="62" t="s">
        <v>2087</v>
      </c>
      <c r="G990" s="62" t="s">
        <v>2088</v>
      </c>
      <c r="H990" s="63">
        <v>62475.770328083025</v>
      </c>
    </row>
    <row r="991" spans="1:8" x14ac:dyDescent="0.25">
      <c r="A991" s="62" t="s">
        <v>546</v>
      </c>
      <c r="B991" s="62" t="s">
        <v>547</v>
      </c>
      <c r="C991" s="63">
        <v>42733.494516971681</v>
      </c>
      <c r="D991" s="63"/>
      <c r="E991" s="63"/>
      <c r="F991" s="62" t="s">
        <v>760</v>
      </c>
      <c r="G991" s="62" t="s">
        <v>761</v>
      </c>
      <c r="H991" s="63">
        <v>22065.836021213996</v>
      </c>
    </row>
    <row r="992" spans="1:8" x14ac:dyDescent="0.25">
      <c r="A992" s="62" t="s">
        <v>2565</v>
      </c>
      <c r="B992" s="62" t="s">
        <v>2566</v>
      </c>
      <c r="C992" s="63">
        <v>47117.929698318279</v>
      </c>
      <c r="D992" s="63"/>
      <c r="E992" s="63"/>
      <c r="F992" s="62" t="s">
        <v>2029</v>
      </c>
      <c r="G992" s="62" t="s">
        <v>2030</v>
      </c>
      <c r="H992" s="63">
        <v>52735.253119852467</v>
      </c>
    </row>
    <row r="993" spans="1:8" x14ac:dyDescent="0.25">
      <c r="A993" s="62" t="s">
        <v>1977</v>
      </c>
      <c r="B993" s="62" t="s">
        <v>1978</v>
      </c>
      <c r="C993" s="63">
        <v>97576.986553963128</v>
      </c>
      <c r="D993" s="63"/>
      <c r="E993" s="63"/>
      <c r="F993" s="62" t="s">
        <v>1580</v>
      </c>
      <c r="G993" s="62" t="s">
        <v>1581</v>
      </c>
      <c r="H993" s="63">
        <v>49304.825535078497</v>
      </c>
    </row>
    <row r="994" spans="1:8" x14ac:dyDescent="0.25">
      <c r="A994" s="62" t="s">
        <v>2145</v>
      </c>
      <c r="B994" s="62" t="s">
        <v>2146</v>
      </c>
      <c r="C994" s="63">
        <v>39592.420816758262</v>
      </c>
      <c r="D994" s="63"/>
      <c r="E994" s="63"/>
      <c r="F994" s="62" t="s">
        <v>1909</v>
      </c>
      <c r="G994" s="62" t="s">
        <v>1910</v>
      </c>
      <c r="H994" s="63">
        <v>29870.2078751642</v>
      </c>
    </row>
    <row r="995" spans="1:8" x14ac:dyDescent="0.25">
      <c r="A995" s="62" t="s">
        <v>336</v>
      </c>
      <c r="B995" s="62" t="s">
        <v>337</v>
      </c>
      <c r="C995" s="63">
        <v>38260.945432019107</v>
      </c>
      <c r="D995" s="63"/>
      <c r="E995" s="63"/>
      <c r="F995" s="62" t="s">
        <v>2567</v>
      </c>
      <c r="G995" s="62" t="s">
        <v>2568</v>
      </c>
      <c r="H995" s="63">
        <v>74284.603249045045</v>
      </c>
    </row>
    <row r="996" spans="1:8" x14ac:dyDescent="0.25">
      <c r="A996" s="62" t="s">
        <v>1036</v>
      </c>
      <c r="B996" s="62" t="s">
        <v>1037</v>
      </c>
      <c r="C996" s="63">
        <v>68168.14393220382</v>
      </c>
      <c r="D996" s="63"/>
      <c r="E996" s="63"/>
      <c r="F996" s="62" t="s">
        <v>1064</v>
      </c>
      <c r="G996" s="62" t="s">
        <v>1065</v>
      </c>
      <c r="H996" s="63">
        <v>51442.904431193936</v>
      </c>
    </row>
    <row r="997" spans="1:8" x14ac:dyDescent="0.25">
      <c r="A997" s="62" t="s">
        <v>230</v>
      </c>
      <c r="B997" s="62" t="s">
        <v>231</v>
      </c>
      <c r="C997" s="63">
        <v>35977.087562122986</v>
      </c>
      <c r="D997" s="63"/>
      <c r="E997" s="63"/>
      <c r="F997" s="62" t="s">
        <v>2569</v>
      </c>
      <c r="G997" s="62" t="s">
        <v>2570</v>
      </c>
      <c r="H997" s="63">
        <v>53208.464934915668</v>
      </c>
    </row>
    <row r="998" spans="1:8" x14ac:dyDescent="0.25">
      <c r="A998" s="62" t="s">
        <v>1066</v>
      </c>
      <c r="B998" s="62" t="s">
        <v>1067</v>
      </c>
      <c r="C998" s="63">
        <v>133458.26179967503</v>
      </c>
      <c r="D998" s="63"/>
      <c r="E998" s="63"/>
      <c r="F998" s="62" t="s">
        <v>1302</v>
      </c>
      <c r="G998" s="62" t="s">
        <v>1303</v>
      </c>
      <c r="H998" s="63">
        <v>44536.396558143519</v>
      </c>
    </row>
    <row r="999" spans="1:8" x14ac:dyDescent="0.25">
      <c r="A999" s="62" t="s">
        <v>2455</v>
      </c>
      <c r="B999" s="62" t="s">
        <v>2456</v>
      </c>
      <c r="C999" s="63">
        <v>92824.342488106529</v>
      </c>
      <c r="D999" s="63"/>
      <c r="E999" s="63"/>
      <c r="F999" s="62" t="s">
        <v>2571</v>
      </c>
      <c r="G999" s="62" t="s">
        <v>2572</v>
      </c>
      <c r="H999" s="63">
        <v>76043.000818817498</v>
      </c>
    </row>
    <row r="1000" spans="1:8" x14ac:dyDescent="0.25">
      <c r="A1000" s="62" t="s">
        <v>1843</v>
      </c>
      <c r="B1000" s="62" t="s">
        <v>1844</v>
      </c>
      <c r="C1000" s="63">
        <v>39564.869367985986</v>
      </c>
      <c r="D1000" s="63"/>
      <c r="E1000" s="63"/>
      <c r="F1000" s="62" t="s">
        <v>982</v>
      </c>
      <c r="G1000" s="62" t="s">
        <v>983</v>
      </c>
      <c r="H1000" s="63">
        <v>28234.676064835541</v>
      </c>
    </row>
    <row r="1001" spans="1:8" x14ac:dyDescent="0.25">
      <c r="A1001" s="62" t="s">
        <v>410</v>
      </c>
      <c r="B1001" s="62" t="s">
        <v>411</v>
      </c>
      <c r="C1001" s="63">
        <v>19404.455596116899</v>
      </c>
      <c r="D1001" s="63"/>
      <c r="E1001" s="63"/>
      <c r="F1001" s="62" t="s">
        <v>2107</v>
      </c>
      <c r="G1001" s="62" t="s">
        <v>2108</v>
      </c>
      <c r="H1001" s="63">
        <v>37109.945480624854</v>
      </c>
    </row>
    <row r="1002" spans="1:8" x14ac:dyDescent="0.25">
      <c r="A1002" s="62" t="s">
        <v>2153</v>
      </c>
      <c r="B1002" s="62" t="s">
        <v>2154</v>
      </c>
      <c r="C1002" s="63">
        <v>52959.313943292429</v>
      </c>
      <c r="D1002" s="63"/>
      <c r="E1002" s="63"/>
      <c r="F1002" s="62" t="s">
        <v>2573</v>
      </c>
      <c r="G1002" s="62" t="s">
        <v>2574</v>
      </c>
      <c r="H1002" s="63">
        <v>57525.618627746793</v>
      </c>
    </row>
    <row r="1003" spans="1:8" x14ac:dyDescent="0.25">
      <c r="A1003" s="62" t="s">
        <v>2575</v>
      </c>
      <c r="B1003" s="62" t="s">
        <v>2576</v>
      </c>
      <c r="C1003" s="63">
        <v>63420.239024346054</v>
      </c>
      <c r="D1003" s="63"/>
      <c r="E1003" s="63"/>
      <c r="F1003" s="62" t="s">
        <v>2073</v>
      </c>
      <c r="G1003" s="62" t="s">
        <v>2074</v>
      </c>
      <c r="H1003" s="63">
        <v>37834.301870623909</v>
      </c>
    </row>
    <row r="1004" spans="1:8" x14ac:dyDescent="0.25">
      <c r="A1004" s="62" t="s">
        <v>2513</v>
      </c>
      <c r="B1004" s="62" t="s">
        <v>2514</v>
      </c>
      <c r="C1004" s="63">
        <v>41216.166427167474</v>
      </c>
      <c r="D1004" s="63"/>
      <c r="E1004" s="63"/>
      <c r="F1004" s="62" t="s">
        <v>1346</v>
      </c>
      <c r="G1004" s="62" t="s">
        <v>1347</v>
      </c>
      <c r="H1004" s="63">
        <v>49519.294773202942</v>
      </c>
    </row>
    <row r="1005" spans="1:8" x14ac:dyDescent="0.25">
      <c r="A1005" s="62" t="s">
        <v>634</v>
      </c>
      <c r="B1005" s="62" t="s">
        <v>635</v>
      </c>
      <c r="C1005" s="63">
        <v>26644.361522767911</v>
      </c>
      <c r="D1005" s="63"/>
      <c r="E1005" s="63"/>
      <c r="F1005" s="62" t="s">
        <v>1763</v>
      </c>
      <c r="G1005" s="62" t="s">
        <v>1764</v>
      </c>
      <c r="H1005" s="63">
        <v>72009.632379704271</v>
      </c>
    </row>
    <row r="1006" spans="1:8" x14ac:dyDescent="0.25">
      <c r="A1006" s="62" t="s">
        <v>2577</v>
      </c>
      <c r="B1006" s="62" t="s">
        <v>2578</v>
      </c>
      <c r="C1006" s="63">
        <v>38613.180276790918</v>
      </c>
      <c r="D1006" s="63"/>
      <c r="E1006" s="63"/>
      <c r="F1006" s="62" t="s">
        <v>2213</v>
      </c>
      <c r="G1006" s="62" t="s">
        <v>2214</v>
      </c>
      <c r="H1006" s="63">
        <v>46771.653543180597</v>
      </c>
    </row>
    <row r="1007" spans="1:8" x14ac:dyDescent="0.25">
      <c r="A1007" s="62" t="s">
        <v>332</v>
      </c>
      <c r="B1007" s="62" t="s">
        <v>333</v>
      </c>
      <c r="C1007" s="63">
        <v>54696.48369643862</v>
      </c>
      <c r="D1007" s="63"/>
      <c r="E1007" s="63"/>
      <c r="F1007" s="62" t="s">
        <v>2489</v>
      </c>
      <c r="G1007" s="62" t="s">
        <v>2490</v>
      </c>
      <c r="H1007" s="63">
        <v>49988.852473922496</v>
      </c>
    </row>
    <row r="1008" spans="1:8" x14ac:dyDescent="0.25">
      <c r="A1008" s="62" t="s">
        <v>2483</v>
      </c>
      <c r="B1008" s="62" t="s">
        <v>2484</v>
      </c>
      <c r="C1008" s="63">
        <v>37518.052987532043</v>
      </c>
      <c r="D1008" s="63"/>
      <c r="E1008" s="63"/>
      <c r="F1008" s="62" t="s">
        <v>2579</v>
      </c>
      <c r="G1008" s="62" t="s">
        <v>2580</v>
      </c>
      <c r="H1008" s="63">
        <v>32742.329843015774</v>
      </c>
    </row>
    <row r="1009" spans="1:8" x14ac:dyDescent="0.25">
      <c r="A1009" s="62" t="s">
        <v>2441</v>
      </c>
      <c r="B1009" s="62" t="s">
        <v>2442</v>
      </c>
      <c r="C1009" s="63">
        <v>45319.280191619931</v>
      </c>
      <c r="D1009" s="63"/>
      <c r="E1009" s="63"/>
      <c r="F1009" s="62" t="s">
        <v>2467</v>
      </c>
      <c r="G1009" s="62" t="s">
        <v>2468</v>
      </c>
      <c r="H1009" s="63">
        <v>41704.984535767435</v>
      </c>
    </row>
    <row r="1010" spans="1:8" x14ac:dyDescent="0.25">
      <c r="A1010" s="62" t="s">
        <v>2581</v>
      </c>
      <c r="B1010" s="62" t="s">
        <v>2582</v>
      </c>
      <c r="C1010" s="63">
        <v>29798.518747869093</v>
      </c>
      <c r="D1010" s="63"/>
      <c r="E1010" s="63"/>
      <c r="F1010" s="62" t="s">
        <v>2387</v>
      </c>
      <c r="G1010" s="62" t="s">
        <v>2388</v>
      </c>
      <c r="H1010" s="63">
        <v>40767.675757771016</v>
      </c>
    </row>
    <row r="1011" spans="1:8" x14ac:dyDescent="0.25">
      <c r="A1011" s="62" t="s">
        <v>2583</v>
      </c>
      <c r="B1011" s="62" t="s">
        <v>2584</v>
      </c>
      <c r="C1011" s="63">
        <v>96044.938668178074</v>
      </c>
      <c r="D1011" s="63"/>
      <c r="E1011" s="63"/>
      <c r="F1011" s="62" t="s">
        <v>2023</v>
      </c>
      <c r="G1011" s="62" t="s">
        <v>2024</v>
      </c>
      <c r="H1011" s="63">
        <v>27138.146336264621</v>
      </c>
    </row>
    <row r="1012" spans="1:8" x14ac:dyDescent="0.25">
      <c r="A1012" s="62" t="s">
        <v>2343</v>
      </c>
      <c r="B1012" s="62" t="s">
        <v>2344</v>
      </c>
      <c r="C1012" s="63">
        <v>45597.529743530402</v>
      </c>
      <c r="D1012" s="63"/>
      <c r="E1012" s="63"/>
      <c r="F1012" s="62" t="s">
        <v>2585</v>
      </c>
      <c r="G1012" s="62" t="s">
        <v>2586</v>
      </c>
      <c r="H1012" s="63">
        <v>70951.442151408468</v>
      </c>
    </row>
    <row r="1013" spans="1:8" x14ac:dyDescent="0.25">
      <c r="A1013" s="62" t="s">
        <v>2587</v>
      </c>
      <c r="B1013" s="62" t="s">
        <v>2588</v>
      </c>
      <c r="C1013" s="63">
        <v>56961.10430222562</v>
      </c>
      <c r="D1013" s="63"/>
      <c r="E1013" s="63"/>
      <c r="F1013" s="62" t="s">
        <v>536</v>
      </c>
      <c r="G1013" s="62" t="s">
        <v>537</v>
      </c>
      <c r="H1013" s="63">
        <v>54958.783376470761</v>
      </c>
    </row>
    <row r="1014" spans="1:8" x14ac:dyDescent="0.25">
      <c r="A1014" s="62" t="s">
        <v>1148</v>
      </c>
      <c r="B1014" s="62" t="s">
        <v>1149</v>
      </c>
      <c r="C1014" s="63">
        <v>30924.119272637636</v>
      </c>
      <c r="D1014" s="63"/>
      <c r="E1014" s="63"/>
      <c r="F1014" s="62" t="s">
        <v>1266</v>
      </c>
      <c r="G1014" s="62" t="s">
        <v>1267</v>
      </c>
      <c r="H1014" s="63">
        <v>33175.691901863356</v>
      </c>
    </row>
    <row r="1015" spans="1:8" x14ac:dyDescent="0.25">
      <c r="A1015" s="62" t="s">
        <v>1228</v>
      </c>
      <c r="B1015" s="62" t="s">
        <v>1229</v>
      </c>
      <c r="C1015" s="63">
        <v>46566.110845785443</v>
      </c>
      <c r="D1015" s="63"/>
      <c r="E1015" s="63"/>
      <c r="F1015" s="62" t="s">
        <v>2051</v>
      </c>
      <c r="G1015" s="62" t="s">
        <v>2052</v>
      </c>
      <c r="H1015" s="63">
        <v>87795.785123021997</v>
      </c>
    </row>
    <row r="1016" spans="1:8" x14ac:dyDescent="0.25">
      <c r="A1016" s="62" t="s">
        <v>564</v>
      </c>
      <c r="B1016" s="62" t="s">
        <v>565</v>
      </c>
      <c r="C1016" s="63">
        <v>36097.536967379827</v>
      </c>
      <c r="D1016" s="63"/>
      <c r="E1016" s="63"/>
      <c r="F1016" s="62" t="s">
        <v>1837</v>
      </c>
      <c r="G1016" s="62" t="s">
        <v>1838</v>
      </c>
      <c r="H1016" s="63">
        <v>49731.015166960693</v>
      </c>
    </row>
    <row r="1017" spans="1:8" x14ac:dyDescent="0.25">
      <c r="A1017" s="62" t="s">
        <v>2589</v>
      </c>
      <c r="B1017" s="62" t="s">
        <v>2590</v>
      </c>
      <c r="C1017" s="63">
        <v>30301.52672290464</v>
      </c>
      <c r="D1017" s="63"/>
      <c r="E1017" s="63"/>
      <c r="F1017" s="62" t="s">
        <v>2545</v>
      </c>
      <c r="G1017" s="62" t="s">
        <v>2546</v>
      </c>
      <c r="H1017" s="63">
        <v>62750.350847196125</v>
      </c>
    </row>
    <row r="1018" spans="1:8" x14ac:dyDescent="0.25">
      <c r="A1018" s="62" t="s">
        <v>2591</v>
      </c>
      <c r="B1018" s="62" t="s">
        <v>2592</v>
      </c>
      <c r="C1018" s="63">
        <v>40790.615061164783</v>
      </c>
      <c r="D1018" s="63"/>
      <c r="E1018" s="63"/>
      <c r="F1018" s="62" t="s">
        <v>2593</v>
      </c>
      <c r="G1018" s="62" t="s">
        <v>2594</v>
      </c>
      <c r="H1018" s="63">
        <v>44578.662202671825</v>
      </c>
    </row>
    <row r="1019" spans="1:8" x14ac:dyDescent="0.25">
      <c r="A1019" s="62" t="s">
        <v>202</v>
      </c>
      <c r="B1019" s="62" t="s">
        <v>203</v>
      </c>
      <c r="C1019" s="63">
        <v>45333.401952004235</v>
      </c>
      <c r="D1019" s="63"/>
      <c r="E1019" s="63"/>
      <c r="F1019" s="62" t="s">
        <v>696</v>
      </c>
      <c r="G1019" s="62" t="s">
        <v>697</v>
      </c>
      <c r="H1019" s="63">
        <v>73595.592089673562</v>
      </c>
    </row>
    <row r="1020" spans="1:8" x14ac:dyDescent="0.25">
      <c r="A1020" s="62" t="s">
        <v>2595</v>
      </c>
      <c r="B1020" s="62" t="s">
        <v>2596</v>
      </c>
      <c r="C1020" s="63">
        <v>31002.216718554911</v>
      </c>
      <c r="D1020" s="63"/>
      <c r="E1020" s="63"/>
      <c r="F1020" s="62" t="s">
        <v>2453</v>
      </c>
      <c r="G1020" s="62" t="s">
        <v>2454</v>
      </c>
      <c r="H1020" s="63">
        <v>45747.322844709292</v>
      </c>
    </row>
    <row r="1021" spans="1:8" x14ac:dyDescent="0.25">
      <c r="A1021" s="62" t="s">
        <v>2181</v>
      </c>
      <c r="B1021" s="62" t="s">
        <v>2182</v>
      </c>
      <c r="C1021" s="63">
        <v>51384.718419884128</v>
      </c>
      <c r="D1021" s="63"/>
      <c r="E1021" s="63"/>
      <c r="F1021" s="62" t="s">
        <v>2597</v>
      </c>
      <c r="G1021" s="62" t="s">
        <v>2598</v>
      </c>
      <c r="H1021" s="63">
        <v>54706.577118433808</v>
      </c>
    </row>
    <row r="1022" spans="1:8" x14ac:dyDescent="0.25">
      <c r="A1022" s="62" t="s">
        <v>2599</v>
      </c>
      <c r="B1022" s="62" t="s">
        <v>2600</v>
      </c>
      <c r="C1022" s="63">
        <v>56156.495995687685</v>
      </c>
      <c r="D1022" s="63"/>
      <c r="E1022" s="63"/>
      <c r="F1022" s="62" t="s">
        <v>1715</v>
      </c>
      <c r="G1022" s="62" t="s">
        <v>1716</v>
      </c>
      <c r="H1022" s="63">
        <v>48744.151954973437</v>
      </c>
    </row>
    <row r="1023" spans="1:8" x14ac:dyDescent="0.25">
      <c r="A1023" s="62" t="s">
        <v>2377</v>
      </c>
      <c r="B1023" s="62" t="s">
        <v>2378</v>
      </c>
      <c r="C1023" s="63">
        <v>60329.667456047755</v>
      </c>
      <c r="D1023" s="63"/>
      <c r="E1023" s="63"/>
      <c r="F1023" s="62" t="s">
        <v>676</v>
      </c>
      <c r="G1023" s="62" t="s">
        <v>677</v>
      </c>
      <c r="H1023" s="63">
        <v>40439.57003522382</v>
      </c>
    </row>
    <row r="1024" spans="1:8" x14ac:dyDescent="0.25">
      <c r="A1024" s="62" t="s">
        <v>2601</v>
      </c>
      <c r="B1024" s="62" t="s">
        <v>2602</v>
      </c>
      <c r="C1024" s="63">
        <v>65884.836663761351</v>
      </c>
      <c r="D1024" s="63"/>
      <c r="E1024" s="63"/>
      <c r="F1024" s="62" t="s">
        <v>1438</v>
      </c>
      <c r="G1024" s="62" t="s">
        <v>1439</v>
      </c>
      <c r="H1024" s="63">
        <v>77314.908573847802</v>
      </c>
    </row>
    <row r="1025" spans="1:8" x14ac:dyDescent="0.25">
      <c r="A1025" s="62" t="s">
        <v>2403</v>
      </c>
      <c r="B1025" s="62" t="s">
        <v>2404</v>
      </c>
      <c r="C1025" s="63">
        <v>49322.15022826162</v>
      </c>
      <c r="D1025" s="63"/>
      <c r="E1025" s="63"/>
      <c r="F1025" s="62" t="s">
        <v>212</v>
      </c>
      <c r="G1025" s="62" t="s">
        <v>213</v>
      </c>
      <c r="H1025" s="63">
        <v>41672.011868428337</v>
      </c>
    </row>
    <row r="1026" spans="1:8" x14ac:dyDescent="0.25">
      <c r="A1026" s="62" t="s">
        <v>464</v>
      </c>
      <c r="B1026" s="62" t="s">
        <v>465</v>
      </c>
      <c r="C1026" s="63">
        <v>30041.420147101326</v>
      </c>
      <c r="D1026" s="63"/>
      <c r="E1026" s="63"/>
      <c r="F1026" s="62" t="s">
        <v>1963</v>
      </c>
      <c r="G1026" s="62" t="s">
        <v>1964</v>
      </c>
      <c r="H1026" s="63">
        <v>64134.744419661482</v>
      </c>
    </row>
    <row r="1027" spans="1:8" x14ac:dyDescent="0.25">
      <c r="A1027" s="62" t="s">
        <v>358</v>
      </c>
      <c r="B1027" s="62" t="s">
        <v>359</v>
      </c>
      <c r="C1027" s="63">
        <v>32929.574790474595</v>
      </c>
      <c r="D1027" s="63"/>
      <c r="E1027" s="63"/>
      <c r="F1027" s="62" t="s">
        <v>2603</v>
      </c>
      <c r="G1027" s="62" t="s">
        <v>2604</v>
      </c>
      <c r="H1027" s="63">
        <v>31768.418916481227</v>
      </c>
    </row>
    <row r="1028" spans="1:8" x14ac:dyDescent="0.25">
      <c r="A1028" s="62" t="s">
        <v>2257</v>
      </c>
      <c r="B1028" s="62" t="s">
        <v>2258</v>
      </c>
      <c r="C1028" s="63">
        <v>60152.118218248128</v>
      </c>
      <c r="D1028" s="63"/>
      <c r="E1028" s="63"/>
      <c r="F1028" s="62" t="s">
        <v>2599</v>
      </c>
      <c r="G1028" s="62" t="s">
        <v>2600</v>
      </c>
      <c r="H1028" s="63">
        <v>56156.495995687685</v>
      </c>
    </row>
    <row r="1029" spans="1:8" x14ac:dyDescent="0.25">
      <c r="A1029" s="62" t="s">
        <v>1052</v>
      </c>
      <c r="B1029" s="62" t="s">
        <v>1053</v>
      </c>
      <c r="C1029" s="63">
        <v>65154.223562272629</v>
      </c>
      <c r="D1029" s="63"/>
      <c r="E1029" s="63"/>
      <c r="F1029" s="62" t="s">
        <v>1663</v>
      </c>
      <c r="G1029" s="62" t="s">
        <v>1664</v>
      </c>
      <c r="H1029" s="63">
        <v>46261.955867370089</v>
      </c>
    </row>
    <row r="1030" spans="1:8" x14ac:dyDescent="0.25">
      <c r="A1030" s="62" t="s">
        <v>2605</v>
      </c>
      <c r="B1030" s="62" t="s">
        <v>2606</v>
      </c>
      <c r="C1030" s="63">
        <v>60480.097773463487</v>
      </c>
      <c r="D1030" s="63"/>
      <c r="E1030" s="63"/>
      <c r="F1030" s="62" t="s">
        <v>1514</v>
      </c>
      <c r="G1030" s="62" t="s">
        <v>1515</v>
      </c>
      <c r="H1030" s="63">
        <v>53426.187259817183</v>
      </c>
    </row>
    <row r="1031" spans="1:8" x14ac:dyDescent="0.25">
      <c r="A1031" s="62" t="s">
        <v>2539</v>
      </c>
      <c r="B1031" s="62" t="s">
        <v>2540</v>
      </c>
      <c r="C1031" s="63">
        <v>82512.742578135047</v>
      </c>
      <c r="D1031" s="63"/>
      <c r="E1031" s="63"/>
      <c r="F1031" s="62" t="s">
        <v>1813</v>
      </c>
      <c r="G1031" s="62" t="s">
        <v>1814</v>
      </c>
      <c r="H1031" s="63">
        <v>34530.059274103609</v>
      </c>
    </row>
    <row r="1032" spans="1:8" x14ac:dyDescent="0.25">
      <c r="A1032" s="62" t="s">
        <v>1232</v>
      </c>
      <c r="B1032" s="62" t="s">
        <v>1233</v>
      </c>
      <c r="C1032" s="63">
        <v>42173.525627405172</v>
      </c>
      <c r="D1032" s="63"/>
      <c r="E1032" s="63"/>
      <c r="F1032" s="62" t="s">
        <v>660</v>
      </c>
      <c r="G1032" s="62" t="s">
        <v>661</v>
      </c>
      <c r="H1032" s="63">
        <v>54926.78046630881</v>
      </c>
    </row>
    <row r="1033" spans="1:8" x14ac:dyDescent="0.25">
      <c r="A1033" s="62" t="s">
        <v>2607</v>
      </c>
      <c r="B1033" s="62" t="s">
        <v>2608</v>
      </c>
      <c r="C1033" s="63">
        <v>49645.899858495563</v>
      </c>
      <c r="D1033" s="63"/>
      <c r="E1033" s="63"/>
      <c r="F1033" s="62" t="s">
        <v>1631</v>
      </c>
      <c r="G1033" s="62" t="s">
        <v>1632</v>
      </c>
      <c r="H1033" s="63">
        <v>65044.919217144481</v>
      </c>
    </row>
    <row r="1034" spans="1:8" x14ac:dyDescent="0.25">
      <c r="A1034" s="62" t="s">
        <v>1436</v>
      </c>
      <c r="B1034" s="62" t="s">
        <v>1437</v>
      </c>
      <c r="C1034" s="63">
        <v>40378.372580748182</v>
      </c>
      <c r="D1034" s="63"/>
      <c r="E1034" s="63"/>
      <c r="F1034" s="62" t="s">
        <v>2363</v>
      </c>
      <c r="G1034" s="62" t="s">
        <v>2364</v>
      </c>
      <c r="H1034" s="63">
        <v>66413.754766685073</v>
      </c>
    </row>
    <row r="1035" spans="1:8" x14ac:dyDescent="0.25">
      <c r="A1035" s="62" t="s">
        <v>1272</v>
      </c>
      <c r="B1035" s="62" t="s">
        <v>1273</v>
      </c>
      <c r="C1035" s="63">
        <v>38712.311823131138</v>
      </c>
      <c r="D1035" s="63"/>
      <c r="E1035" s="63"/>
      <c r="F1035" s="62" t="s">
        <v>1374</v>
      </c>
      <c r="G1035" s="62" t="s">
        <v>1375</v>
      </c>
      <c r="H1035" s="63">
        <v>42286.280172944258</v>
      </c>
    </row>
    <row r="1036" spans="1:8" x14ac:dyDescent="0.25">
      <c r="A1036" s="62" t="s">
        <v>666</v>
      </c>
      <c r="B1036" s="62" t="s">
        <v>667</v>
      </c>
      <c r="C1036" s="63">
        <v>35844.839886593618</v>
      </c>
      <c r="D1036" s="63"/>
      <c r="E1036" s="63"/>
      <c r="F1036" s="62" t="s">
        <v>2609</v>
      </c>
      <c r="G1036" s="62" t="s">
        <v>2610</v>
      </c>
      <c r="H1036" s="63">
        <v>34492.949934042801</v>
      </c>
    </row>
    <row r="1037" spans="1:8" x14ac:dyDescent="0.25">
      <c r="A1037" s="62" t="s">
        <v>2105</v>
      </c>
      <c r="B1037" s="62" t="s">
        <v>2106</v>
      </c>
      <c r="C1037" s="63">
        <v>65067.510364895803</v>
      </c>
      <c r="D1037" s="63"/>
      <c r="E1037" s="63"/>
      <c r="F1037" s="62" t="s">
        <v>2611</v>
      </c>
      <c r="G1037" s="62" t="s">
        <v>2612</v>
      </c>
      <c r="H1037" s="63">
        <v>35132.499436226361</v>
      </c>
    </row>
    <row r="1038" spans="1:8" x14ac:dyDescent="0.25">
      <c r="A1038" s="62" t="s">
        <v>1877</v>
      </c>
      <c r="B1038" s="62" t="s">
        <v>1878</v>
      </c>
      <c r="C1038" s="63">
        <v>51050.871116350478</v>
      </c>
      <c r="D1038" s="63"/>
      <c r="E1038" s="63"/>
      <c r="F1038" s="62" t="s">
        <v>704</v>
      </c>
      <c r="G1038" s="62" t="s">
        <v>705</v>
      </c>
      <c r="H1038" s="63">
        <v>31905.13401206566</v>
      </c>
    </row>
    <row r="1039" spans="1:8" x14ac:dyDescent="0.25">
      <c r="A1039" s="62" t="s">
        <v>920</v>
      </c>
      <c r="B1039" s="62" t="s">
        <v>921</v>
      </c>
      <c r="C1039" s="63">
        <v>57631.432807804878</v>
      </c>
      <c r="D1039" s="63"/>
      <c r="E1039" s="63"/>
      <c r="F1039" s="62" t="s">
        <v>2543</v>
      </c>
      <c r="G1039" s="62" t="s">
        <v>2544</v>
      </c>
      <c r="H1039" s="63">
        <v>34415.504358306483</v>
      </c>
    </row>
    <row r="1040" spans="1:8" x14ac:dyDescent="0.25">
      <c r="A1040" s="62" t="s">
        <v>386</v>
      </c>
      <c r="B1040" s="62" t="s">
        <v>387</v>
      </c>
      <c r="C1040" s="63">
        <v>43436.560085274235</v>
      </c>
      <c r="D1040" s="63"/>
      <c r="E1040" s="63"/>
      <c r="F1040" s="62" t="s">
        <v>194</v>
      </c>
      <c r="G1040" s="62" t="s">
        <v>195</v>
      </c>
      <c r="H1040" s="63">
        <v>77989.996542612353</v>
      </c>
    </row>
    <row r="1041" spans="1:8" x14ac:dyDescent="0.25">
      <c r="A1041" s="62" t="s">
        <v>2507</v>
      </c>
      <c r="B1041" s="62" t="s">
        <v>2508</v>
      </c>
      <c r="C1041" s="63">
        <v>29004.003563247432</v>
      </c>
      <c r="D1041" s="63"/>
      <c r="E1041" s="63"/>
      <c r="F1041" s="62" t="s">
        <v>1821</v>
      </c>
      <c r="G1041" s="62" t="s">
        <v>1822</v>
      </c>
      <c r="H1041" s="63">
        <v>42945.7059393042</v>
      </c>
    </row>
    <row r="1042" spans="1:8" x14ac:dyDescent="0.25">
      <c r="A1042" s="62" t="s">
        <v>2437</v>
      </c>
      <c r="B1042" s="62" t="s">
        <v>2438</v>
      </c>
      <c r="C1042" s="63">
        <v>97363.433193656194</v>
      </c>
      <c r="D1042" s="63"/>
      <c r="E1042" s="63"/>
      <c r="F1042" s="62" t="s">
        <v>2439</v>
      </c>
      <c r="G1042" s="62" t="s">
        <v>2440</v>
      </c>
      <c r="H1042" s="63">
        <v>31462.560564560546</v>
      </c>
    </row>
    <row r="1043" spans="1:8" x14ac:dyDescent="0.25">
      <c r="A1043" s="62" t="s">
        <v>2389</v>
      </c>
      <c r="B1043" s="62" t="s">
        <v>2390</v>
      </c>
      <c r="C1043" s="63">
        <v>49624.945011158823</v>
      </c>
      <c r="D1043" s="63"/>
      <c r="E1043" s="63"/>
      <c r="F1043" s="62" t="s">
        <v>2613</v>
      </c>
      <c r="G1043" s="62" t="s">
        <v>2614</v>
      </c>
      <c r="H1043" s="63">
        <v>34506.182109836918</v>
      </c>
    </row>
    <row r="1044" spans="1:8" x14ac:dyDescent="0.25">
      <c r="A1044" s="62" t="s">
        <v>2095</v>
      </c>
      <c r="B1044" s="62" t="s">
        <v>2096</v>
      </c>
      <c r="C1044" s="63">
        <v>39861.562843178086</v>
      </c>
      <c r="D1044" s="63"/>
      <c r="E1044" s="63"/>
      <c r="F1044" s="62" t="s">
        <v>2615</v>
      </c>
      <c r="G1044" s="62" t="s">
        <v>2616</v>
      </c>
      <c r="H1044" s="63">
        <v>29050.492751907543</v>
      </c>
    </row>
    <row r="1045" spans="1:8" x14ac:dyDescent="0.25">
      <c r="A1045" s="62" t="s">
        <v>2617</v>
      </c>
      <c r="B1045" s="62" t="s">
        <v>2618</v>
      </c>
      <c r="C1045" s="63">
        <v>56803.20308606133</v>
      </c>
      <c r="D1045" s="63"/>
      <c r="E1045" s="63"/>
      <c r="F1045" s="62" t="s">
        <v>2129</v>
      </c>
      <c r="G1045" s="62" t="s">
        <v>2130</v>
      </c>
      <c r="H1045" s="63">
        <v>36193.942148481787</v>
      </c>
    </row>
    <row r="1046" spans="1:8" x14ac:dyDescent="0.25">
      <c r="A1046" s="62" t="s">
        <v>674</v>
      </c>
      <c r="B1046" s="62" t="s">
        <v>675</v>
      </c>
      <c r="C1046" s="63">
        <v>50810.05460408955</v>
      </c>
      <c r="D1046" s="63"/>
      <c r="E1046" s="63"/>
      <c r="F1046" s="62" t="s">
        <v>2189</v>
      </c>
      <c r="G1046" s="62" t="s">
        <v>2190</v>
      </c>
      <c r="H1046" s="63">
        <v>41041.639260003991</v>
      </c>
    </row>
    <row r="1047" spans="1:8" x14ac:dyDescent="0.25">
      <c r="A1047" s="62" t="s">
        <v>2215</v>
      </c>
      <c r="B1047" s="62" t="s">
        <v>2216</v>
      </c>
      <c r="C1047" s="63">
        <v>101475.72396753283</v>
      </c>
      <c r="D1047" s="63"/>
      <c r="E1047" s="63"/>
      <c r="F1047" s="62" t="s">
        <v>720</v>
      </c>
      <c r="G1047" s="62" t="s">
        <v>721</v>
      </c>
      <c r="H1047" s="63">
        <v>84578.745879697075</v>
      </c>
    </row>
    <row r="1048" spans="1:8" x14ac:dyDescent="0.25">
      <c r="A1048" s="62" t="s">
        <v>2511</v>
      </c>
      <c r="B1048" s="62" t="s">
        <v>2512</v>
      </c>
      <c r="C1048" s="63">
        <v>32641.105523073598</v>
      </c>
      <c r="D1048" s="63"/>
      <c r="E1048" s="63"/>
      <c r="F1048" s="62" t="s">
        <v>2587</v>
      </c>
      <c r="G1048" s="62" t="s">
        <v>2588</v>
      </c>
      <c r="H1048" s="63">
        <v>56961.10430222562</v>
      </c>
    </row>
    <row r="1049" spans="1:8" x14ac:dyDescent="0.25">
      <c r="A1049" s="62" t="s">
        <v>2465</v>
      </c>
      <c r="B1049" s="62" t="s">
        <v>2466</v>
      </c>
      <c r="C1049" s="63">
        <v>34687.061688299815</v>
      </c>
      <c r="D1049" s="63"/>
      <c r="E1049" s="63"/>
      <c r="F1049" s="62" t="s">
        <v>1863</v>
      </c>
      <c r="G1049" s="62" t="s">
        <v>1864</v>
      </c>
      <c r="H1049" s="63">
        <v>56323.685593852402</v>
      </c>
    </row>
    <row r="1050" spans="1:8" x14ac:dyDescent="0.25">
      <c r="A1050" s="62" t="s">
        <v>1823</v>
      </c>
      <c r="B1050" s="62" t="s">
        <v>1824</v>
      </c>
      <c r="C1050" s="63">
        <v>43432.729421713244</v>
      </c>
      <c r="D1050" s="63"/>
      <c r="E1050" s="63"/>
      <c r="F1050" s="62" t="s">
        <v>574</v>
      </c>
      <c r="G1050" s="62" t="s">
        <v>575</v>
      </c>
      <c r="H1050" s="63">
        <v>33842.959129169663</v>
      </c>
    </row>
    <row r="1051" spans="1:8" x14ac:dyDescent="0.25">
      <c r="A1051" s="62" t="s">
        <v>2209</v>
      </c>
      <c r="B1051" s="62" t="s">
        <v>2210</v>
      </c>
      <c r="C1051" s="63">
        <v>28200.604572730845</v>
      </c>
      <c r="D1051" s="63"/>
      <c r="E1051" s="63"/>
      <c r="F1051" s="62" t="s">
        <v>1851</v>
      </c>
      <c r="G1051" s="62" t="s">
        <v>1852</v>
      </c>
      <c r="H1051" s="63">
        <v>41406.117428228194</v>
      </c>
    </row>
    <row r="1052" spans="1:8" x14ac:dyDescent="0.25">
      <c r="A1052" s="62" t="s">
        <v>2151</v>
      </c>
      <c r="B1052" s="62" t="s">
        <v>2152</v>
      </c>
      <c r="C1052" s="63">
        <v>60006.882318350952</v>
      </c>
      <c r="D1052" s="63"/>
      <c r="E1052" s="63"/>
      <c r="F1052" s="62" t="s">
        <v>1592</v>
      </c>
      <c r="G1052" s="62" t="s">
        <v>1593</v>
      </c>
      <c r="H1052" s="63">
        <v>33859.480746332963</v>
      </c>
    </row>
    <row r="1053" spans="1:8" x14ac:dyDescent="0.25">
      <c r="A1053" s="62" t="s">
        <v>1348</v>
      </c>
      <c r="B1053" s="62" t="s">
        <v>1349</v>
      </c>
      <c r="C1053" s="63">
        <v>46138.159095815194</v>
      </c>
      <c r="D1053" s="63"/>
      <c r="E1053" s="63"/>
      <c r="F1053" s="62" t="s">
        <v>948</v>
      </c>
      <c r="G1053" s="62" t="s">
        <v>949</v>
      </c>
      <c r="H1053" s="63">
        <v>40691.136982573633</v>
      </c>
    </row>
    <row r="1054" spans="1:8" x14ac:dyDescent="0.25">
      <c r="A1054" s="62" t="s">
        <v>2415</v>
      </c>
      <c r="B1054" s="62" t="s">
        <v>2416</v>
      </c>
      <c r="C1054" s="63">
        <v>85618.991850644044</v>
      </c>
      <c r="D1054" s="63"/>
      <c r="E1054" s="63"/>
      <c r="F1054" s="62" t="s">
        <v>2619</v>
      </c>
      <c r="G1054" s="62" t="s">
        <v>2620</v>
      </c>
      <c r="H1054" s="63">
        <v>66612.007074389476</v>
      </c>
    </row>
    <row r="1055" spans="1:8" x14ac:dyDescent="0.25">
      <c r="A1055" s="62" t="s">
        <v>1901</v>
      </c>
      <c r="B1055" s="62" t="s">
        <v>1902</v>
      </c>
      <c r="C1055" s="63">
        <v>59294.531064771923</v>
      </c>
      <c r="D1055" s="63"/>
      <c r="E1055" s="63"/>
      <c r="F1055" s="62" t="s">
        <v>2423</v>
      </c>
      <c r="G1055" s="62" t="s">
        <v>2424</v>
      </c>
      <c r="H1055" s="63">
        <v>58385.437364188096</v>
      </c>
    </row>
    <row r="1056" spans="1:8" x14ac:dyDescent="0.25">
      <c r="A1056" s="62" t="s">
        <v>776</v>
      </c>
      <c r="B1056" s="62" t="s">
        <v>777</v>
      </c>
      <c r="C1056" s="63">
        <v>45555.332599452537</v>
      </c>
      <c r="D1056" s="63"/>
      <c r="E1056" s="63"/>
      <c r="F1056" s="62" t="s">
        <v>2531</v>
      </c>
      <c r="G1056" s="62" t="s">
        <v>2532</v>
      </c>
      <c r="H1056" s="63">
        <v>33504.157277103492</v>
      </c>
    </row>
    <row r="1057" spans="1:8" x14ac:dyDescent="0.25">
      <c r="A1057" s="62" t="s">
        <v>73</v>
      </c>
      <c r="B1057" s="62" t="s">
        <v>77</v>
      </c>
      <c r="C1057" s="63">
        <v>50012.413527545257</v>
      </c>
      <c r="D1057" s="63"/>
      <c r="E1057" s="63"/>
      <c r="F1057" s="62" t="s">
        <v>656</v>
      </c>
      <c r="G1057" s="62" t="s">
        <v>657</v>
      </c>
      <c r="H1057" s="63">
        <v>48518.276681621188</v>
      </c>
    </row>
    <row r="1058" spans="1:8" x14ac:dyDescent="0.25">
      <c r="A1058" s="62" t="s">
        <v>2013</v>
      </c>
      <c r="B1058" s="62" t="s">
        <v>2014</v>
      </c>
      <c r="C1058" s="63">
        <v>38744.28722615372</v>
      </c>
      <c r="D1058" s="63"/>
      <c r="E1058" s="63"/>
      <c r="F1058" s="62" t="s">
        <v>2007</v>
      </c>
      <c r="G1058" s="62" t="s">
        <v>2008</v>
      </c>
      <c r="H1058" s="63">
        <v>62198.420496640181</v>
      </c>
    </row>
    <row r="1059" spans="1:8" x14ac:dyDescent="0.25">
      <c r="A1059" s="62" t="s">
        <v>1570</v>
      </c>
      <c r="B1059" s="62" t="s">
        <v>1571</v>
      </c>
      <c r="C1059" s="63">
        <v>52523.553112180656</v>
      </c>
      <c r="D1059" s="63"/>
      <c r="E1059" s="63"/>
      <c r="F1059" s="62" t="s">
        <v>956</v>
      </c>
      <c r="G1059" s="62" t="s">
        <v>957</v>
      </c>
      <c r="H1059" s="63">
        <v>65673.306935051412</v>
      </c>
    </row>
    <row r="1060" spans="1:8" x14ac:dyDescent="0.25">
      <c r="A1060" s="62" t="s">
        <v>2621</v>
      </c>
      <c r="B1060" s="62" t="s">
        <v>2622</v>
      </c>
      <c r="C1060" s="63">
        <v>86269.155564676708</v>
      </c>
      <c r="D1060" s="63"/>
      <c r="E1060" s="63"/>
      <c r="F1060" s="62" t="s">
        <v>2623</v>
      </c>
      <c r="G1060" s="62" t="s">
        <v>2624</v>
      </c>
      <c r="H1060" s="63">
        <v>29699.065399308929</v>
      </c>
    </row>
    <row r="1061" spans="1:8" x14ac:dyDescent="0.25">
      <c r="A1061" s="62" t="s">
        <v>2221</v>
      </c>
      <c r="B1061" s="62" t="s">
        <v>2222</v>
      </c>
      <c r="C1061" s="63">
        <v>48643.13665975364</v>
      </c>
      <c r="D1061" s="63"/>
      <c r="E1061" s="63"/>
      <c r="F1061" s="62" t="s">
        <v>1961</v>
      </c>
      <c r="G1061" s="62" t="s">
        <v>1962</v>
      </c>
      <c r="H1061" s="63">
        <v>44138.561324202943</v>
      </c>
    </row>
    <row r="1062" spans="1:8" x14ac:dyDescent="0.25">
      <c r="A1062" s="62" t="s">
        <v>830</v>
      </c>
      <c r="B1062" s="62" t="s">
        <v>831</v>
      </c>
      <c r="C1062" s="63">
        <v>34385.73397233482</v>
      </c>
      <c r="D1062" s="63"/>
      <c r="E1062" s="63"/>
      <c r="F1062" s="62" t="s">
        <v>1693</v>
      </c>
      <c r="G1062" s="62" t="s">
        <v>1694</v>
      </c>
      <c r="H1062" s="63">
        <v>55289.436912572775</v>
      </c>
    </row>
    <row r="1063" spans="1:8" x14ac:dyDescent="0.25">
      <c r="A1063" s="62" t="s">
        <v>2091</v>
      </c>
      <c r="B1063" s="62" t="s">
        <v>2092</v>
      </c>
      <c r="C1063" s="63">
        <v>42278.59316279192</v>
      </c>
      <c r="D1063" s="63"/>
      <c r="E1063" s="63"/>
      <c r="F1063" s="62" t="s">
        <v>1757</v>
      </c>
      <c r="G1063" s="62" t="s">
        <v>1758</v>
      </c>
      <c r="H1063" s="63">
        <v>45546.968332770841</v>
      </c>
    </row>
    <row r="1064" spans="1:8" x14ac:dyDescent="0.25">
      <c r="A1064" s="62" t="s">
        <v>1498</v>
      </c>
      <c r="B1064" s="62" t="s">
        <v>1499</v>
      </c>
      <c r="C1064" s="63">
        <v>55986.865306166466</v>
      </c>
      <c r="D1064" s="63"/>
      <c r="E1064" s="63"/>
      <c r="F1064" s="62" t="s">
        <v>936</v>
      </c>
      <c r="G1064" s="62" t="s">
        <v>937</v>
      </c>
      <c r="H1064" s="63">
        <v>85636.208620117395</v>
      </c>
    </row>
    <row r="1065" spans="1:8" x14ac:dyDescent="0.25">
      <c r="A1065" s="62" t="s">
        <v>1168</v>
      </c>
      <c r="B1065" s="62" t="s">
        <v>1169</v>
      </c>
      <c r="C1065" s="63">
        <v>27751.718201262574</v>
      </c>
      <c r="D1065" s="63"/>
      <c r="E1065" s="63"/>
      <c r="F1065" s="62" t="s">
        <v>2589</v>
      </c>
      <c r="G1065" s="62" t="s">
        <v>2590</v>
      </c>
      <c r="H1065" s="63">
        <v>30301.52672290464</v>
      </c>
    </row>
    <row r="1066" spans="1:8" x14ac:dyDescent="0.25">
      <c r="A1066" s="62" t="s">
        <v>2625</v>
      </c>
      <c r="B1066" s="62" t="s">
        <v>2626</v>
      </c>
      <c r="C1066" s="63">
        <v>68184.775274154774</v>
      </c>
      <c r="D1066" s="63"/>
      <c r="E1066" s="63"/>
      <c r="F1066" s="62" t="s">
        <v>1815</v>
      </c>
      <c r="G1066" s="62" t="s">
        <v>1816</v>
      </c>
      <c r="H1066" s="63">
        <v>30864.8849547426</v>
      </c>
    </row>
    <row r="1067" spans="1:8" x14ac:dyDescent="0.25">
      <c r="A1067" s="62" t="s">
        <v>2627</v>
      </c>
      <c r="B1067" s="62" t="s">
        <v>2628</v>
      </c>
      <c r="C1067" s="63">
        <v>30313.00900802582</v>
      </c>
      <c r="D1067" s="63"/>
      <c r="E1067" s="63"/>
      <c r="F1067" s="62" t="s">
        <v>1619</v>
      </c>
      <c r="G1067" s="62" t="s">
        <v>1620</v>
      </c>
      <c r="H1067" s="63">
        <v>53892.860190365536</v>
      </c>
    </row>
    <row r="1068" spans="1:8" x14ac:dyDescent="0.25">
      <c r="A1068" s="62" t="s">
        <v>1448</v>
      </c>
      <c r="B1068" s="62" t="s">
        <v>1449</v>
      </c>
      <c r="C1068" s="63">
        <v>62373.650002281793</v>
      </c>
      <c r="D1068" s="63"/>
      <c r="E1068" s="63"/>
      <c r="F1068" s="62" t="s">
        <v>520</v>
      </c>
      <c r="G1068" s="62" t="s">
        <v>521</v>
      </c>
      <c r="H1068" s="63">
        <v>49779.04184022898</v>
      </c>
    </row>
    <row r="1069" spans="1:8" x14ac:dyDescent="0.25">
      <c r="A1069" s="62" t="s">
        <v>596</v>
      </c>
      <c r="B1069" s="62" t="s">
        <v>597</v>
      </c>
      <c r="C1069" s="63">
        <v>29709.108434521168</v>
      </c>
      <c r="D1069" s="63"/>
      <c r="E1069" s="63"/>
      <c r="F1069" s="62" t="s">
        <v>2457</v>
      </c>
      <c r="G1069" s="62" t="s">
        <v>2458</v>
      </c>
      <c r="H1069" s="63">
        <v>65724.00370686868</v>
      </c>
    </row>
    <row r="1070" spans="1:8" x14ac:dyDescent="0.25">
      <c r="A1070" s="62" t="s">
        <v>2045</v>
      </c>
      <c r="B1070" s="62" t="s">
        <v>2046</v>
      </c>
      <c r="C1070" s="63">
        <v>28308.9336718821</v>
      </c>
      <c r="D1070" s="63"/>
      <c r="E1070" s="63"/>
      <c r="F1070" s="62" t="s">
        <v>864</v>
      </c>
      <c r="G1070" s="62" t="s">
        <v>865</v>
      </c>
      <c r="H1070" s="63">
        <v>44885.180940396021</v>
      </c>
    </row>
    <row r="1071" spans="1:8" x14ac:dyDescent="0.25">
      <c r="A1071" s="62" t="s">
        <v>1550</v>
      </c>
      <c r="B1071" s="62" t="s">
        <v>1551</v>
      </c>
      <c r="C1071" s="63">
        <v>25484.300045641441</v>
      </c>
      <c r="D1071" s="63"/>
      <c r="E1071" s="63"/>
      <c r="F1071" s="62" t="s">
        <v>1675</v>
      </c>
      <c r="G1071" s="62" t="s">
        <v>1676</v>
      </c>
      <c r="H1071" s="63">
        <v>29179.10498457215</v>
      </c>
    </row>
    <row r="1072" spans="1:8" x14ac:dyDescent="0.25">
      <c r="A1072" s="62" t="s">
        <v>1360</v>
      </c>
      <c r="B1072" s="62" t="s">
        <v>1361</v>
      </c>
      <c r="C1072" s="63">
        <v>60164.08285836631</v>
      </c>
      <c r="D1072" s="63"/>
      <c r="E1072" s="63"/>
      <c r="F1072" s="62" t="s">
        <v>1538</v>
      </c>
      <c r="G1072" s="62" t="s">
        <v>1539</v>
      </c>
      <c r="H1072" s="63">
        <v>27509.647769448151</v>
      </c>
    </row>
    <row r="1073" spans="1:8" x14ac:dyDescent="0.25">
      <c r="A1073" s="62" t="s">
        <v>2373</v>
      </c>
      <c r="B1073" s="62" t="s">
        <v>2374</v>
      </c>
      <c r="C1073" s="63">
        <v>32947.725265265115</v>
      </c>
      <c r="D1073" s="63"/>
      <c r="E1073" s="63"/>
      <c r="F1073" s="62" t="s">
        <v>2527</v>
      </c>
      <c r="G1073" s="62" t="s">
        <v>2528</v>
      </c>
      <c r="H1073" s="63">
        <v>37007.054550956433</v>
      </c>
    </row>
    <row r="1074" spans="1:8" x14ac:dyDescent="0.25">
      <c r="A1074" s="62" t="s">
        <v>2109</v>
      </c>
      <c r="B1074" s="62" t="s">
        <v>2110</v>
      </c>
      <c r="C1074" s="63">
        <v>50646.346777991654</v>
      </c>
      <c r="D1074" s="63"/>
      <c r="E1074" s="63"/>
      <c r="F1074" s="62" t="s">
        <v>2591</v>
      </c>
      <c r="G1074" s="62" t="s">
        <v>2592</v>
      </c>
      <c r="H1074" s="63">
        <v>40790.615061164783</v>
      </c>
    </row>
    <row r="1075" spans="1:8" x14ac:dyDescent="0.25">
      <c r="A1075" s="62" t="s">
        <v>2491</v>
      </c>
      <c r="B1075" s="62" t="s">
        <v>2492</v>
      </c>
      <c r="C1075" s="63">
        <v>30114.727141742573</v>
      </c>
      <c r="D1075" s="63"/>
      <c r="E1075" s="63"/>
      <c r="F1075" s="62" t="s">
        <v>356</v>
      </c>
      <c r="G1075" s="62" t="s">
        <v>357</v>
      </c>
      <c r="H1075" s="63">
        <v>41466.99059668777</v>
      </c>
    </row>
    <row r="1076" spans="1:8" x14ac:dyDescent="0.25">
      <c r="A1076" s="62" t="s">
        <v>2629</v>
      </c>
      <c r="B1076" s="62" t="s">
        <v>2630</v>
      </c>
      <c r="C1076" s="63">
        <v>53083.988049595508</v>
      </c>
      <c r="D1076" s="63"/>
      <c r="E1076" s="63"/>
      <c r="F1076" s="62" t="s">
        <v>708</v>
      </c>
      <c r="G1076" s="62" t="s">
        <v>709</v>
      </c>
      <c r="H1076" s="63">
        <v>37375.082168470333</v>
      </c>
    </row>
    <row r="1077" spans="1:8" x14ac:dyDescent="0.25">
      <c r="A1077" s="62" t="s">
        <v>1470</v>
      </c>
      <c r="B1077" s="62" t="s">
        <v>1471</v>
      </c>
      <c r="C1077" s="63">
        <v>43322.852597061101</v>
      </c>
      <c r="D1077" s="63"/>
      <c r="E1077" s="63"/>
      <c r="F1077" s="62" t="s">
        <v>2199</v>
      </c>
      <c r="G1077" s="62" t="s">
        <v>2200</v>
      </c>
      <c r="H1077" s="63">
        <v>40344.253623768294</v>
      </c>
    </row>
    <row r="1078" spans="1:8" x14ac:dyDescent="0.25">
      <c r="A1078" s="62" t="s">
        <v>2631</v>
      </c>
      <c r="B1078" s="62" t="s">
        <v>2632</v>
      </c>
      <c r="C1078" s="63">
        <v>27503.478791904112</v>
      </c>
      <c r="D1078" s="63"/>
      <c r="E1078" s="63"/>
      <c r="F1078" s="62" t="s">
        <v>866</v>
      </c>
      <c r="G1078" s="62" t="s">
        <v>867</v>
      </c>
      <c r="H1078" s="63">
        <v>47639.021263839451</v>
      </c>
    </row>
    <row r="1079" spans="1:8" x14ac:dyDescent="0.25">
      <c r="A1079" s="62" t="s">
        <v>2633</v>
      </c>
      <c r="B1079" s="62" t="s">
        <v>2634</v>
      </c>
      <c r="C1079" s="63">
        <v>30653.01662198054</v>
      </c>
      <c r="D1079" s="63"/>
      <c r="E1079" s="63"/>
      <c r="F1079" s="62" t="s">
        <v>1154</v>
      </c>
      <c r="G1079" s="62" t="s">
        <v>1155</v>
      </c>
      <c r="H1079" s="63">
        <v>53733.717048178762</v>
      </c>
    </row>
    <row r="1080" spans="1:8" x14ac:dyDescent="0.25">
      <c r="A1080" s="62" t="s">
        <v>2635</v>
      </c>
      <c r="B1080" s="62" t="s">
        <v>2636</v>
      </c>
      <c r="C1080" s="63">
        <v>31099.554825110739</v>
      </c>
      <c r="D1080" s="63"/>
      <c r="E1080" s="63"/>
      <c r="F1080" s="62" t="s">
        <v>2637</v>
      </c>
      <c r="G1080" s="62" t="s">
        <v>2638</v>
      </c>
      <c r="H1080" s="63">
        <v>51056.848782562949</v>
      </c>
    </row>
    <row r="1081" spans="1:8" x14ac:dyDescent="0.25">
      <c r="A1081" s="62" t="s">
        <v>2173</v>
      </c>
      <c r="B1081" s="62" t="s">
        <v>2174</v>
      </c>
      <c r="C1081" s="63">
        <v>39823.10092696856</v>
      </c>
      <c r="D1081" s="63"/>
      <c r="E1081" s="63"/>
      <c r="F1081" s="62" t="s">
        <v>2411</v>
      </c>
      <c r="G1081" s="62" t="s">
        <v>2412</v>
      </c>
      <c r="H1081" s="63">
        <v>73880.768390575526</v>
      </c>
    </row>
    <row r="1082" spans="1:8" x14ac:dyDescent="0.25">
      <c r="A1082" s="62" t="s">
        <v>2061</v>
      </c>
      <c r="B1082" s="62" t="s">
        <v>2062</v>
      </c>
      <c r="C1082" s="63">
        <v>35927.176241904148</v>
      </c>
      <c r="D1082" s="63"/>
      <c r="E1082" s="63"/>
      <c r="F1082" s="62" t="s">
        <v>2639</v>
      </c>
      <c r="G1082" s="62" t="s">
        <v>2640</v>
      </c>
      <c r="H1082" s="63">
        <v>24151.456505409235</v>
      </c>
    </row>
    <row r="1083" spans="1:8" x14ac:dyDescent="0.25">
      <c r="A1083" s="62" t="s">
        <v>2383</v>
      </c>
      <c r="B1083" s="62" t="s">
        <v>2384</v>
      </c>
      <c r="C1083" s="63">
        <v>38694.308373264372</v>
      </c>
      <c r="D1083" s="63"/>
      <c r="E1083" s="63"/>
      <c r="F1083" s="62" t="s">
        <v>2481</v>
      </c>
      <c r="G1083" s="62" t="s">
        <v>2482</v>
      </c>
      <c r="H1083" s="63">
        <v>39832.347340772627</v>
      </c>
    </row>
    <row r="1084" spans="1:8" x14ac:dyDescent="0.25">
      <c r="A1084" s="62" t="s">
        <v>2641</v>
      </c>
      <c r="B1084" s="62" t="s">
        <v>2642</v>
      </c>
      <c r="C1084" s="63">
        <v>61376.858090758127</v>
      </c>
      <c r="D1084" s="63"/>
      <c r="E1084" s="63"/>
      <c r="F1084" s="62" t="s">
        <v>1773</v>
      </c>
      <c r="G1084" s="62" t="s">
        <v>1774</v>
      </c>
      <c r="H1084" s="63">
        <v>43507.226873566819</v>
      </c>
    </row>
    <row r="1085" spans="1:8" x14ac:dyDescent="0.25">
      <c r="A1085" s="62" t="s">
        <v>2393</v>
      </c>
      <c r="B1085" s="62" t="s">
        <v>2394</v>
      </c>
      <c r="C1085" s="63">
        <v>68290.712084389408</v>
      </c>
      <c r="D1085" s="63"/>
      <c r="E1085" s="63"/>
      <c r="F1085" s="62" t="s">
        <v>416</v>
      </c>
      <c r="G1085" s="62" t="s">
        <v>417</v>
      </c>
      <c r="H1085" s="63">
        <v>55602.844657411799</v>
      </c>
    </row>
    <row r="1086" spans="1:8" x14ac:dyDescent="0.25">
      <c r="A1086" s="62" t="s">
        <v>1182</v>
      </c>
      <c r="B1086" s="62" t="s">
        <v>1183</v>
      </c>
      <c r="C1086" s="63">
        <v>37234.050705144844</v>
      </c>
      <c r="D1086" s="63"/>
      <c r="E1086" s="63"/>
      <c r="F1086" s="62" t="s">
        <v>1767</v>
      </c>
      <c r="G1086" s="62" t="s">
        <v>1768</v>
      </c>
      <c r="H1086" s="63">
        <v>74820.878384929019</v>
      </c>
    </row>
    <row r="1087" spans="1:8" x14ac:dyDescent="0.25">
      <c r="A1087" s="62" t="s">
        <v>2643</v>
      </c>
      <c r="B1087" s="62" t="s">
        <v>2644</v>
      </c>
      <c r="C1087" s="63">
        <v>49483.217768323106</v>
      </c>
      <c r="D1087" s="63"/>
      <c r="E1087" s="63"/>
      <c r="F1087" s="62" t="s">
        <v>1831</v>
      </c>
      <c r="G1087" s="62" t="s">
        <v>1832</v>
      </c>
      <c r="H1087" s="63">
        <v>55795.834699527084</v>
      </c>
    </row>
    <row r="1088" spans="1:8" x14ac:dyDescent="0.25">
      <c r="A1088" s="62" t="s">
        <v>280</v>
      </c>
      <c r="B1088" s="62" t="s">
        <v>281</v>
      </c>
      <c r="C1088" s="63">
        <v>37462.389708473449</v>
      </c>
      <c r="D1088" s="63"/>
      <c r="E1088" s="63"/>
      <c r="F1088" s="62" t="s">
        <v>544</v>
      </c>
      <c r="G1088" s="62" t="s">
        <v>545</v>
      </c>
      <c r="H1088" s="63">
        <v>42445.425306220226</v>
      </c>
    </row>
    <row r="1089" spans="1:8" x14ac:dyDescent="0.25">
      <c r="A1089" s="62" t="s">
        <v>1236</v>
      </c>
      <c r="B1089" s="62" t="s">
        <v>1237</v>
      </c>
      <c r="C1089" s="63">
        <v>20538.014065732652</v>
      </c>
      <c r="D1089" s="63"/>
      <c r="E1089" s="63"/>
      <c r="F1089" s="62" t="s">
        <v>314</v>
      </c>
      <c r="G1089" s="62" t="s">
        <v>315</v>
      </c>
      <c r="H1089" s="63">
        <v>55303.918347942585</v>
      </c>
    </row>
    <row r="1090" spans="1:8" x14ac:dyDescent="0.25">
      <c r="A1090" s="62" t="s">
        <v>2579</v>
      </c>
      <c r="B1090" s="62" t="s">
        <v>2580</v>
      </c>
      <c r="C1090" s="63">
        <v>32742.329843015774</v>
      </c>
      <c r="D1090" s="63"/>
      <c r="E1090" s="63"/>
      <c r="F1090" s="62" t="s">
        <v>1460</v>
      </c>
      <c r="G1090" s="62" t="s">
        <v>1461</v>
      </c>
      <c r="H1090" s="63">
        <v>57629.962712549925</v>
      </c>
    </row>
    <row r="1091" spans="1:8" x14ac:dyDescent="0.25">
      <c r="A1091" s="62" t="s">
        <v>2123</v>
      </c>
      <c r="B1091" s="62" t="s">
        <v>2124</v>
      </c>
      <c r="C1091" s="63">
        <v>53421.494411831693</v>
      </c>
      <c r="D1091" s="63"/>
      <c r="E1091" s="63"/>
      <c r="F1091" s="62" t="s">
        <v>516</v>
      </c>
      <c r="G1091" s="62" t="s">
        <v>517</v>
      </c>
      <c r="H1091" s="63">
        <v>56800.14747492336</v>
      </c>
    </row>
    <row r="1092" spans="1:8" x14ac:dyDescent="0.25">
      <c r="A1092" s="62" t="s">
        <v>872</v>
      </c>
      <c r="B1092" s="62" t="s">
        <v>873</v>
      </c>
      <c r="C1092" s="63">
        <v>35565.829360451535</v>
      </c>
      <c r="D1092" s="63"/>
      <c r="E1092" s="63"/>
      <c r="F1092" s="62" t="s">
        <v>2081</v>
      </c>
      <c r="G1092" s="62" t="s">
        <v>2082</v>
      </c>
      <c r="H1092" s="63">
        <v>83764.087883571672</v>
      </c>
    </row>
    <row r="1093" spans="1:8" x14ac:dyDescent="0.25">
      <c r="A1093" s="62" t="s">
        <v>2351</v>
      </c>
      <c r="B1093" s="62" t="s">
        <v>2352</v>
      </c>
      <c r="C1093" s="63">
        <v>28254.861583115151</v>
      </c>
      <c r="D1093" s="63"/>
      <c r="E1093" s="63"/>
      <c r="F1093" s="62" t="s">
        <v>2385</v>
      </c>
      <c r="G1093" s="62" t="s">
        <v>2386</v>
      </c>
      <c r="H1093" s="63">
        <v>26051.218569366963</v>
      </c>
    </row>
    <row r="1094" spans="1:8" x14ac:dyDescent="0.25">
      <c r="A1094" s="62" t="s">
        <v>2079</v>
      </c>
      <c r="B1094" s="62" t="s">
        <v>2080</v>
      </c>
      <c r="C1094" s="63">
        <v>40523.243422381522</v>
      </c>
      <c r="D1094" s="63"/>
      <c r="E1094" s="63"/>
      <c r="F1094" s="62" t="s">
        <v>2645</v>
      </c>
      <c r="G1094" s="62" t="s">
        <v>2646</v>
      </c>
      <c r="H1094" s="63">
        <v>47831.874424811715</v>
      </c>
    </row>
    <row r="1095" spans="1:8" x14ac:dyDescent="0.25">
      <c r="A1095" s="62" t="s">
        <v>2473</v>
      </c>
      <c r="B1095" s="62" t="s">
        <v>2474</v>
      </c>
      <c r="C1095" s="63">
        <v>53422.663486964375</v>
      </c>
      <c r="D1095" s="63"/>
      <c r="E1095" s="63"/>
      <c r="F1095" s="62" t="s">
        <v>2547</v>
      </c>
      <c r="G1095" s="62" t="s">
        <v>2548</v>
      </c>
      <c r="H1095" s="63">
        <v>53864.0581436426</v>
      </c>
    </row>
    <row r="1096" spans="1:8" x14ac:dyDescent="0.25">
      <c r="A1096" s="62" t="s">
        <v>2055</v>
      </c>
      <c r="B1096" s="62" t="s">
        <v>2056</v>
      </c>
      <c r="C1096" s="63">
        <v>30445.681134217739</v>
      </c>
      <c r="D1096" s="63"/>
      <c r="E1096" s="63"/>
      <c r="F1096" s="62" t="s">
        <v>2379</v>
      </c>
      <c r="G1096" s="62" t="s">
        <v>2380</v>
      </c>
      <c r="H1096" s="63">
        <v>50500.24844408963</v>
      </c>
    </row>
    <row r="1097" spans="1:8" x14ac:dyDescent="0.25">
      <c r="A1097" s="62" t="s">
        <v>2285</v>
      </c>
      <c r="B1097" s="62" t="s">
        <v>2286</v>
      </c>
      <c r="C1097" s="63">
        <v>45733.993207909029</v>
      </c>
      <c r="D1097" s="63"/>
      <c r="E1097" s="63"/>
      <c r="F1097" s="62" t="s">
        <v>998</v>
      </c>
      <c r="G1097" s="62" t="s">
        <v>999</v>
      </c>
      <c r="H1097" s="63">
        <v>70096.682452040506</v>
      </c>
    </row>
    <row r="1098" spans="1:8" x14ac:dyDescent="0.25">
      <c r="A1098" s="62" t="s">
        <v>374</v>
      </c>
      <c r="B1098" s="62" t="s">
        <v>375</v>
      </c>
      <c r="C1098" s="63">
        <v>65113.234140496941</v>
      </c>
      <c r="D1098" s="63"/>
      <c r="E1098" s="63"/>
      <c r="F1098" s="62" t="s">
        <v>2347</v>
      </c>
      <c r="G1098" s="62" t="s">
        <v>2348</v>
      </c>
      <c r="H1098" s="63">
        <v>63511.332805955608</v>
      </c>
    </row>
    <row r="1099" spans="1:8" x14ac:dyDescent="0.25">
      <c r="A1099" s="62" t="s">
        <v>444</v>
      </c>
      <c r="B1099" s="62" t="s">
        <v>445</v>
      </c>
      <c r="C1099" s="63">
        <v>39530.851840303039</v>
      </c>
      <c r="D1099" s="63"/>
      <c r="E1099" s="63"/>
      <c r="F1099" s="62" t="s">
        <v>1745</v>
      </c>
      <c r="G1099" s="62" t="s">
        <v>1746</v>
      </c>
      <c r="H1099" s="63">
        <v>67459.708917204494</v>
      </c>
    </row>
    <row r="1100" spans="1:8" x14ac:dyDescent="0.25">
      <c r="A1100" s="62" t="s">
        <v>2401</v>
      </c>
      <c r="B1100" s="62" t="s">
        <v>2402</v>
      </c>
      <c r="C1100" s="63">
        <v>14649.369765117324</v>
      </c>
      <c r="D1100" s="63"/>
      <c r="E1100" s="63"/>
      <c r="F1100" s="62" t="s">
        <v>2307</v>
      </c>
      <c r="G1100" s="62" t="s">
        <v>2308</v>
      </c>
      <c r="H1100" s="63">
        <v>75051.875280857232</v>
      </c>
    </row>
    <row r="1101" spans="1:8" x14ac:dyDescent="0.25">
      <c r="A1101" s="62" t="s">
        <v>2365</v>
      </c>
      <c r="B1101" s="62" t="s">
        <v>2366</v>
      </c>
      <c r="C1101" s="63">
        <v>32905.844198186489</v>
      </c>
      <c r="D1101" s="63"/>
      <c r="E1101" s="63"/>
      <c r="F1101" s="62" t="s">
        <v>2249</v>
      </c>
      <c r="G1101" s="62" t="s">
        <v>2250</v>
      </c>
      <c r="H1101" s="63">
        <v>34203.173584126882</v>
      </c>
    </row>
    <row r="1102" spans="1:8" x14ac:dyDescent="0.25">
      <c r="A1102" s="62" t="s">
        <v>2517</v>
      </c>
      <c r="B1102" s="62" t="s">
        <v>2518</v>
      </c>
      <c r="C1102" s="63">
        <v>31908.446490854025</v>
      </c>
      <c r="D1102" s="63"/>
      <c r="E1102" s="63"/>
      <c r="F1102" s="62" t="s">
        <v>2557</v>
      </c>
      <c r="G1102" s="62" t="s">
        <v>2558</v>
      </c>
      <c r="H1102" s="63">
        <v>45776.071498122197</v>
      </c>
    </row>
    <row r="1103" spans="1:8" x14ac:dyDescent="0.25">
      <c r="A1103" s="62" t="s">
        <v>1771</v>
      </c>
      <c r="B1103" s="62" t="s">
        <v>1772</v>
      </c>
      <c r="C1103" s="63">
        <v>51220.080234548965</v>
      </c>
      <c r="D1103" s="63"/>
      <c r="E1103" s="63"/>
      <c r="F1103" s="62" t="s">
        <v>2309</v>
      </c>
      <c r="G1103" s="62" t="s">
        <v>2310</v>
      </c>
      <c r="H1103" s="63">
        <v>29805.654567571153</v>
      </c>
    </row>
    <row r="1104" spans="1:8" x14ac:dyDescent="0.25">
      <c r="A1104" s="62" t="s">
        <v>1376</v>
      </c>
      <c r="B1104" s="62" t="s">
        <v>1377</v>
      </c>
      <c r="C1104" s="63">
        <v>64827.59331326661</v>
      </c>
      <c r="D1104" s="63"/>
      <c r="E1104" s="63"/>
      <c r="F1104" s="62" t="s">
        <v>630</v>
      </c>
      <c r="G1104" s="62" t="s">
        <v>631</v>
      </c>
      <c r="H1104" s="63">
        <v>28800.670277394984</v>
      </c>
    </row>
    <row r="1105" spans="1:8" x14ac:dyDescent="0.25">
      <c r="A1105" s="62" t="s">
        <v>1344</v>
      </c>
      <c r="B1105" s="62" t="s">
        <v>1345</v>
      </c>
      <c r="C1105" s="63">
        <v>36027.586212906608</v>
      </c>
      <c r="D1105" s="63"/>
      <c r="E1105" s="63"/>
      <c r="F1105" s="62" t="s">
        <v>2621</v>
      </c>
      <c r="G1105" s="62" t="s">
        <v>2622</v>
      </c>
      <c r="H1105" s="63">
        <v>86269.155564676708</v>
      </c>
    </row>
    <row r="1106" spans="1:8" x14ac:dyDescent="0.25">
      <c r="A1106" s="62" t="s">
        <v>2647</v>
      </c>
      <c r="B1106" s="62" t="s">
        <v>2648</v>
      </c>
      <c r="C1106" s="63">
        <v>36412.499702157991</v>
      </c>
      <c r="D1106" s="63"/>
      <c r="E1106" s="63"/>
      <c r="F1106" s="62" t="s">
        <v>926</v>
      </c>
      <c r="G1106" s="62" t="s">
        <v>927</v>
      </c>
      <c r="H1106" s="63">
        <v>60511.184091945062</v>
      </c>
    </row>
    <row r="1107" spans="1:8" x14ac:dyDescent="0.25">
      <c r="A1107" s="62" t="s">
        <v>2649</v>
      </c>
      <c r="B1107" s="62" t="s">
        <v>2650</v>
      </c>
      <c r="C1107" s="63">
        <v>54187.767478815229</v>
      </c>
      <c r="D1107" s="63"/>
      <c r="E1107" s="63"/>
      <c r="F1107" s="62" t="s">
        <v>2651</v>
      </c>
      <c r="G1107" s="62" t="s">
        <v>2652</v>
      </c>
      <c r="H1107" s="63">
        <v>41292.004408623885</v>
      </c>
    </row>
    <row r="1108" spans="1:8" x14ac:dyDescent="0.25">
      <c r="A1108" s="62" t="s">
        <v>2435</v>
      </c>
      <c r="B1108" s="62" t="s">
        <v>2436</v>
      </c>
      <c r="C1108" s="63">
        <v>54321.856467356862</v>
      </c>
      <c r="D1108" s="63"/>
      <c r="E1108" s="63"/>
      <c r="F1108" s="62" t="s">
        <v>2653</v>
      </c>
      <c r="G1108" s="62" t="s">
        <v>2654</v>
      </c>
      <c r="H1108" s="63">
        <v>48336.405969073785</v>
      </c>
    </row>
    <row r="1109" spans="1:8" x14ac:dyDescent="0.25">
      <c r="A1109" s="62" t="s">
        <v>1905</v>
      </c>
      <c r="B1109" s="62" t="s">
        <v>1906</v>
      </c>
      <c r="C1109" s="63">
        <v>36975.22969708826</v>
      </c>
      <c r="D1109" s="63"/>
      <c r="E1109" s="63"/>
      <c r="F1109" s="62" t="s">
        <v>2655</v>
      </c>
      <c r="G1109" s="62" t="s">
        <v>2656</v>
      </c>
      <c r="H1109" s="63">
        <v>43807.978774682189</v>
      </c>
    </row>
    <row r="1110" spans="1:8" x14ac:dyDescent="0.25">
      <c r="A1110" s="62" t="s">
        <v>2089</v>
      </c>
      <c r="B1110" s="62" t="s">
        <v>2090</v>
      </c>
      <c r="C1110" s="63">
        <v>46854.216754687171</v>
      </c>
      <c r="D1110" s="63"/>
      <c r="E1110" s="63"/>
      <c r="F1110" s="62" t="s">
        <v>396</v>
      </c>
      <c r="G1110" s="62" t="s">
        <v>397</v>
      </c>
      <c r="H1110" s="63">
        <v>36338.297949151507</v>
      </c>
    </row>
    <row r="1111" spans="1:8" x14ac:dyDescent="0.25">
      <c r="A1111" s="62" t="s">
        <v>1482</v>
      </c>
      <c r="B1111" s="62" t="s">
        <v>1483</v>
      </c>
      <c r="C1111" s="63">
        <v>35228.41899844959</v>
      </c>
      <c r="D1111" s="63"/>
      <c r="E1111" s="63"/>
      <c r="F1111" s="62" t="s">
        <v>2535</v>
      </c>
      <c r="G1111" s="62" t="s">
        <v>2536</v>
      </c>
      <c r="H1111" s="63">
        <v>75933.38278981045</v>
      </c>
    </row>
    <row r="1112" spans="1:8" x14ac:dyDescent="0.25">
      <c r="A1112" s="62" t="s">
        <v>2069</v>
      </c>
      <c r="B1112" s="62" t="s">
        <v>2070</v>
      </c>
      <c r="C1112" s="63">
        <v>50814.557702534323</v>
      </c>
      <c r="D1112" s="63"/>
      <c r="E1112" s="63"/>
      <c r="F1112" s="62" t="s">
        <v>2133</v>
      </c>
      <c r="G1112" s="62" t="s">
        <v>2134</v>
      </c>
      <c r="H1112" s="63">
        <v>55038.738981511451</v>
      </c>
    </row>
    <row r="1113" spans="1:8" x14ac:dyDescent="0.25">
      <c r="A1113" s="62" t="s">
        <v>2155</v>
      </c>
      <c r="B1113" s="62" t="s">
        <v>2156</v>
      </c>
      <c r="C1113" s="63">
        <v>38848.150058928783</v>
      </c>
      <c r="D1113" s="63"/>
      <c r="E1113" s="63"/>
      <c r="F1113" s="62" t="s">
        <v>2443</v>
      </c>
      <c r="G1113" s="62" t="s">
        <v>2444</v>
      </c>
      <c r="H1113" s="63">
        <v>57176.664539313089</v>
      </c>
    </row>
    <row r="1114" spans="1:8" x14ac:dyDescent="0.25">
      <c r="A1114" s="62" t="s">
        <v>2657</v>
      </c>
      <c r="B1114" s="62" t="s">
        <v>2658</v>
      </c>
      <c r="C1114" s="63">
        <v>36828.124973278347</v>
      </c>
      <c r="D1114" s="63"/>
      <c r="E1114" s="63"/>
      <c r="F1114" s="62" t="s">
        <v>2657</v>
      </c>
      <c r="G1114" s="62" t="s">
        <v>2658</v>
      </c>
      <c r="H1114" s="63">
        <v>36828.124973278347</v>
      </c>
    </row>
    <row r="1115" spans="1:8" x14ac:dyDescent="0.25">
      <c r="A1115" s="62" t="s">
        <v>2303</v>
      </c>
      <c r="B1115" s="62" t="s">
        <v>2304</v>
      </c>
      <c r="C1115" s="63">
        <v>53565.38172036079</v>
      </c>
      <c r="D1115" s="63"/>
      <c r="E1115" s="63"/>
      <c r="F1115" s="62" t="s">
        <v>1378</v>
      </c>
      <c r="G1115" s="62" t="s">
        <v>1379</v>
      </c>
      <c r="H1115" s="63">
        <v>44603.132367726867</v>
      </c>
    </row>
    <row r="1116" spans="1:8" x14ac:dyDescent="0.25">
      <c r="A1116" s="62" t="s">
        <v>592</v>
      </c>
      <c r="B1116" s="62" t="s">
        <v>593</v>
      </c>
      <c r="C1116" s="63">
        <v>56940.819876553229</v>
      </c>
      <c r="D1116" s="63"/>
      <c r="E1116" s="63"/>
      <c r="F1116" s="62" t="s">
        <v>2497</v>
      </c>
      <c r="G1116" s="62" t="s">
        <v>2498</v>
      </c>
      <c r="H1116" s="63">
        <v>43461.620399143671</v>
      </c>
    </row>
    <row r="1117" spans="1:8" x14ac:dyDescent="0.25">
      <c r="A1117" s="62" t="s">
        <v>1729</v>
      </c>
      <c r="B1117" s="62" t="s">
        <v>1730</v>
      </c>
      <c r="C1117" s="63">
        <v>82977.466225388314</v>
      </c>
      <c r="D1117" s="63"/>
      <c r="E1117" s="63"/>
      <c r="F1117" s="62" t="s">
        <v>2281</v>
      </c>
      <c r="G1117" s="62" t="s">
        <v>2282</v>
      </c>
      <c r="H1117" s="63">
        <v>45907.380627694736</v>
      </c>
    </row>
    <row r="1118" spans="1:8" x14ac:dyDescent="0.25">
      <c r="A1118" s="62" t="s">
        <v>2331</v>
      </c>
      <c r="B1118" s="62" t="s">
        <v>2332</v>
      </c>
      <c r="C1118" s="63">
        <v>42772.211943181472</v>
      </c>
      <c r="D1118" s="63"/>
      <c r="E1118" s="63"/>
      <c r="F1118" s="62" t="s">
        <v>1078</v>
      </c>
      <c r="G1118" s="62" t="s">
        <v>1079</v>
      </c>
      <c r="H1118" s="63">
        <v>44072.395038148854</v>
      </c>
    </row>
    <row r="1119" spans="1:8" x14ac:dyDescent="0.25">
      <c r="A1119" s="62" t="s">
        <v>1464</v>
      </c>
      <c r="B1119" s="62" t="s">
        <v>1465</v>
      </c>
      <c r="C1119" s="63">
        <v>39260.6958404818</v>
      </c>
      <c r="D1119" s="63"/>
      <c r="E1119" s="63"/>
      <c r="F1119" s="62" t="s">
        <v>2063</v>
      </c>
      <c r="G1119" s="62" t="s">
        <v>2064</v>
      </c>
      <c r="H1119" s="63">
        <v>98532.632452756283</v>
      </c>
    </row>
    <row r="1120" spans="1:8" x14ac:dyDescent="0.25">
      <c r="A1120" s="62" t="s">
        <v>2597</v>
      </c>
      <c r="B1120" s="62" t="s">
        <v>2598</v>
      </c>
      <c r="C1120" s="63">
        <v>54706.577118433808</v>
      </c>
      <c r="D1120" s="63"/>
      <c r="E1120" s="63"/>
      <c r="F1120" s="62" t="s">
        <v>1947</v>
      </c>
      <c r="G1120" s="62" t="s">
        <v>1948</v>
      </c>
      <c r="H1120" s="63">
        <v>30081.855016106623</v>
      </c>
    </row>
    <row r="1121" spans="1:8" x14ac:dyDescent="0.25">
      <c r="A1121" s="62" t="s">
        <v>2187</v>
      </c>
      <c r="B1121" s="62" t="s">
        <v>2188</v>
      </c>
      <c r="C1121" s="63">
        <v>42696.183978430759</v>
      </c>
      <c r="D1121" s="63"/>
      <c r="E1121" s="63"/>
      <c r="F1121" s="62" t="s">
        <v>1542</v>
      </c>
      <c r="G1121" s="62" t="s">
        <v>1543</v>
      </c>
      <c r="H1121" s="63">
        <v>27586.968924238146</v>
      </c>
    </row>
    <row r="1122" spans="1:8" x14ac:dyDescent="0.25">
      <c r="A1122" s="62" t="s">
        <v>1176</v>
      </c>
      <c r="B1122" s="62" t="s">
        <v>1177</v>
      </c>
      <c r="C1122" s="63">
        <v>33318.918288379755</v>
      </c>
      <c r="D1122" s="63"/>
      <c r="E1122" s="63"/>
      <c r="F1122" s="62" t="s">
        <v>1825</v>
      </c>
      <c r="G1122" s="62" t="s">
        <v>1826</v>
      </c>
      <c r="H1122" s="63">
        <v>40822.502513275089</v>
      </c>
    </row>
    <row r="1123" spans="1:8" x14ac:dyDescent="0.25">
      <c r="A1123" s="62" t="s">
        <v>702</v>
      </c>
      <c r="B1123" s="62" t="s">
        <v>703</v>
      </c>
      <c r="C1123" s="63">
        <v>61620.922196466723</v>
      </c>
      <c r="D1123" s="63"/>
      <c r="E1123" s="63"/>
      <c r="F1123" s="62" t="s">
        <v>2315</v>
      </c>
      <c r="G1123" s="62" t="s">
        <v>2316</v>
      </c>
      <c r="H1123" s="63">
        <v>61479.004036863</v>
      </c>
    </row>
    <row r="1124" spans="1:8" x14ac:dyDescent="0.25">
      <c r="A1124" s="62" t="s">
        <v>2645</v>
      </c>
      <c r="B1124" s="62" t="s">
        <v>2646</v>
      </c>
      <c r="C1124" s="63">
        <v>47831.874424811715</v>
      </c>
      <c r="D1124" s="63"/>
      <c r="E1124" s="63"/>
      <c r="F1124" s="62" t="s">
        <v>272</v>
      </c>
      <c r="G1124" s="62" t="s">
        <v>273</v>
      </c>
      <c r="H1124" s="63">
        <v>26223.721942160912</v>
      </c>
    </row>
    <row r="1125" spans="1:8" x14ac:dyDescent="0.25">
      <c r="A1125" s="62" t="s">
        <v>1562</v>
      </c>
      <c r="B1125" s="62" t="s">
        <v>1563</v>
      </c>
      <c r="C1125" s="63">
        <v>35807.588172296862</v>
      </c>
      <c r="D1125" s="63"/>
      <c r="E1125" s="63"/>
      <c r="F1125" s="62" t="s">
        <v>2649</v>
      </c>
      <c r="G1125" s="62" t="s">
        <v>2650</v>
      </c>
      <c r="H1125" s="63">
        <v>54187.767478815229</v>
      </c>
    </row>
    <row r="1126" spans="1:8" x14ac:dyDescent="0.25">
      <c r="A1126" s="62" t="s">
        <v>2463</v>
      </c>
      <c r="B1126" s="62" t="s">
        <v>2464</v>
      </c>
      <c r="C1126" s="63">
        <v>77933.85759496098</v>
      </c>
      <c r="D1126" s="63"/>
      <c r="E1126" s="63"/>
      <c r="F1126" s="62" t="s">
        <v>208</v>
      </c>
      <c r="G1126" s="62" t="s">
        <v>209</v>
      </c>
      <c r="H1126" s="63">
        <v>61764.232961291156</v>
      </c>
    </row>
    <row r="1127" spans="1:8" x14ac:dyDescent="0.25">
      <c r="A1127" s="62" t="s">
        <v>2593</v>
      </c>
      <c r="B1127" s="62" t="s">
        <v>2594</v>
      </c>
      <c r="C1127" s="63">
        <v>44578.662202671825</v>
      </c>
      <c r="D1127" s="63"/>
      <c r="E1127" s="63"/>
      <c r="F1127" s="62" t="s">
        <v>2659</v>
      </c>
      <c r="G1127" s="62" t="s">
        <v>2660</v>
      </c>
      <c r="H1127" s="63">
        <v>34771.60638469379</v>
      </c>
    </row>
    <row r="1128" spans="1:8" x14ac:dyDescent="0.25">
      <c r="A1128" s="62" t="s">
        <v>2357</v>
      </c>
      <c r="B1128" s="62" t="s">
        <v>2358</v>
      </c>
      <c r="C1128" s="63">
        <v>50987.558800852705</v>
      </c>
      <c r="D1128" s="63"/>
      <c r="E1128" s="63"/>
      <c r="F1128" s="62" t="s">
        <v>900</v>
      </c>
      <c r="G1128" s="62" t="s">
        <v>901</v>
      </c>
      <c r="H1128" s="63">
        <v>52592.679473446638</v>
      </c>
    </row>
    <row r="1129" spans="1:8" x14ac:dyDescent="0.25">
      <c r="A1129" s="62" t="s">
        <v>1206</v>
      </c>
      <c r="B1129" s="62" t="s">
        <v>1207</v>
      </c>
      <c r="C1129" s="63">
        <v>31655.155856813792</v>
      </c>
      <c r="D1129" s="63"/>
      <c r="E1129" s="63"/>
      <c r="F1129" s="62" t="s">
        <v>1957</v>
      </c>
      <c r="G1129" s="62" t="s">
        <v>1958</v>
      </c>
      <c r="H1129" s="63">
        <v>32626.864793960183</v>
      </c>
    </row>
    <row r="1130" spans="1:8" x14ac:dyDescent="0.25">
      <c r="A1130" s="62" t="s">
        <v>1452</v>
      </c>
      <c r="B1130" s="62" t="s">
        <v>1453</v>
      </c>
      <c r="C1130" s="63">
        <v>43681.153863554093</v>
      </c>
      <c r="D1130" s="63"/>
      <c r="E1130" s="63"/>
      <c r="F1130" s="62" t="s">
        <v>736</v>
      </c>
      <c r="G1130" s="62" t="s">
        <v>737</v>
      </c>
      <c r="H1130" s="63">
        <v>45247.886369269218</v>
      </c>
    </row>
    <row r="1131" spans="1:8" x14ac:dyDescent="0.25">
      <c r="A1131" s="62" t="s">
        <v>2661</v>
      </c>
      <c r="B1131" s="62" t="s">
        <v>2662</v>
      </c>
      <c r="C1131" s="63">
        <v>35956.825465305163</v>
      </c>
      <c r="D1131" s="63"/>
      <c r="E1131" s="63"/>
      <c r="F1131" s="62" t="s">
        <v>2647</v>
      </c>
      <c r="G1131" s="62" t="s">
        <v>2648</v>
      </c>
      <c r="H1131" s="63">
        <v>36412.499702157991</v>
      </c>
    </row>
    <row r="1132" spans="1:8" x14ac:dyDescent="0.25">
      <c r="A1132" s="62" t="s">
        <v>2261</v>
      </c>
      <c r="B1132" s="62" t="s">
        <v>2262</v>
      </c>
      <c r="C1132" s="63">
        <v>40207.477437069581</v>
      </c>
      <c r="D1132" s="63"/>
      <c r="E1132" s="63"/>
      <c r="F1132" s="62" t="s">
        <v>1006</v>
      </c>
      <c r="G1132" s="62" t="s">
        <v>1007</v>
      </c>
      <c r="H1132" s="63">
        <v>38933.453675105447</v>
      </c>
    </row>
    <row r="1133" spans="1:8" x14ac:dyDescent="0.25">
      <c r="A1133" s="62" t="s">
        <v>2639</v>
      </c>
      <c r="B1133" s="62" t="s">
        <v>2640</v>
      </c>
      <c r="C1133" s="63">
        <v>24151.456505409235</v>
      </c>
      <c r="D1133" s="63"/>
      <c r="E1133" s="63"/>
      <c r="F1133" s="62" t="s">
        <v>2117</v>
      </c>
      <c r="G1133" s="62" t="s">
        <v>2118</v>
      </c>
      <c r="H1133" s="63">
        <v>56203.697658680976</v>
      </c>
    </row>
    <row r="1134" spans="1:8" x14ac:dyDescent="0.25">
      <c r="A1134" s="62" t="s">
        <v>1793</v>
      </c>
      <c r="B1134" s="62" t="s">
        <v>1794</v>
      </c>
      <c r="C1134" s="63">
        <v>31664.800982243636</v>
      </c>
      <c r="D1134" s="63"/>
      <c r="E1134" s="63"/>
      <c r="F1134" s="62" t="s">
        <v>1472</v>
      </c>
      <c r="G1134" s="62" t="s">
        <v>1473</v>
      </c>
      <c r="H1134" s="63">
        <v>39251.426115864699</v>
      </c>
    </row>
    <row r="1135" spans="1:8" x14ac:dyDescent="0.25">
      <c r="A1135" s="62" t="s">
        <v>2613</v>
      </c>
      <c r="B1135" s="62" t="s">
        <v>2614</v>
      </c>
      <c r="C1135" s="63">
        <v>34506.182109836918</v>
      </c>
      <c r="D1135" s="63"/>
      <c r="E1135" s="63"/>
      <c r="F1135" s="62" t="s">
        <v>2345</v>
      </c>
      <c r="G1135" s="62" t="s">
        <v>2346</v>
      </c>
      <c r="H1135" s="63">
        <v>45787.527749941939</v>
      </c>
    </row>
    <row r="1136" spans="1:8" x14ac:dyDescent="0.25">
      <c r="A1136" s="62" t="s">
        <v>2053</v>
      </c>
      <c r="B1136" s="62" t="s">
        <v>2054</v>
      </c>
      <c r="C1136" s="63">
        <v>20078.676028849768</v>
      </c>
      <c r="D1136" s="63"/>
      <c r="E1136" s="63"/>
      <c r="F1136" s="62" t="s">
        <v>824</v>
      </c>
      <c r="G1136" s="62" t="s">
        <v>825</v>
      </c>
      <c r="H1136" s="63">
        <v>41143.056633365028</v>
      </c>
    </row>
    <row r="1137" spans="1:8" x14ac:dyDescent="0.25">
      <c r="A1137" s="62" t="s">
        <v>2569</v>
      </c>
      <c r="B1137" s="62" t="s">
        <v>2570</v>
      </c>
      <c r="C1137" s="63">
        <v>53208.464934915668</v>
      </c>
      <c r="D1137" s="63"/>
      <c r="E1137" s="63"/>
      <c r="F1137" s="62" t="s">
        <v>978</v>
      </c>
      <c r="G1137" s="62" t="s">
        <v>979</v>
      </c>
      <c r="H1137" s="63">
        <v>29083.132234028621</v>
      </c>
    </row>
    <row r="1138" spans="1:8" x14ac:dyDescent="0.25">
      <c r="A1138" s="62" t="s">
        <v>2663</v>
      </c>
      <c r="B1138" s="62" t="s">
        <v>2664</v>
      </c>
      <c r="C1138" s="63">
        <v>30431.422001133618</v>
      </c>
      <c r="D1138" s="63"/>
      <c r="E1138" s="63"/>
      <c r="F1138" s="62" t="s">
        <v>2397</v>
      </c>
      <c r="G1138" s="62" t="s">
        <v>2398</v>
      </c>
      <c r="H1138" s="63">
        <v>47078.167496063041</v>
      </c>
    </row>
    <row r="1139" spans="1:8" x14ac:dyDescent="0.25">
      <c r="A1139" s="62" t="s">
        <v>308</v>
      </c>
      <c r="B1139" s="62" t="s">
        <v>309</v>
      </c>
      <c r="C1139" s="63">
        <v>60047.74188389456</v>
      </c>
      <c r="D1139" s="63"/>
      <c r="E1139" s="63"/>
      <c r="F1139" s="62" t="s">
        <v>1260</v>
      </c>
      <c r="G1139" s="62" t="s">
        <v>1261</v>
      </c>
      <c r="H1139" s="63">
        <v>35416.172755903928</v>
      </c>
    </row>
    <row r="1140" spans="1:8" x14ac:dyDescent="0.25">
      <c r="A1140" s="62" t="s">
        <v>2475</v>
      </c>
      <c r="B1140" s="62" t="s">
        <v>2476</v>
      </c>
      <c r="C1140" s="63">
        <v>55197.659705583173</v>
      </c>
      <c r="D1140" s="63"/>
      <c r="E1140" s="63"/>
      <c r="F1140" s="62" t="s">
        <v>2485</v>
      </c>
      <c r="G1140" s="62" t="s">
        <v>2486</v>
      </c>
      <c r="H1140" s="63">
        <v>58911.730433234909</v>
      </c>
    </row>
    <row r="1141" spans="1:8" x14ac:dyDescent="0.25">
      <c r="A1141" s="62" t="s">
        <v>1867</v>
      </c>
      <c r="B1141" s="62" t="s">
        <v>1868</v>
      </c>
      <c r="C1141" s="63">
        <v>55044.037741033666</v>
      </c>
      <c r="D1141" s="63"/>
      <c r="E1141" s="63"/>
      <c r="F1141" s="62" t="s">
        <v>1454</v>
      </c>
      <c r="G1141" s="62" t="s">
        <v>1455</v>
      </c>
      <c r="H1141" s="63">
        <v>57337.163729620013</v>
      </c>
    </row>
    <row r="1142" spans="1:8" x14ac:dyDescent="0.25">
      <c r="A1142" s="62" t="s">
        <v>892</v>
      </c>
      <c r="B1142" s="62" t="s">
        <v>893</v>
      </c>
      <c r="C1142" s="63">
        <v>42248.145703353977</v>
      </c>
      <c r="D1142" s="63"/>
      <c r="E1142" s="63"/>
      <c r="F1142" s="62" t="s">
        <v>852</v>
      </c>
      <c r="G1142" s="62" t="s">
        <v>853</v>
      </c>
      <c r="H1142" s="63">
        <v>59609.74989448292</v>
      </c>
    </row>
    <row r="1143" spans="1:8" x14ac:dyDescent="0.25">
      <c r="A1143" s="62" t="s">
        <v>2041</v>
      </c>
      <c r="B1143" s="62" t="s">
        <v>2042</v>
      </c>
      <c r="C1143" s="63">
        <v>76748.474465125008</v>
      </c>
      <c r="D1143" s="63"/>
      <c r="E1143" s="63"/>
      <c r="F1143" s="62" t="s">
        <v>2287</v>
      </c>
      <c r="G1143" s="62" t="s">
        <v>2288</v>
      </c>
      <c r="H1143" s="63">
        <v>71503.270804733926</v>
      </c>
    </row>
    <row r="1144" spans="1:8" x14ac:dyDescent="0.25">
      <c r="A1144" s="62" t="s">
        <v>1554</v>
      </c>
      <c r="B1144" s="62" t="s">
        <v>1555</v>
      </c>
      <c r="C1144" s="63">
        <v>68496.469918798786</v>
      </c>
      <c r="D1144" s="63"/>
      <c r="E1144" s="63"/>
      <c r="F1144" s="62" t="s">
        <v>2353</v>
      </c>
      <c r="G1144" s="62" t="s">
        <v>2354</v>
      </c>
      <c r="H1144" s="63">
        <v>46332.577328267624</v>
      </c>
    </row>
    <row r="1145" spans="1:8" x14ac:dyDescent="0.25">
      <c r="A1145" s="62" t="s">
        <v>2637</v>
      </c>
      <c r="B1145" s="62" t="s">
        <v>2638</v>
      </c>
      <c r="C1145" s="63">
        <v>51056.848782562949</v>
      </c>
      <c r="D1145" s="63"/>
      <c r="E1145" s="63"/>
      <c r="F1145" s="62" t="s">
        <v>1112</v>
      </c>
      <c r="G1145" s="62" t="s">
        <v>1113</v>
      </c>
      <c r="H1145" s="63">
        <v>46592.025106901376</v>
      </c>
    </row>
    <row r="1146" spans="1:8" x14ac:dyDescent="0.25">
      <c r="A1146" s="62" t="s">
        <v>2471</v>
      </c>
      <c r="B1146" s="62" t="s">
        <v>2472</v>
      </c>
      <c r="C1146" s="63">
        <v>48176.039814776705</v>
      </c>
      <c r="D1146" s="63"/>
      <c r="E1146" s="63"/>
      <c r="F1146" s="62" t="s">
        <v>1857</v>
      </c>
      <c r="G1146" s="62" t="s">
        <v>1858</v>
      </c>
      <c r="H1146" s="63">
        <v>39305.208623955186</v>
      </c>
    </row>
    <row r="1147" spans="1:8" x14ac:dyDescent="0.25">
      <c r="A1147" s="62" t="s">
        <v>1338</v>
      </c>
      <c r="B1147" s="62" t="s">
        <v>1339</v>
      </c>
      <c r="C1147" s="63">
        <v>75265.646587478346</v>
      </c>
      <c r="D1147" s="63"/>
      <c r="E1147" s="63"/>
      <c r="F1147" s="62" t="s">
        <v>2551</v>
      </c>
      <c r="G1147" s="62" t="s">
        <v>2552</v>
      </c>
      <c r="H1147" s="63">
        <v>60232.339878861065</v>
      </c>
    </row>
    <row r="1148" spans="1:8" x14ac:dyDescent="0.25">
      <c r="A1148" s="62" t="s">
        <v>196</v>
      </c>
      <c r="B1148" s="62" t="s">
        <v>197</v>
      </c>
      <c r="C1148" s="63">
        <v>33146.266453217599</v>
      </c>
      <c r="D1148" s="63"/>
      <c r="E1148" s="63"/>
      <c r="F1148" s="62" t="s">
        <v>1370</v>
      </c>
      <c r="G1148" s="62" t="s">
        <v>1371</v>
      </c>
      <c r="H1148" s="63">
        <v>56053.120498585675</v>
      </c>
    </row>
    <row r="1149" spans="1:8" x14ac:dyDescent="0.25">
      <c r="A1149" s="62" t="s">
        <v>2433</v>
      </c>
      <c r="B1149" s="62" t="s">
        <v>2434</v>
      </c>
      <c r="C1149" s="63">
        <v>55914.070571754884</v>
      </c>
      <c r="D1149" s="63"/>
      <c r="E1149" s="63"/>
      <c r="F1149" s="62" t="s">
        <v>964</v>
      </c>
      <c r="G1149" s="62" t="s">
        <v>965</v>
      </c>
      <c r="H1149" s="63">
        <v>53492.248770261591</v>
      </c>
    </row>
    <row r="1150" spans="1:8" x14ac:dyDescent="0.25">
      <c r="A1150" s="62" t="s">
        <v>662</v>
      </c>
      <c r="B1150" s="62" t="s">
        <v>663</v>
      </c>
      <c r="C1150" s="63">
        <v>44180.550513912298</v>
      </c>
      <c r="D1150" s="63"/>
      <c r="E1150" s="63"/>
      <c r="F1150" s="62" t="s">
        <v>2601</v>
      </c>
      <c r="G1150" s="62" t="s">
        <v>2602</v>
      </c>
      <c r="H1150" s="63">
        <v>65884.836663761351</v>
      </c>
    </row>
    <row r="1151" spans="1:8" x14ac:dyDescent="0.25">
      <c r="A1151" s="62" t="s">
        <v>2553</v>
      </c>
      <c r="B1151" s="62" t="s">
        <v>2554</v>
      </c>
      <c r="C1151" s="63">
        <v>33406.877145201368</v>
      </c>
      <c r="D1151" s="63"/>
      <c r="E1151" s="63"/>
      <c r="F1151" s="62" t="s">
        <v>2525</v>
      </c>
      <c r="G1151" s="62" t="s">
        <v>2526</v>
      </c>
      <c r="H1151" s="63">
        <v>53941.243959084648</v>
      </c>
    </row>
    <row r="1152" spans="1:8" x14ac:dyDescent="0.25">
      <c r="A1152" s="62" t="s">
        <v>2523</v>
      </c>
      <c r="B1152" s="62" t="s">
        <v>2524</v>
      </c>
      <c r="C1152" s="63">
        <v>42633.14988845148</v>
      </c>
      <c r="D1152" s="63"/>
      <c r="E1152" s="63"/>
      <c r="F1152" s="62" t="s">
        <v>2577</v>
      </c>
      <c r="G1152" s="62" t="s">
        <v>2578</v>
      </c>
      <c r="H1152" s="63">
        <v>38613.180276790918</v>
      </c>
    </row>
    <row r="1153" spans="1:8" x14ac:dyDescent="0.25">
      <c r="A1153" s="62" t="s">
        <v>2395</v>
      </c>
      <c r="B1153" s="62" t="s">
        <v>2396</v>
      </c>
      <c r="C1153" s="63">
        <v>61556.698038871298</v>
      </c>
      <c r="D1153" s="63"/>
      <c r="E1153" s="63"/>
      <c r="F1153" s="62" t="s">
        <v>1516</v>
      </c>
      <c r="G1153" s="62" t="s">
        <v>1517</v>
      </c>
      <c r="H1153" s="63">
        <v>72034.737095544435</v>
      </c>
    </row>
    <row r="1154" spans="1:8" x14ac:dyDescent="0.25">
      <c r="A1154" s="62" t="s">
        <v>2653</v>
      </c>
      <c r="B1154" s="62" t="s">
        <v>2654</v>
      </c>
      <c r="C1154" s="63">
        <v>48336.405969073785</v>
      </c>
      <c r="D1154" s="63"/>
      <c r="E1154" s="63"/>
      <c r="F1154" s="62" t="s">
        <v>680</v>
      </c>
      <c r="G1154" s="62" t="s">
        <v>681</v>
      </c>
      <c r="H1154" s="63">
        <v>32591.094912058939</v>
      </c>
    </row>
    <row r="1155" spans="1:8" x14ac:dyDescent="0.25">
      <c r="A1155" s="62" t="s">
        <v>2299</v>
      </c>
      <c r="B1155" s="62" t="s">
        <v>2300</v>
      </c>
      <c r="C1155" s="63">
        <v>45827.736468622999</v>
      </c>
      <c r="D1155" s="63"/>
      <c r="E1155" s="63"/>
      <c r="F1155" s="62" t="s">
        <v>2083</v>
      </c>
      <c r="G1155" s="62" t="s">
        <v>2084</v>
      </c>
      <c r="H1155" s="63">
        <v>27238.736906259201</v>
      </c>
    </row>
    <row r="1156" spans="1:8" x14ac:dyDescent="0.25">
      <c r="A1156" s="62" t="s">
        <v>2037</v>
      </c>
      <c r="B1156" s="62" t="s">
        <v>2038</v>
      </c>
      <c r="C1156" s="63">
        <v>40745.627112634946</v>
      </c>
      <c r="D1156" s="63"/>
      <c r="E1156" s="63"/>
      <c r="F1156" s="62" t="s">
        <v>158</v>
      </c>
      <c r="G1156" s="62" t="s">
        <v>159</v>
      </c>
      <c r="H1156" s="63">
        <v>43783.698679271991</v>
      </c>
    </row>
    <row r="1157" spans="1:8" x14ac:dyDescent="0.25">
      <c r="A1157" s="62" t="s">
        <v>198</v>
      </c>
      <c r="B1157" s="62" t="s">
        <v>199</v>
      </c>
      <c r="C1157" s="63">
        <v>50517.747241187782</v>
      </c>
      <c r="D1157" s="63"/>
      <c r="E1157" s="63"/>
      <c r="F1157" s="62" t="s">
        <v>2665</v>
      </c>
      <c r="G1157" s="62" t="s">
        <v>2666</v>
      </c>
      <c r="H1157" s="63">
        <v>51333.798807270519</v>
      </c>
    </row>
    <row r="1158" spans="1:8" x14ac:dyDescent="0.25">
      <c r="A1158" s="62" t="s">
        <v>2667</v>
      </c>
      <c r="B1158" s="62" t="s">
        <v>2668</v>
      </c>
      <c r="C1158" s="63">
        <v>49457.312550858929</v>
      </c>
      <c r="D1158" s="63"/>
      <c r="E1158" s="63"/>
      <c r="F1158" s="62" t="s">
        <v>2643</v>
      </c>
      <c r="G1158" s="62" t="s">
        <v>2644</v>
      </c>
      <c r="H1158" s="63">
        <v>49483.217768323106</v>
      </c>
    </row>
    <row r="1159" spans="1:8" x14ac:dyDescent="0.25">
      <c r="A1159" s="62" t="s">
        <v>2405</v>
      </c>
      <c r="B1159" s="62" t="s">
        <v>2406</v>
      </c>
      <c r="C1159" s="63">
        <v>53098.048303982207</v>
      </c>
      <c r="D1159" s="63"/>
      <c r="E1159" s="63"/>
      <c r="F1159" s="62" t="s">
        <v>2633</v>
      </c>
      <c r="G1159" s="62" t="s">
        <v>2634</v>
      </c>
      <c r="H1159" s="63">
        <v>30653.01662198054</v>
      </c>
    </row>
    <row r="1160" spans="1:8" x14ac:dyDescent="0.25">
      <c r="A1160" s="62" t="s">
        <v>2659</v>
      </c>
      <c r="B1160" s="62" t="s">
        <v>2660</v>
      </c>
      <c r="C1160" s="63">
        <v>34771.60638469379</v>
      </c>
      <c r="D1160" s="63"/>
      <c r="E1160" s="63"/>
      <c r="F1160" s="62" t="s">
        <v>2575</v>
      </c>
      <c r="G1160" s="62" t="s">
        <v>2576</v>
      </c>
      <c r="H1160" s="63">
        <v>63420.239024346054</v>
      </c>
    </row>
    <row r="1161" spans="1:8" x14ac:dyDescent="0.25">
      <c r="A1161" s="62" t="s">
        <v>1993</v>
      </c>
      <c r="B1161" s="62" t="s">
        <v>1994</v>
      </c>
      <c r="C1161" s="63">
        <v>35388.735995451127</v>
      </c>
      <c r="D1161" s="63"/>
      <c r="E1161" s="63"/>
      <c r="F1161" s="62" t="s">
        <v>2477</v>
      </c>
      <c r="G1161" s="62" t="s">
        <v>2478</v>
      </c>
      <c r="H1161" s="63">
        <v>43960.0149941583</v>
      </c>
    </row>
    <row r="1162" spans="1:8" x14ac:dyDescent="0.25">
      <c r="A1162" s="62" t="s">
        <v>2669</v>
      </c>
      <c r="B1162" s="62" t="s">
        <v>2670</v>
      </c>
      <c r="C1162" s="63">
        <v>41751.435393318876</v>
      </c>
      <c r="D1162" s="63"/>
      <c r="E1162" s="63"/>
      <c r="F1162" s="62" t="s">
        <v>2671</v>
      </c>
      <c r="G1162" s="62" t="s">
        <v>2672</v>
      </c>
      <c r="H1162" s="63">
        <v>39089.855700895678</v>
      </c>
    </row>
    <row r="1163" spans="1:8" x14ac:dyDescent="0.25">
      <c r="A1163" s="62" t="s">
        <v>1020</v>
      </c>
      <c r="B1163" s="62" t="s">
        <v>1021</v>
      </c>
      <c r="C1163" s="63">
        <v>41731.765862429675</v>
      </c>
      <c r="D1163" s="63"/>
      <c r="E1163" s="63"/>
      <c r="F1163" s="62" t="s">
        <v>1478</v>
      </c>
      <c r="G1163" s="62" t="s">
        <v>1479</v>
      </c>
      <c r="H1163" s="63">
        <v>58908.727998464725</v>
      </c>
    </row>
    <row r="1164" spans="1:8" x14ac:dyDescent="0.25">
      <c r="A1164" s="62" t="s">
        <v>714</v>
      </c>
      <c r="B1164" s="62" t="s">
        <v>715</v>
      </c>
      <c r="C1164" s="63">
        <v>21010.106159518917</v>
      </c>
      <c r="D1164" s="63"/>
      <c r="E1164" s="63"/>
      <c r="F1164" s="62" t="s">
        <v>2673</v>
      </c>
      <c r="G1164" s="62" t="s">
        <v>2674</v>
      </c>
      <c r="H1164" s="63">
        <v>31350.721598273009</v>
      </c>
    </row>
    <row r="1165" spans="1:8" x14ac:dyDescent="0.25">
      <c r="A1165" s="62" t="s">
        <v>2313</v>
      </c>
      <c r="B1165" s="62" t="s">
        <v>2314</v>
      </c>
      <c r="C1165" s="63">
        <v>50706.413005316521</v>
      </c>
      <c r="D1165" s="63"/>
      <c r="E1165" s="63"/>
      <c r="F1165" s="62" t="s">
        <v>1070</v>
      </c>
      <c r="G1165" s="62" t="s">
        <v>1071</v>
      </c>
      <c r="H1165" s="63">
        <v>24881.957801052951</v>
      </c>
    </row>
    <row r="1166" spans="1:8" x14ac:dyDescent="0.25">
      <c r="A1166" s="62" t="s">
        <v>2521</v>
      </c>
      <c r="B1166" s="62" t="s">
        <v>2522</v>
      </c>
      <c r="C1166" s="63">
        <v>47035.439039815225</v>
      </c>
      <c r="D1166" s="63"/>
      <c r="E1166" s="63"/>
      <c r="F1166" s="62" t="s">
        <v>2165</v>
      </c>
      <c r="G1166" s="62" t="s">
        <v>2166</v>
      </c>
      <c r="H1166" s="63">
        <v>39510.856431617765</v>
      </c>
    </row>
    <row r="1167" spans="1:8" x14ac:dyDescent="0.25">
      <c r="A1167" s="62" t="s">
        <v>730</v>
      </c>
      <c r="B1167" s="62" t="s">
        <v>731</v>
      </c>
      <c r="C1167" s="63">
        <v>50857.874906966506</v>
      </c>
      <c r="D1167" s="63"/>
      <c r="E1167" s="63"/>
      <c r="F1167" s="62" t="s">
        <v>2503</v>
      </c>
      <c r="G1167" s="62" t="s">
        <v>2504</v>
      </c>
      <c r="H1167" s="63">
        <v>63134.286516577362</v>
      </c>
    </row>
    <row r="1168" spans="1:8" x14ac:dyDescent="0.25">
      <c r="A1168" s="62" t="s">
        <v>2567</v>
      </c>
      <c r="B1168" s="62" t="s">
        <v>2568</v>
      </c>
      <c r="C1168" s="63">
        <v>74284.603249045045</v>
      </c>
      <c r="D1168" s="63"/>
      <c r="E1168" s="63"/>
      <c r="F1168" s="62" t="s">
        <v>2427</v>
      </c>
      <c r="G1168" s="62" t="s">
        <v>2428</v>
      </c>
      <c r="H1168" s="63">
        <v>38949.91161423656</v>
      </c>
    </row>
    <row r="1169" spans="1:8" x14ac:dyDescent="0.25">
      <c r="A1169" s="62" t="s">
        <v>2529</v>
      </c>
      <c r="B1169" s="62" t="s">
        <v>2530</v>
      </c>
      <c r="C1169" s="63">
        <v>31268.757025654442</v>
      </c>
      <c r="D1169" s="63"/>
      <c r="E1169" s="63"/>
      <c r="F1169" s="62" t="s">
        <v>2617</v>
      </c>
      <c r="G1169" s="62" t="s">
        <v>2618</v>
      </c>
      <c r="H1169" s="63">
        <v>56803.20308606133</v>
      </c>
    </row>
    <row r="1170" spans="1:8" x14ac:dyDescent="0.25">
      <c r="A1170" s="62" t="s">
        <v>2011</v>
      </c>
      <c r="B1170" s="62" t="s">
        <v>2012</v>
      </c>
      <c r="C1170" s="63">
        <v>32368.237356012007</v>
      </c>
      <c r="D1170" s="63"/>
      <c r="E1170" s="63"/>
      <c r="F1170" s="62" t="s">
        <v>1917</v>
      </c>
      <c r="G1170" s="62" t="s">
        <v>1918</v>
      </c>
      <c r="H1170" s="63">
        <v>60732.492513787329</v>
      </c>
    </row>
    <row r="1171" spans="1:8" x14ac:dyDescent="0.25">
      <c r="A1171" s="62" t="s">
        <v>1474</v>
      </c>
      <c r="B1171" s="62" t="s">
        <v>1475</v>
      </c>
      <c r="C1171" s="63">
        <v>28081.73683424222</v>
      </c>
      <c r="D1171" s="63"/>
      <c r="E1171" s="63"/>
      <c r="F1171" s="62" t="s">
        <v>1743</v>
      </c>
      <c r="G1171" s="62" t="s">
        <v>1744</v>
      </c>
      <c r="H1171" s="63">
        <v>36812.315791344561</v>
      </c>
    </row>
    <row r="1172" spans="1:8" x14ac:dyDescent="0.25">
      <c r="A1172" s="62" t="s">
        <v>1915</v>
      </c>
      <c r="B1172" s="62" t="s">
        <v>1916</v>
      </c>
      <c r="C1172" s="63">
        <v>54271.379005383671</v>
      </c>
      <c r="D1172" s="63"/>
      <c r="E1172" s="63"/>
      <c r="F1172" s="62" t="s">
        <v>2043</v>
      </c>
      <c r="G1172" s="62" t="s">
        <v>2044</v>
      </c>
      <c r="H1172" s="63">
        <v>43084.541966467652</v>
      </c>
    </row>
    <row r="1173" spans="1:8" x14ac:dyDescent="0.25">
      <c r="A1173" s="62" t="s">
        <v>350</v>
      </c>
      <c r="B1173" s="62" t="s">
        <v>351</v>
      </c>
      <c r="C1173" s="63">
        <v>34224.507801560459</v>
      </c>
      <c r="D1173" s="63"/>
      <c r="E1173" s="63"/>
      <c r="F1173" s="62" t="s">
        <v>2239</v>
      </c>
      <c r="G1173" s="62" t="s">
        <v>2240</v>
      </c>
      <c r="H1173" s="63">
        <v>62111.804105747891</v>
      </c>
    </row>
    <row r="1174" spans="1:8" x14ac:dyDescent="0.25">
      <c r="A1174" s="62" t="s">
        <v>758</v>
      </c>
      <c r="B1174" s="62" t="s">
        <v>759</v>
      </c>
      <c r="C1174" s="63">
        <v>49121.986413370447</v>
      </c>
      <c r="D1174" s="63"/>
      <c r="E1174" s="63"/>
      <c r="F1174" s="62" t="s">
        <v>2225</v>
      </c>
      <c r="G1174" s="62" t="s">
        <v>2226</v>
      </c>
      <c r="H1174" s="63">
        <v>44288.975487681346</v>
      </c>
    </row>
    <row r="1175" spans="1:8" x14ac:dyDescent="0.25">
      <c r="A1175" s="62" t="s">
        <v>2311</v>
      </c>
      <c r="B1175" s="62" t="s">
        <v>2312</v>
      </c>
      <c r="C1175" s="63">
        <v>53535.975792086603</v>
      </c>
      <c r="D1175" s="63"/>
      <c r="E1175" s="63"/>
      <c r="F1175" s="62" t="s">
        <v>1548</v>
      </c>
      <c r="G1175" s="62" t="s">
        <v>1549</v>
      </c>
      <c r="H1175" s="63">
        <v>73780.805142647936</v>
      </c>
    </row>
    <row r="1176" spans="1:8" x14ac:dyDescent="0.25">
      <c r="A1176" s="62" t="s">
        <v>2541</v>
      </c>
      <c r="B1176" s="62" t="s">
        <v>2542</v>
      </c>
      <c r="C1176" s="63">
        <v>57510.772366160003</v>
      </c>
      <c r="D1176" s="63"/>
      <c r="E1176" s="63"/>
      <c r="F1176" s="62" t="s">
        <v>2555</v>
      </c>
      <c r="G1176" s="62" t="s">
        <v>2556</v>
      </c>
      <c r="H1176" s="63">
        <v>36611.781499014927</v>
      </c>
    </row>
    <row r="1177" spans="1:8" x14ac:dyDescent="0.25">
      <c r="A1177" s="62" t="s">
        <v>2015</v>
      </c>
      <c r="B1177" s="62" t="s">
        <v>2016</v>
      </c>
      <c r="C1177" s="63">
        <v>47557.30085339272</v>
      </c>
      <c r="D1177" s="63"/>
      <c r="E1177" s="63"/>
      <c r="F1177" s="62" t="s">
        <v>1955</v>
      </c>
      <c r="G1177" s="62" t="s">
        <v>1956</v>
      </c>
      <c r="H1177" s="63">
        <v>44952.34300082954</v>
      </c>
    </row>
    <row r="1178" spans="1:8" x14ac:dyDescent="0.25">
      <c r="A1178" s="62" t="s">
        <v>2361</v>
      </c>
      <c r="B1178" s="62" t="s">
        <v>2362</v>
      </c>
      <c r="C1178" s="63">
        <v>41450.810856339907</v>
      </c>
      <c r="D1178" s="63"/>
      <c r="E1178" s="63"/>
      <c r="F1178" s="62" t="s">
        <v>2565</v>
      </c>
      <c r="G1178" s="62" t="s">
        <v>2566</v>
      </c>
      <c r="H1178" s="63">
        <v>47117.929698318279</v>
      </c>
    </row>
    <row r="1179" spans="1:8" x14ac:dyDescent="0.25">
      <c r="A1179" s="62" t="s">
        <v>2459</v>
      </c>
      <c r="B1179" s="62" t="s">
        <v>2460</v>
      </c>
      <c r="C1179" s="63">
        <v>77319.060192049699</v>
      </c>
      <c r="D1179" s="63"/>
      <c r="E1179" s="63"/>
      <c r="F1179" s="62" t="s">
        <v>1871</v>
      </c>
      <c r="G1179" s="62" t="s">
        <v>1872</v>
      </c>
      <c r="H1179" s="63">
        <v>41074.493835924695</v>
      </c>
    </row>
    <row r="1180" spans="1:8" x14ac:dyDescent="0.25">
      <c r="A1180" s="62" t="s">
        <v>2651</v>
      </c>
      <c r="B1180" s="62" t="s">
        <v>2652</v>
      </c>
      <c r="C1180" s="63">
        <v>41292.004408623885</v>
      </c>
      <c r="D1180" s="63"/>
      <c r="E1180" s="63"/>
      <c r="F1180" s="62" t="s">
        <v>1598</v>
      </c>
      <c r="G1180" s="62" t="s">
        <v>1599</v>
      </c>
      <c r="H1180" s="63">
        <v>50078.889147197959</v>
      </c>
    </row>
    <row r="1181" spans="1:8" x14ac:dyDescent="0.25">
      <c r="A1181" s="62" t="s">
        <v>2245</v>
      </c>
      <c r="B1181" s="62" t="s">
        <v>2246</v>
      </c>
      <c r="C1181" s="63">
        <v>34257.457845798286</v>
      </c>
      <c r="D1181" s="63"/>
      <c r="E1181" s="63"/>
      <c r="F1181" s="62" t="s">
        <v>2605</v>
      </c>
      <c r="G1181" s="62" t="s">
        <v>2606</v>
      </c>
      <c r="H1181" s="63">
        <v>60480.097773463487</v>
      </c>
    </row>
    <row r="1182" spans="1:8" x14ac:dyDescent="0.25">
      <c r="A1182" s="62" t="s">
        <v>2449</v>
      </c>
      <c r="B1182" s="62" t="s">
        <v>2450</v>
      </c>
      <c r="C1182" s="63">
        <v>30046.805692701873</v>
      </c>
      <c r="D1182" s="63"/>
      <c r="E1182" s="63"/>
      <c r="F1182" s="62" t="s">
        <v>1777</v>
      </c>
      <c r="G1182" s="62" t="s">
        <v>1778</v>
      </c>
      <c r="H1182" s="63">
        <v>48356.518251942238</v>
      </c>
    </row>
    <row r="1183" spans="1:8" x14ac:dyDescent="0.25">
      <c r="A1183" s="62" t="s">
        <v>2675</v>
      </c>
      <c r="B1183" s="62" t="s">
        <v>2676</v>
      </c>
      <c r="C1183" s="63">
        <v>50779.77136377366</v>
      </c>
      <c r="D1183" s="63"/>
      <c r="E1183" s="63"/>
      <c r="F1183" s="62" t="s">
        <v>2019</v>
      </c>
      <c r="G1183" s="62" t="s">
        <v>2020</v>
      </c>
      <c r="H1183" s="63">
        <v>70462.543185200862</v>
      </c>
    </row>
    <row r="1184" spans="1:8" x14ac:dyDescent="0.25">
      <c r="A1184" s="62" t="s">
        <v>2677</v>
      </c>
      <c r="B1184" s="62" t="s">
        <v>2678</v>
      </c>
      <c r="C1184" s="63">
        <v>32747.228853840927</v>
      </c>
      <c r="D1184" s="63"/>
      <c r="E1184" s="63"/>
      <c r="F1184" s="62" t="s">
        <v>2183</v>
      </c>
      <c r="G1184" s="62" t="s">
        <v>2184</v>
      </c>
      <c r="H1184" s="63">
        <v>30407.667768952986</v>
      </c>
    </row>
    <row r="1185" spans="1:8" x14ac:dyDescent="0.25">
      <c r="A1185" s="62" t="s">
        <v>1440</v>
      </c>
      <c r="B1185" s="62" t="s">
        <v>1441</v>
      </c>
      <c r="C1185" s="63">
        <v>53210.392816240928</v>
      </c>
      <c r="D1185" s="63"/>
      <c r="E1185" s="63"/>
      <c r="F1185" s="62" t="s">
        <v>1995</v>
      </c>
      <c r="G1185" s="62" t="s">
        <v>1996</v>
      </c>
      <c r="H1185" s="63">
        <v>38734.105347663179</v>
      </c>
    </row>
    <row r="1186" spans="1:8" x14ac:dyDescent="0.25">
      <c r="A1186" s="62" t="s">
        <v>2237</v>
      </c>
      <c r="B1186" s="62" t="s">
        <v>2238</v>
      </c>
      <c r="C1186" s="63">
        <v>42252.115242747983</v>
      </c>
      <c r="D1186" s="63"/>
      <c r="E1186" s="63"/>
      <c r="F1186" s="62" t="s">
        <v>2085</v>
      </c>
      <c r="G1186" s="62" t="s">
        <v>2086</v>
      </c>
      <c r="H1186" s="63">
        <v>36991.73419709898</v>
      </c>
    </row>
    <row r="1187" spans="1:8" x14ac:dyDescent="0.25">
      <c r="A1187" s="62" t="s">
        <v>1332</v>
      </c>
      <c r="B1187" s="62" t="s">
        <v>1333</v>
      </c>
      <c r="C1187" s="63">
        <v>82068.592082388539</v>
      </c>
      <c r="D1187" s="63"/>
      <c r="E1187" s="63"/>
      <c r="F1187" s="62" t="s">
        <v>524</v>
      </c>
      <c r="G1187" s="62" t="s">
        <v>525</v>
      </c>
      <c r="H1187" s="63">
        <v>37185.981674701514</v>
      </c>
    </row>
    <row r="1188" spans="1:8" x14ac:dyDescent="0.25">
      <c r="A1188" s="62" t="s">
        <v>1080</v>
      </c>
      <c r="B1188" s="62" t="s">
        <v>1081</v>
      </c>
      <c r="C1188" s="63">
        <v>76502.635417274258</v>
      </c>
      <c r="D1188" s="63"/>
      <c r="E1188" s="63"/>
      <c r="F1188" s="62" t="s">
        <v>2675</v>
      </c>
      <c r="G1188" s="62" t="s">
        <v>2676</v>
      </c>
      <c r="H1188" s="63">
        <v>50779.77136377366</v>
      </c>
    </row>
    <row r="1189" spans="1:8" x14ac:dyDescent="0.25">
      <c r="A1189" s="62" t="s">
        <v>1088</v>
      </c>
      <c r="B1189" s="62" t="s">
        <v>1089</v>
      </c>
      <c r="C1189" s="63">
        <v>56945.714288748699</v>
      </c>
      <c r="D1189" s="63"/>
      <c r="E1189" s="63"/>
      <c r="F1189" s="62" t="s">
        <v>348</v>
      </c>
      <c r="G1189" s="62" t="s">
        <v>349</v>
      </c>
      <c r="H1189" s="63">
        <v>26014.960155119719</v>
      </c>
    </row>
    <row r="1190" spans="1:8" x14ac:dyDescent="0.25">
      <c r="A1190" s="62" t="s">
        <v>2679</v>
      </c>
      <c r="B1190" s="62" t="s">
        <v>2680</v>
      </c>
      <c r="C1190" s="63">
        <v>58069.243873259693</v>
      </c>
      <c r="D1190" s="63"/>
      <c r="E1190" s="63"/>
      <c r="F1190" s="62" t="s">
        <v>1174</v>
      </c>
      <c r="G1190" s="62" t="s">
        <v>1175</v>
      </c>
      <c r="H1190" s="63">
        <v>54054.471844892192</v>
      </c>
    </row>
    <row r="1191" spans="1:8" x14ac:dyDescent="0.25">
      <c r="A1191" s="62" t="s">
        <v>2071</v>
      </c>
      <c r="B1191" s="62" t="s">
        <v>2072</v>
      </c>
      <c r="C1191" s="63">
        <v>48477.346700558795</v>
      </c>
      <c r="D1191" s="63"/>
      <c r="E1191" s="63"/>
      <c r="F1191" s="62" t="s">
        <v>2207</v>
      </c>
      <c r="G1191" s="62" t="s">
        <v>2208</v>
      </c>
      <c r="H1191" s="63">
        <v>39310.632957999042</v>
      </c>
    </row>
    <row r="1192" spans="1:8" x14ac:dyDescent="0.25">
      <c r="A1192" s="62" t="s">
        <v>1444</v>
      </c>
      <c r="B1192" s="62" t="s">
        <v>1445</v>
      </c>
      <c r="C1192" s="63">
        <v>37402.694646595264</v>
      </c>
      <c r="D1192" s="63"/>
      <c r="E1192" s="63"/>
      <c r="F1192" s="62" t="s">
        <v>994</v>
      </c>
      <c r="G1192" s="62" t="s">
        <v>995</v>
      </c>
      <c r="H1192" s="63">
        <v>43976.114377143043</v>
      </c>
    </row>
    <row r="1193" spans="1:8" x14ac:dyDescent="0.25">
      <c r="A1193" s="62" t="s">
        <v>1653</v>
      </c>
      <c r="B1193" s="62" t="s">
        <v>1654</v>
      </c>
      <c r="C1193" s="63">
        <v>35597.913044173518</v>
      </c>
      <c r="D1193" s="63"/>
      <c r="E1193" s="63"/>
      <c r="F1193" s="62" t="s">
        <v>886</v>
      </c>
      <c r="G1193" s="62" t="s">
        <v>887</v>
      </c>
      <c r="H1193" s="63">
        <v>38883.027821845732</v>
      </c>
    </row>
    <row r="1194" spans="1:8" x14ac:dyDescent="0.25">
      <c r="A1194" s="62" t="s">
        <v>2505</v>
      </c>
      <c r="B1194" s="62" t="s">
        <v>2506</v>
      </c>
      <c r="C1194" s="63">
        <v>52639.067280320836</v>
      </c>
      <c r="D1194" s="63"/>
      <c r="E1194" s="63"/>
      <c r="F1194" s="62" t="s">
        <v>2635</v>
      </c>
      <c r="G1194" s="62" t="s">
        <v>2636</v>
      </c>
      <c r="H1194" s="63">
        <v>31099.554825110739</v>
      </c>
    </row>
    <row r="1195" spans="1:8" x14ac:dyDescent="0.25">
      <c r="A1195" s="62" t="s">
        <v>778</v>
      </c>
      <c r="B1195" s="62" t="s">
        <v>779</v>
      </c>
      <c r="C1195" s="63">
        <v>22534.588518391225</v>
      </c>
      <c r="D1195" s="63"/>
      <c r="E1195" s="63"/>
      <c r="F1195" s="62" t="s">
        <v>2681</v>
      </c>
      <c r="G1195" s="62" t="s">
        <v>2682</v>
      </c>
      <c r="H1195" s="63">
        <v>37048.255111817991</v>
      </c>
    </row>
    <row r="1196" spans="1:8" x14ac:dyDescent="0.25">
      <c r="A1196" s="62" t="s">
        <v>1895</v>
      </c>
      <c r="B1196" s="62" t="s">
        <v>1896</v>
      </c>
      <c r="C1196" s="63">
        <v>31371.465622460917</v>
      </c>
      <c r="D1196" s="63"/>
      <c r="E1196" s="63"/>
      <c r="F1196" s="62" t="s">
        <v>2291</v>
      </c>
      <c r="G1196" s="62" t="s">
        <v>2292</v>
      </c>
      <c r="H1196" s="63">
        <v>123505.9910050443</v>
      </c>
    </row>
    <row r="1197" spans="1:8" x14ac:dyDescent="0.25">
      <c r="A1197" s="62" t="s">
        <v>2611</v>
      </c>
      <c r="B1197" s="62" t="s">
        <v>2612</v>
      </c>
      <c r="C1197" s="63">
        <v>35132.499436226361</v>
      </c>
      <c r="D1197" s="63"/>
      <c r="E1197" s="63"/>
      <c r="F1197" s="62" t="s">
        <v>290</v>
      </c>
      <c r="G1197" s="62" t="s">
        <v>291</v>
      </c>
      <c r="H1197" s="63">
        <v>44970.528482473324</v>
      </c>
    </row>
    <row r="1198" spans="1:8" x14ac:dyDescent="0.25">
      <c r="A1198" s="62" t="s">
        <v>2683</v>
      </c>
      <c r="B1198" s="62" t="s">
        <v>2684</v>
      </c>
      <c r="C1198" s="63">
        <v>59196.536851686134</v>
      </c>
      <c r="D1198" s="63"/>
      <c r="E1198" s="63"/>
      <c r="F1198" s="62" t="s">
        <v>2047</v>
      </c>
      <c r="G1198" s="62" t="s">
        <v>2048</v>
      </c>
      <c r="H1198" s="63">
        <v>32019.519455695274</v>
      </c>
    </row>
    <row r="1199" spans="1:8" x14ac:dyDescent="0.25">
      <c r="A1199" s="62" t="s">
        <v>1747</v>
      </c>
      <c r="B1199" s="62" t="s">
        <v>1748</v>
      </c>
      <c r="C1199" s="63">
        <v>37409.745490839268</v>
      </c>
      <c r="D1199" s="63"/>
      <c r="E1199" s="63"/>
      <c r="F1199" s="62" t="s">
        <v>2667</v>
      </c>
      <c r="G1199" s="62" t="s">
        <v>2668</v>
      </c>
      <c r="H1199" s="63">
        <v>49457.312550858929</v>
      </c>
    </row>
    <row r="1200" spans="1:8" x14ac:dyDescent="0.25">
      <c r="A1200" s="62" t="s">
        <v>1725</v>
      </c>
      <c r="B1200" s="62" t="s">
        <v>1726</v>
      </c>
      <c r="C1200" s="63">
        <v>52686.044937213883</v>
      </c>
      <c r="D1200" s="63"/>
      <c r="E1200" s="63"/>
      <c r="F1200" s="62" t="s">
        <v>1234</v>
      </c>
      <c r="G1200" s="62" t="s">
        <v>1235</v>
      </c>
      <c r="H1200" s="63">
        <v>35759.881248891921</v>
      </c>
    </row>
    <row r="1201" spans="1:8" x14ac:dyDescent="0.25">
      <c r="A1201" s="62" t="s">
        <v>1911</v>
      </c>
      <c r="B1201" s="62" t="s">
        <v>1912</v>
      </c>
      <c r="C1201" s="63">
        <v>38706.210672469577</v>
      </c>
      <c r="D1201" s="63"/>
      <c r="E1201" s="63"/>
      <c r="F1201" s="62" t="s">
        <v>408</v>
      </c>
      <c r="G1201" s="62" t="s">
        <v>409</v>
      </c>
      <c r="H1201" s="63">
        <v>34204.563597154192</v>
      </c>
    </row>
    <row r="1202" spans="1:8" x14ac:dyDescent="0.25">
      <c r="A1202" s="62" t="s">
        <v>2341</v>
      </c>
      <c r="B1202" s="62" t="s">
        <v>2342</v>
      </c>
      <c r="C1202" s="63">
        <v>35402.807194052984</v>
      </c>
      <c r="D1202" s="63"/>
      <c r="E1202" s="63"/>
      <c r="F1202" s="62" t="s">
        <v>2369</v>
      </c>
      <c r="G1202" s="62" t="s">
        <v>2370</v>
      </c>
      <c r="H1202" s="63">
        <v>103907.92025839617</v>
      </c>
    </row>
    <row r="1203" spans="1:8" x14ac:dyDescent="0.25">
      <c r="A1203" s="62" t="s">
        <v>898</v>
      </c>
      <c r="B1203" s="62" t="s">
        <v>899</v>
      </c>
      <c r="C1203" s="63">
        <v>42136.952363640143</v>
      </c>
      <c r="D1203" s="63"/>
      <c r="E1203" s="63"/>
      <c r="F1203" s="62" t="s">
        <v>2669</v>
      </c>
      <c r="G1203" s="62" t="s">
        <v>2670</v>
      </c>
      <c r="H1203" s="63">
        <v>41751.435393318876</v>
      </c>
    </row>
    <row r="1204" spans="1:8" x14ac:dyDescent="0.25">
      <c r="A1204" s="62" t="s">
        <v>1733</v>
      </c>
      <c r="B1204" s="62" t="s">
        <v>1734</v>
      </c>
      <c r="C1204" s="63">
        <v>69680.746254500904</v>
      </c>
      <c r="D1204" s="63"/>
      <c r="E1204" s="63"/>
      <c r="F1204" s="62" t="s">
        <v>1044</v>
      </c>
      <c r="G1204" s="62" t="s">
        <v>1045</v>
      </c>
      <c r="H1204" s="63">
        <v>59106.847765032195</v>
      </c>
    </row>
    <row r="1205" spans="1:8" x14ac:dyDescent="0.25">
      <c r="A1205" s="62" t="s">
        <v>1526</v>
      </c>
      <c r="B1205" s="62" t="s">
        <v>1527</v>
      </c>
      <c r="C1205" s="63">
        <v>69823.065814008383</v>
      </c>
      <c r="D1205" s="63"/>
      <c r="E1205" s="63"/>
      <c r="F1205" s="62" t="s">
        <v>2241</v>
      </c>
      <c r="G1205" s="62" t="s">
        <v>2242</v>
      </c>
      <c r="H1205" s="63">
        <v>88055.644070938244</v>
      </c>
    </row>
    <row r="1206" spans="1:8" x14ac:dyDescent="0.25">
      <c r="A1206" s="62" t="s">
        <v>1022</v>
      </c>
      <c r="B1206" s="62" t="s">
        <v>1023</v>
      </c>
      <c r="C1206" s="63">
        <v>54303.80018981875</v>
      </c>
      <c r="D1206" s="63"/>
      <c r="E1206" s="63"/>
      <c r="F1206" s="62" t="s">
        <v>2661</v>
      </c>
      <c r="G1206" s="62" t="s">
        <v>2662</v>
      </c>
      <c r="H1206" s="63">
        <v>35956.825465305163</v>
      </c>
    </row>
    <row r="1207" spans="1:8" x14ac:dyDescent="0.25">
      <c r="A1207" s="62" t="s">
        <v>148</v>
      </c>
      <c r="B1207" s="62" t="s">
        <v>149</v>
      </c>
      <c r="C1207" s="63">
        <v>26237.206619101231</v>
      </c>
      <c r="D1207" s="63"/>
      <c r="E1207" s="63"/>
      <c r="F1207" s="62" t="s">
        <v>2631</v>
      </c>
      <c r="G1207" s="62" t="s">
        <v>2632</v>
      </c>
      <c r="H1207" s="63">
        <v>27503.478791904112</v>
      </c>
    </row>
    <row r="1208" spans="1:8" x14ac:dyDescent="0.25">
      <c r="A1208" s="62" t="s">
        <v>678</v>
      </c>
      <c r="B1208" s="62" t="s">
        <v>679</v>
      </c>
      <c r="C1208" s="63">
        <v>30100.000157435199</v>
      </c>
      <c r="D1208" s="63"/>
      <c r="E1208" s="63"/>
      <c r="F1208" s="62" t="s">
        <v>2537</v>
      </c>
      <c r="G1208" s="62" t="s">
        <v>2538</v>
      </c>
      <c r="H1208" s="63">
        <v>47798.366144364321</v>
      </c>
    </row>
    <row r="1209" spans="1:8" x14ac:dyDescent="0.25">
      <c r="A1209" s="62" t="s">
        <v>394</v>
      </c>
      <c r="B1209" s="62" t="s">
        <v>395</v>
      </c>
      <c r="C1209" s="63">
        <v>57588.31217205985</v>
      </c>
      <c r="D1209" s="63"/>
      <c r="E1209" s="63"/>
      <c r="F1209" s="62" t="s">
        <v>2115</v>
      </c>
      <c r="G1209" s="62" t="s">
        <v>2116</v>
      </c>
      <c r="H1209" s="63">
        <v>44295.2708706755</v>
      </c>
    </row>
    <row r="1210" spans="1:8" x14ac:dyDescent="0.25">
      <c r="A1210" s="62" t="s">
        <v>1803</v>
      </c>
      <c r="B1210" s="62" t="s">
        <v>1804</v>
      </c>
      <c r="C1210" s="63">
        <v>46847.480038427217</v>
      </c>
      <c r="D1210" s="63"/>
      <c r="E1210" s="63"/>
      <c r="F1210" s="62" t="s">
        <v>2321</v>
      </c>
      <c r="G1210" s="62" t="s">
        <v>2322</v>
      </c>
      <c r="H1210" s="63">
        <v>51392.230302500415</v>
      </c>
    </row>
    <row r="1211" spans="1:8" x14ac:dyDescent="0.25">
      <c r="A1211" s="62" t="s">
        <v>1929</v>
      </c>
      <c r="B1211" s="62" t="s">
        <v>1930</v>
      </c>
      <c r="C1211" s="63">
        <v>47979.012272071122</v>
      </c>
      <c r="D1211" s="63"/>
      <c r="E1211" s="63"/>
      <c r="F1211" s="62" t="s">
        <v>186</v>
      </c>
      <c r="G1211" s="62" t="s">
        <v>187</v>
      </c>
      <c r="H1211" s="63">
        <v>53092.887129180155</v>
      </c>
    </row>
    <row r="1212" spans="1:8" x14ac:dyDescent="0.25">
      <c r="A1212" s="62" t="s">
        <v>324</v>
      </c>
      <c r="B1212" s="62" t="s">
        <v>325</v>
      </c>
      <c r="C1212" s="63">
        <v>41145.386004422551</v>
      </c>
      <c r="D1212" s="63"/>
      <c r="E1212" s="63"/>
      <c r="F1212" s="62" t="s">
        <v>2583</v>
      </c>
      <c r="G1212" s="62" t="s">
        <v>2584</v>
      </c>
      <c r="H1212" s="63">
        <v>96044.938668178074</v>
      </c>
    </row>
    <row r="1213" spans="1:8" x14ac:dyDescent="0.25">
      <c r="A1213" s="62" t="s">
        <v>1983</v>
      </c>
      <c r="B1213" s="62" t="s">
        <v>1984</v>
      </c>
      <c r="C1213" s="63">
        <v>39344.453595354615</v>
      </c>
      <c r="D1213" s="63"/>
      <c r="E1213" s="63"/>
      <c r="F1213" s="62" t="s">
        <v>2581</v>
      </c>
      <c r="G1213" s="62" t="s">
        <v>2582</v>
      </c>
      <c r="H1213" s="63">
        <v>29798.518747869093</v>
      </c>
    </row>
    <row r="1214" spans="1:8" x14ac:dyDescent="0.25">
      <c r="A1214" s="62" t="s">
        <v>2337</v>
      </c>
      <c r="B1214" s="62" t="s">
        <v>2338</v>
      </c>
      <c r="C1214" s="63">
        <v>30187.777054215108</v>
      </c>
      <c r="D1214" s="63"/>
      <c r="E1214" s="63"/>
      <c r="F1214" s="62" t="s">
        <v>2663</v>
      </c>
      <c r="G1214" s="62" t="s">
        <v>2664</v>
      </c>
      <c r="H1214" s="63">
        <v>30431.422001133618</v>
      </c>
    </row>
    <row r="1215" spans="1:8" x14ac:dyDescent="0.25">
      <c r="A1215" s="62" t="s">
        <v>1873</v>
      </c>
      <c r="B1215" s="62" t="s">
        <v>1874</v>
      </c>
      <c r="C1215" s="63">
        <v>69826.755398208916</v>
      </c>
      <c r="D1215" s="63"/>
      <c r="E1215" s="63"/>
      <c r="F1215" s="62" t="s">
        <v>1414</v>
      </c>
      <c r="G1215" s="62" t="s">
        <v>1415</v>
      </c>
      <c r="H1215" s="63">
        <v>59987.266652718092</v>
      </c>
    </row>
    <row r="1216" spans="1:8" x14ac:dyDescent="0.25">
      <c r="A1216" s="62" t="s">
        <v>1935</v>
      </c>
      <c r="B1216" s="62" t="s">
        <v>1936</v>
      </c>
      <c r="C1216" s="63">
        <v>37677.323168499453</v>
      </c>
      <c r="D1216" s="63"/>
      <c r="E1216" s="63"/>
      <c r="F1216" s="62" t="s">
        <v>2391</v>
      </c>
      <c r="G1216" s="62" t="s">
        <v>2392</v>
      </c>
      <c r="H1216" s="63">
        <v>50143.492848521113</v>
      </c>
    </row>
    <row r="1217" spans="1:8" x14ac:dyDescent="0.25">
      <c r="A1217" s="62" t="s">
        <v>2561</v>
      </c>
      <c r="B1217" s="62" t="s">
        <v>2562</v>
      </c>
      <c r="C1217" s="63">
        <v>41547.103103946269</v>
      </c>
      <c r="D1217" s="63"/>
      <c r="E1217" s="63"/>
      <c r="F1217" s="62" t="s">
        <v>2685</v>
      </c>
      <c r="G1217" s="62" t="s">
        <v>2686</v>
      </c>
      <c r="H1217" s="63">
        <v>71375.374102412345</v>
      </c>
    </row>
    <row r="1218" spans="1:8" x14ac:dyDescent="0.25">
      <c r="A1218" s="62" t="s">
        <v>2271</v>
      </c>
      <c r="B1218" s="62" t="s">
        <v>2272</v>
      </c>
      <c r="C1218" s="63">
        <v>18573.998563446803</v>
      </c>
      <c r="D1218" s="63"/>
      <c r="E1218" s="63"/>
      <c r="F1218" s="62" t="s">
        <v>528</v>
      </c>
      <c r="G1218" s="62" t="s">
        <v>529</v>
      </c>
      <c r="H1218" s="63">
        <v>54162.652052162986</v>
      </c>
    </row>
    <row r="1219" spans="1:8" x14ac:dyDescent="0.25">
      <c r="A1219" s="62" t="s">
        <v>912</v>
      </c>
      <c r="B1219" s="62" t="s">
        <v>913</v>
      </c>
      <c r="C1219" s="63">
        <v>85321.454060715376</v>
      </c>
      <c r="D1219" s="63"/>
      <c r="E1219" s="63"/>
      <c r="F1219" s="62" t="s">
        <v>2067</v>
      </c>
      <c r="G1219" s="62" t="s">
        <v>2068</v>
      </c>
      <c r="H1219" s="63">
        <v>42467.21859097993</v>
      </c>
    </row>
    <row r="1220" spans="1:8" x14ac:dyDescent="0.25">
      <c r="A1220" s="62" t="s">
        <v>1943</v>
      </c>
      <c r="B1220" s="62" t="s">
        <v>1944</v>
      </c>
      <c r="C1220" s="63">
        <v>26534.463494220159</v>
      </c>
      <c r="D1220" s="63"/>
      <c r="E1220" s="63"/>
      <c r="F1220" s="62" t="s">
        <v>2223</v>
      </c>
      <c r="G1220" s="62" t="s">
        <v>2224</v>
      </c>
      <c r="H1220" s="63">
        <v>43762.734668439545</v>
      </c>
    </row>
    <row r="1221" spans="1:8" x14ac:dyDescent="0.25">
      <c r="A1221" s="62" t="s">
        <v>2137</v>
      </c>
      <c r="B1221" s="62" t="s">
        <v>2138</v>
      </c>
      <c r="C1221" s="63">
        <v>30487.512997773745</v>
      </c>
      <c r="D1221" s="63"/>
      <c r="E1221" s="63"/>
      <c r="F1221" s="62" t="s">
        <v>2143</v>
      </c>
      <c r="G1221" s="62" t="s">
        <v>2144</v>
      </c>
      <c r="H1221" s="63">
        <v>40032.943131647502</v>
      </c>
    </row>
    <row r="1222" spans="1:8" x14ac:dyDescent="0.25">
      <c r="A1222" s="62" t="s">
        <v>750</v>
      </c>
      <c r="B1222" s="62" t="s">
        <v>751</v>
      </c>
      <c r="C1222" s="63">
        <v>34670.75059993365</v>
      </c>
      <c r="D1222" s="63"/>
      <c r="E1222" s="63"/>
      <c r="F1222" s="62" t="s">
        <v>1657</v>
      </c>
      <c r="G1222" s="62" t="s">
        <v>1658</v>
      </c>
      <c r="H1222" s="63">
        <v>31495.034582384789</v>
      </c>
    </row>
    <row r="1223" spans="1:8" x14ac:dyDescent="0.25">
      <c r="A1223" s="62" t="s">
        <v>1312</v>
      </c>
      <c r="B1223" s="62" t="s">
        <v>1313</v>
      </c>
      <c r="C1223" s="63">
        <v>81783.690976444152</v>
      </c>
      <c r="D1223" s="63"/>
      <c r="E1223" s="63"/>
      <c r="F1223" s="62" t="s">
        <v>2641</v>
      </c>
      <c r="G1223" s="62" t="s">
        <v>2642</v>
      </c>
      <c r="H1223" s="63">
        <v>61376.858090758127</v>
      </c>
    </row>
    <row r="1224" spans="1:8" x14ac:dyDescent="0.25">
      <c r="A1224" s="62" t="s">
        <v>2655</v>
      </c>
      <c r="B1224" s="62" t="s">
        <v>2656</v>
      </c>
      <c r="C1224" s="63">
        <v>43807.978774682189</v>
      </c>
      <c r="D1224" s="63"/>
      <c r="E1224" s="63"/>
      <c r="F1224" s="62" t="s">
        <v>2255</v>
      </c>
      <c r="G1224" s="62" t="s">
        <v>2256</v>
      </c>
      <c r="H1224" s="63">
        <v>72865.674811885823</v>
      </c>
    </row>
    <row r="1225" spans="1:8" x14ac:dyDescent="0.25">
      <c r="A1225" s="62" t="s">
        <v>1787</v>
      </c>
      <c r="B1225" s="62" t="s">
        <v>1788</v>
      </c>
      <c r="C1225" s="63">
        <v>25663.480490366434</v>
      </c>
      <c r="D1225" s="63"/>
      <c r="E1225" s="63"/>
      <c r="F1225" s="62" t="s">
        <v>244</v>
      </c>
      <c r="G1225" s="62" t="s">
        <v>245</v>
      </c>
      <c r="H1225" s="63">
        <v>43670.889860146701</v>
      </c>
    </row>
    <row r="1226" spans="1:8" x14ac:dyDescent="0.25">
      <c r="A1226" s="62" t="s">
        <v>1138</v>
      </c>
      <c r="B1226" s="62" t="s">
        <v>1139</v>
      </c>
      <c r="C1226" s="63">
        <v>44382.619560590378</v>
      </c>
      <c r="D1226" s="63"/>
      <c r="E1226" s="63"/>
      <c r="F1226" s="62" t="s">
        <v>1522</v>
      </c>
      <c r="G1226" s="62" t="s">
        <v>1523</v>
      </c>
      <c r="H1226" s="63">
        <v>42376.795984672637</v>
      </c>
    </row>
    <row r="1227" spans="1:8" x14ac:dyDescent="0.25">
      <c r="A1227" s="62" t="s">
        <v>2615</v>
      </c>
      <c r="B1227" s="62" t="s">
        <v>2616</v>
      </c>
      <c r="C1227" s="63">
        <v>29050.492751907543</v>
      </c>
      <c r="D1227" s="63"/>
      <c r="E1227" s="63"/>
      <c r="F1227" s="62" t="s">
        <v>1859</v>
      </c>
      <c r="G1227" s="62" t="s">
        <v>1860</v>
      </c>
      <c r="H1227" s="63">
        <v>43369.050061008602</v>
      </c>
    </row>
    <row r="1228" spans="1:8" x14ac:dyDescent="0.25">
      <c r="A1228" s="62" t="s">
        <v>354</v>
      </c>
      <c r="B1228" s="62" t="s">
        <v>355</v>
      </c>
      <c r="C1228" s="63">
        <v>17473.378846402033</v>
      </c>
      <c r="D1228" s="63"/>
      <c r="E1228" s="63"/>
      <c r="F1228" s="62" t="s">
        <v>2231</v>
      </c>
      <c r="G1228" s="62" t="s">
        <v>2232</v>
      </c>
      <c r="H1228" s="63">
        <v>46630.273590836572</v>
      </c>
    </row>
    <row r="1229" spans="1:8" x14ac:dyDescent="0.25">
      <c r="A1229" s="62" t="s">
        <v>2549</v>
      </c>
      <c r="B1229" s="62" t="s">
        <v>2550</v>
      </c>
      <c r="C1229" s="63">
        <v>29530.201865931136</v>
      </c>
      <c r="D1229" s="63"/>
      <c r="E1229" s="63"/>
      <c r="F1229" s="62" t="s">
        <v>2687</v>
      </c>
      <c r="G1229" s="62" t="s">
        <v>2688</v>
      </c>
      <c r="H1229" s="63">
        <v>58868.600215025843</v>
      </c>
    </row>
    <row r="1230" spans="1:8" x14ac:dyDescent="0.25">
      <c r="A1230" s="62" t="s">
        <v>1641</v>
      </c>
      <c r="B1230" s="62" t="s">
        <v>1642</v>
      </c>
      <c r="C1230" s="63">
        <v>39318.332411464886</v>
      </c>
      <c r="D1230" s="63"/>
      <c r="E1230" s="63"/>
      <c r="F1230" s="62" t="s">
        <v>2195</v>
      </c>
      <c r="G1230" s="62" t="s">
        <v>2196</v>
      </c>
      <c r="H1230" s="63">
        <v>37796.961379275228</v>
      </c>
    </row>
    <row r="1231" spans="1:8" x14ac:dyDescent="0.25">
      <c r="A1231" s="62" t="s">
        <v>1695</v>
      </c>
      <c r="B1231" s="62" t="s">
        <v>1696</v>
      </c>
      <c r="C1231" s="63">
        <v>39407.030564689376</v>
      </c>
      <c r="D1231" s="63"/>
      <c r="E1231" s="63"/>
      <c r="F1231" s="62" t="s">
        <v>2509</v>
      </c>
      <c r="G1231" s="62" t="s">
        <v>2510</v>
      </c>
      <c r="H1231" s="63">
        <v>24247.490787407729</v>
      </c>
    </row>
    <row r="1232" spans="1:8" x14ac:dyDescent="0.25">
      <c r="A1232" s="62" t="s">
        <v>258</v>
      </c>
      <c r="B1232" s="62" t="s">
        <v>259</v>
      </c>
      <c r="C1232" s="63">
        <v>49530.204555810284</v>
      </c>
      <c r="D1232" s="63"/>
      <c r="E1232" s="63"/>
      <c r="F1232" s="62" t="s">
        <v>2627</v>
      </c>
      <c r="G1232" s="62" t="s">
        <v>2628</v>
      </c>
      <c r="H1232" s="63">
        <v>30313.00900802582</v>
      </c>
    </row>
    <row r="1233" spans="1:8" x14ac:dyDescent="0.25">
      <c r="A1233" s="62" t="s">
        <v>1596</v>
      </c>
      <c r="B1233" s="62" t="s">
        <v>1597</v>
      </c>
      <c r="C1233" s="63">
        <v>43596.523338149047</v>
      </c>
      <c r="D1233" s="63"/>
      <c r="E1233" s="63"/>
      <c r="F1233" s="62" t="s">
        <v>1785</v>
      </c>
      <c r="G1233" s="62" t="s">
        <v>1786</v>
      </c>
      <c r="H1233" s="63">
        <v>34701.621790876976</v>
      </c>
    </row>
    <row r="1234" spans="1:8" x14ac:dyDescent="0.25">
      <c r="A1234" s="62" t="s">
        <v>2681</v>
      </c>
      <c r="B1234" s="62" t="s">
        <v>2682</v>
      </c>
      <c r="C1234" s="63">
        <v>37048.255111817991</v>
      </c>
      <c r="D1234" s="63"/>
      <c r="E1234" s="63"/>
      <c r="F1234" s="62" t="s">
        <v>2263</v>
      </c>
      <c r="G1234" s="62" t="s">
        <v>2264</v>
      </c>
      <c r="H1234" s="63">
        <v>42961.642203810945</v>
      </c>
    </row>
    <row r="1235" spans="1:8" x14ac:dyDescent="0.25">
      <c r="A1235" s="62" t="s">
        <v>2585</v>
      </c>
      <c r="B1235" s="62" t="s">
        <v>2586</v>
      </c>
      <c r="C1235" s="63">
        <v>70951.442151408468</v>
      </c>
      <c r="D1235" s="63"/>
      <c r="E1235" s="63"/>
      <c r="F1235" s="62" t="s">
        <v>2413</v>
      </c>
      <c r="G1235" s="62" t="s">
        <v>2414</v>
      </c>
      <c r="H1235" s="63">
        <v>59858.532733160937</v>
      </c>
    </row>
    <row r="1236" spans="1:8" x14ac:dyDescent="0.25">
      <c r="A1236" s="62" t="s">
        <v>1855</v>
      </c>
      <c r="B1236" s="62" t="s">
        <v>1856</v>
      </c>
      <c r="C1236" s="63">
        <v>69485.387621260554</v>
      </c>
      <c r="D1236" s="63"/>
      <c r="E1236" s="63"/>
      <c r="F1236" s="62" t="s">
        <v>2677</v>
      </c>
      <c r="G1236" s="62" t="s">
        <v>2678</v>
      </c>
      <c r="H1236" s="63">
        <v>32747.228853840927</v>
      </c>
    </row>
    <row r="1237" spans="1:8" x14ac:dyDescent="0.25">
      <c r="A1237" s="62" t="s">
        <v>1110</v>
      </c>
      <c r="B1237" s="62" t="s">
        <v>1111</v>
      </c>
      <c r="C1237" s="63">
        <v>44454.03235626813</v>
      </c>
      <c r="D1237" s="63"/>
      <c r="E1237" s="63"/>
      <c r="F1237" s="62" t="s">
        <v>2005</v>
      </c>
      <c r="G1237" s="62" t="s">
        <v>2006</v>
      </c>
      <c r="H1237" s="63">
        <v>60206.084728058442</v>
      </c>
    </row>
    <row r="1238" spans="1:8" x14ac:dyDescent="0.25">
      <c r="A1238" s="62" t="s">
        <v>2687</v>
      </c>
      <c r="B1238" s="62" t="s">
        <v>2688</v>
      </c>
      <c r="C1238" s="63">
        <v>58868.600215025843</v>
      </c>
      <c r="D1238" s="63"/>
      <c r="E1238" s="63"/>
      <c r="F1238" s="62" t="s">
        <v>1845</v>
      </c>
      <c r="G1238" s="62" t="s">
        <v>1846</v>
      </c>
      <c r="H1238" s="63">
        <v>30755.411926732406</v>
      </c>
    </row>
    <row r="1239" spans="1:8" x14ac:dyDescent="0.25">
      <c r="A1239" s="62" t="s">
        <v>1949</v>
      </c>
      <c r="B1239" s="62" t="s">
        <v>1950</v>
      </c>
      <c r="C1239" s="63">
        <v>44511.085651269634</v>
      </c>
      <c r="D1239" s="63"/>
      <c r="E1239" s="63"/>
      <c r="F1239" s="62" t="s">
        <v>1408</v>
      </c>
      <c r="G1239" s="62" t="s">
        <v>1409</v>
      </c>
      <c r="H1239" s="63">
        <v>31012.642577105758</v>
      </c>
    </row>
    <row r="1240" spans="1:8" x14ac:dyDescent="0.25">
      <c r="A1240" s="62" t="s">
        <v>738</v>
      </c>
      <c r="B1240" s="62" t="s">
        <v>739</v>
      </c>
      <c r="C1240" s="63">
        <v>52931.750111924863</v>
      </c>
      <c r="D1240" s="63"/>
      <c r="E1240" s="63"/>
      <c r="F1240" s="62" t="s">
        <v>2269</v>
      </c>
      <c r="G1240" s="62" t="s">
        <v>2270</v>
      </c>
      <c r="H1240" s="63">
        <v>48434.538163868056</v>
      </c>
    </row>
    <row r="1241" spans="1:8" x14ac:dyDescent="0.25">
      <c r="A1241" s="62" t="s">
        <v>2619</v>
      </c>
      <c r="B1241" s="62" t="s">
        <v>2620</v>
      </c>
      <c r="C1241" s="63">
        <v>66612.007074389476</v>
      </c>
      <c r="D1241" s="63"/>
      <c r="E1241" s="63"/>
      <c r="F1241" s="62" t="s">
        <v>1689</v>
      </c>
      <c r="G1241" s="62" t="s">
        <v>1690</v>
      </c>
      <c r="H1241" s="63">
        <v>59499.59793019246</v>
      </c>
    </row>
    <row r="1242" spans="1:8" x14ac:dyDescent="0.25">
      <c r="A1242" s="62" t="s">
        <v>250</v>
      </c>
      <c r="B1242" s="62" t="s">
        <v>251</v>
      </c>
      <c r="C1242" s="63">
        <v>38791.946833660309</v>
      </c>
      <c r="D1242" s="63"/>
      <c r="E1242" s="63"/>
      <c r="F1242" s="62" t="s">
        <v>1861</v>
      </c>
      <c r="G1242" s="62" t="s">
        <v>1862</v>
      </c>
      <c r="H1242" s="63">
        <v>52968.747943883514</v>
      </c>
    </row>
    <row r="1243" spans="1:8" x14ac:dyDescent="0.25">
      <c r="A1243" s="62" t="s">
        <v>2573</v>
      </c>
      <c r="B1243" s="62" t="s">
        <v>2574</v>
      </c>
      <c r="C1243" s="63">
        <v>57525.618627746793</v>
      </c>
      <c r="D1243" s="63"/>
      <c r="E1243" s="63"/>
      <c r="F1243" s="62" t="s">
        <v>914</v>
      </c>
      <c r="G1243" s="62" t="s">
        <v>915</v>
      </c>
      <c r="H1243" s="63">
        <v>56454.91780843</v>
      </c>
    </row>
    <row r="1244" spans="1:8" x14ac:dyDescent="0.25">
      <c r="A1244" s="62" t="s">
        <v>1076</v>
      </c>
      <c r="B1244" s="62" t="s">
        <v>1077</v>
      </c>
      <c r="C1244" s="63">
        <v>36914.665137281605</v>
      </c>
      <c r="D1244" s="63"/>
      <c r="E1244" s="63"/>
      <c r="F1244" s="62" t="s">
        <v>1795</v>
      </c>
      <c r="G1244" s="62" t="s">
        <v>1796</v>
      </c>
      <c r="H1244" s="63">
        <v>65740.882139082838</v>
      </c>
    </row>
    <row r="1245" spans="1:8" x14ac:dyDescent="0.25">
      <c r="A1245" s="62" t="s">
        <v>2409</v>
      </c>
      <c r="B1245" s="62" t="s">
        <v>2410</v>
      </c>
      <c r="C1245" s="63">
        <v>54164.527877671782</v>
      </c>
      <c r="D1245" s="63"/>
      <c r="E1245" s="63"/>
      <c r="F1245" s="62" t="s">
        <v>2211</v>
      </c>
      <c r="G1245" s="62" t="s">
        <v>2212</v>
      </c>
      <c r="H1245" s="63">
        <v>34158.752588433548</v>
      </c>
    </row>
    <row r="1246" spans="1:8" x14ac:dyDescent="0.25">
      <c r="A1246" s="62" t="s">
        <v>2077</v>
      </c>
      <c r="B1246" s="62" t="s">
        <v>2078</v>
      </c>
      <c r="C1246" s="63">
        <v>29394.284411982473</v>
      </c>
      <c r="D1246" s="63"/>
      <c r="E1246" s="63"/>
      <c r="F1246" s="62" t="s">
        <v>2563</v>
      </c>
      <c r="G1246" s="62" t="s">
        <v>2564</v>
      </c>
      <c r="H1246" s="63">
        <v>37045.05489051919</v>
      </c>
    </row>
    <row r="1247" spans="1:8" x14ac:dyDescent="0.25">
      <c r="A1247" s="62" t="s">
        <v>2125</v>
      </c>
      <c r="B1247" s="62" t="s">
        <v>2126</v>
      </c>
      <c r="C1247" s="63">
        <v>40200.855622357878</v>
      </c>
      <c r="D1247" s="63"/>
      <c r="E1247" s="63"/>
      <c r="F1247" s="62" t="s">
        <v>566</v>
      </c>
      <c r="G1247" s="62" t="s">
        <v>567</v>
      </c>
      <c r="H1247" s="63">
        <v>35876.845352721211</v>
      </c>
    </row>
    <row r="1248" spans="1:8" x14ac:dyDescent="0.25">
      <c r="A1248" s="62" t="s">
        <v>2673</v>
      </c>
      <c r="B1248" s="62" t="s">
        <v>2674</v>
      </c>
      <c r="C1248" s="63">
        <v>31350.721598273009</v>
      </c>
      <c r="D1248" s="63"/>
      <c r="E1248" s="63"/>
      <c r="F1248" s="62" t="s">
        <v>2381</v>
      </c>
      <c r="G1248" s="62" t="s">
        <v>2382</v>
      </c>
      <c r="H1248" s="63">
        <v>50264.797056107389</v>
      </c>
    </row>
    <row r="1249" spans="1:8" x14ac:dyDescent="0.25">
      <c r="A1249" s="62" t="s">
        <v>2025</v>
      </c>
      <c r="B1249" s="62" t="s">
        <v>2026</v>
      </c>
      <c r="C1249" s="63">
        <v>35658.184363853412</v>
      </c>
      <c r="D1249" s="63"/>
      <c r="E1249" s="63"/>
      <c r="F1249" s="62" t="s">
        <v>2629</v>
      </c>
      <c r="G1249" s="62" t="s">
        <v>2630</v>
      </c>
      <c r="H1249" s="63">
        <v>53083.988049595508</v>
      </c>
    </row>
    <row r="1250" spans="1:8" x14ac:dyDescent="0.25">
      <c r="A1250" s="62" t="s">
        <v>2603</v>
      </c>
      <c r="B1250" s="62" t="s">
        <v>2604</v>
      </c>
      <c r="C1250" s="63">
        <v>31768.418916481227</v>
      </c>
      <c r="D1250" s="63"/>
      <c r="E1250" s="63"/>
      <c r="F1250" s="62" t="s">
        <v>2559</v>
      </c>
      <c r="G1250" s="62" t="s">
        <v>2560</v>
      </c>
      <c r="H1250" s="63">
        <v>41340.514974872473</v>
      </c>
    </row>
    <row r="1251" spans="1:8" x14ac:dyDescent="0.25">
      <c r="A1251" s="62" t="s">
        <v>2671</v>
      </c>
      <c r="B1251" s="62" t="s">
        <v>2672</v>
      </c>
      <c r="C1251" s="63">
        <v>39089.855700895678</v>
      </c>
      <c r="D1251" s="63"/>
      <c r="E1251" s="63"/>
      <c r="F1251" s="62" t="s">
        <v>2431</v>
      </c>
      <c r="G1251" s="62" t="s">
        <v>2432</v>
      </c>
      <c r="H1251" s="63">
        <v>41134.258446046631</v>
      </c>
    </row>
    <row r="1252" spans="1:8" x14ac:dyDescent="0.25">
      <c r="A1252" s="62" t="s">
        <v>2283</v>
      </c>
      <c r="B1252" s="62" t="s">
        <v>2284</v>
      </c>
      <c r="C1252" s="63">
        <v>58679.868300057577</v>
      </c>
      <c r="D1252" s="63"/>
      <c r="E1252" s="63"/>
      <c r="F1252" s="62" t="s">
        <v>1058</v>
      </c>
      <c r="G1252" s="62" t="s">
        <v>1059</v>
      </c>
      <c r="H1252" s="63">
        <v>35085.344992105885</v>
      </c>
    </row>
    <row r="1253" spans="1:8" x14ac:dyDescent="0.25">
      <c r="A1253" s="62" t="s">
        <v>1142</v>
      </c>
      <c r="B1253" s="62" t="s">
        <v>1143</v>
      </c>
      <c r="C1253" s="63">
        <v>54173.449662364896</v>
      </c>
      <c r="D1253" s="63"/>
      <c r="E1253" s="63"/>
      <c r="F1253" s="62" t="s">
        <v>1486</v>
      </c>
      <c r="G1253" s="62" t="s">
        <v>1487</v>
      </c>
      <c r="H1253" s="63">
        <v>77728.259903939863</v>
      </c>
    </row>
    <row r="1254" spans="1:8" x14ac:dyDescent="0.25">
      <c r="A1254" s="62" t="s">
        <v>1372</v>
      </c>
      <c r="B1254" s="62" t="s">
        <v>1373</v>
      </c>
      <c r="C1254" s="63">
        <v>60328.336811733963</v>
      </c>
      <c r="D1254" s="63"/>
      <c r="E1254" s="63"/>
      <c r="F1254" s="62" t="s">
        <v>838</v>
      </c>
      <c r="G1254" s="62" t="s">
        <v>839</v>
      </c>
      <c r="H1254" s="63">
        <v>47602.947955806041</v>
      </c>
    </row>
    <row r="1255" spans="1:8" x14ac:dyDescent="0.25">
      <c r="A1255" s="62" t="s">
        <v>1430</v>
      </c>
      <c r="B1255" s="62" t="s">
        <v>1431</v>
      </c>
      <c r="C1255" s="63">
        <v>68994.812700403607</v>
      </c>
      <c r="D1255" s="63"/>
      <c r="E1255" s="63"/>
      <c r="F1255" s="62" t="s">
        <v>1050</v>
      </c>
      <c r="G1255" s="62" t="s">
        <v>1051</v>
      </c>
      <c r="H1255" s="63">
        <v>48320.877279144654</v>
      </c>
    </row>
    <row r="1256" spans="1:8" x14ac:dyDescent="0.25">
      <c r="A1256" s="62" t="s">
        <v>1096</v>
      </c>
      <c r="B1256" s="62" t="s">
        <v>1097</v>
      </c>
      <c r="C1256" s="63">
        <v>42690.657128594539</v>
      </c>
      <c r="D1256" s="63"/>
      <c r="E1256" s="63"/>
      <c r="F1256" s="62" t="s">
        <v>1518</v>
      </c>
      <c r="G1256" s="62" t="s">
        <v>1519</v>
      </c>
      <c r="H1256" s="63">
        <v>50138.753825241976</v>
      </c>
    </row>
    <row r="1257" spans="1:8" x14ac:dyDescent="0.25">
      <c r="A1257" s="62" t="s">
        <v>2487</v>
      </c>
      <c r="B1257" s="62" t="s">
        <v>2488</v>
      </c>
      <c r="C1257" s="63">
        <v>39061.621127702427</v>
      </c>
      <c r="D1257" s="63"/>
      <c r="E1257" s="63"/>
      <c r="F1257" s="62" t="s">
        <v>73</v>
      </c>
      <c r="G1257" s="62" t="s">
        <v>77</v>
      </c>
      <c r="H1257" s="63">
        <v>50012.413527545257</v>
      </c>
    </row>
    <row r="1258" spans="1:8" x14ac:dyDescent="0.25">
      <c r="A1258" s="62" t="s">
        <v>1953</v>
      </c>
      <c r="B1258" s="62" t="s">
        <v>1954</v>
      </c>
      <c r="C1258" s="63">
        <v>36340.876416368774</v>
      </c>
      <c r="D1258" s="63"/>
      <c r="E1258" s="63"/>
      <c r="F1258" s="62" t="s">
        <v>2099</v>
      </c>
      <c r="G1258" s="62" t="s">
        <v>2100</v>
      </c>
      <c r="H1258" s="63">
        <v>27975.021169512464</v>
      </c>
    </row>
    <row r="1259" spans="1:8" x14ac:dyDescent="0.25">
      <c r="A1259" s="62" t="s">
        <v>780</v>
      </c>
      <c r="B1259" s="62" t="s">
        <v>781</v>
      </c>
      <c r="C1259" s="63">
        <v>80030.892534960163</v>
      </c>
      <c r="D1259" s="63"/>
      <c r="E1259" s="63"/>
      <c r="F1259" s="62" t="s">
        <v>2683</v>
      </c>
      <c r="G1259" s="62" t="s">
        <v>2684</v>
      </c>
      <c r="H1259" s="63">
        <v>59196.536851686134</v>
      </c>
    </row>
    <row r="1260" spans="1:8" x14ac:dyDescent="0.25">
      <c r="A1260" s="62" t="s">
        <v>2253</v>
      </c>
      <c r="B1260" s="62" t="s">
        <v>2254</v>
      </c>
      <c r="C1260" s="63">
        <v>22289.178821677688</v>
      </c>
      <c r="D1260" s="63"/>
      <c r="E1260" s="63"/>
      <c r="F1260" s="62" t="s">
        <v>1212</v>
      </c>
      <c r="G1260" s="62" t="s">
        <v>1213</v>
      </c>
      <c r="H1260" s="63">
        <v>46567.059130245834</v>
      </c>
    </row>
    <row r="1261" spans="1:8" x14ac:dyDescent="0.25">
      <c r="A1261" s="62" t="s">
        <v>2447</v>
      </c>
      <c r="B1261" s="62" t="s">
        <v>2448</v>
      </c>
      <c r="C1261" s="63">
        <v>35773.279742658218</v>
      </c>
      <c r="D1261" s="63"/>
      <c r="E1261" s="63"/>
      <c r="F1261" s="62" t="s">
        <v>1500</v>
      </c>
      <c r="G1261" s="62" t="s">
        <v>1501</v>
      </c>
      <c r="H1261" s="63">
        <v>39538.312113583277</v>
      </c>
    </row>
    <row r="1262" spans="1:8" x14ac:dyDescent="0.25">
      <c r="A1262" s="62" t="s">
        <v>844</v>
      </c>
      <c r="B1262" s="62" t="s">
        <v>845</v>
      </c>
      <c r="C1262" s="63">
        <v>33791.904306569522</v>
      </c>
      <c r="D1262" s="63"/>
      <c r="E1262" s="63"/>
      <c r="F1262" s="62" t="s">
        <v>2595</v>
      </c>
      <c r="G1262" s="62" t="s">
        <v>2596</v>
      </c>
      <c r="H1262" s="63">
        <v>31002.216718554911</v>
      </c>
    </row>
    <row r="1263" spans="1:8" x14ac:dyDescent="0.25">
      <c r="A1263" s="62" t="s">
        <v>2571</v>
      </c>
      <c r="B1263" s="62" t="s">
        <v>2572</v>
      </c>
      <c r="C1263" s="63">
        <v>76043.000818817498</v>
      </c>
      <c r="D1263" s="63"/>
      <c r="E1263" s="63"/>
      <c r="F1263" s="62" t="s">
        <v>2407</v>
      </c>
      <c r="G1263" s="62" t="s">
        <v>2408</v>
      </c>
      <c r="H1263" s="63">
        <v>43770.128144108487</v>
      </c>
    </row>
    <row r="1264" spans="1:8" x14ac:dyDescent="0.25">
      <c r="A1264" s="62" t="s">
        <v>2623</v>
      </c>
      <c r="B1264" s="62" t="s">
        <v>2624</v>
      </c>
      <c r="C1264" s="63">
        <v>29699.065399308929</v>
      </c>
      <c r="D1264" s="63"/>
      <c r="E1264" s="63"/>
      <c r="F1264" s="62" t="s">
        <v>1739</v>
      </c>
      <c r="G1264" s="62" t="s">
        <v>1740</v>
      </c>
      <c r="H1264" s="63">
        <v>36894.533334715379</v>
      </c>
    </row>
    <row r="1265" spans="1:8" x14ac:dyDescent="0.25">
      <c r="A1265" s="62" t="s">
        <v>2355</v>
      </c>
      <c r="B1265" s="62" t="s">
        <v>2356</v>
      </c>
      <c r="C1265" s="63">
        <v>60852.047253387813</v>
      </c>
      <c r="D1265" s="63"/>
      <c r="E1265" s="63"/>
      <c r="F1265" s="62" t="s">
        <v>668</v>
      </c>
      <c r="G1265" s="62" t="s">
        <v>669</v>
      </c>
      <c r="H1265" s="63">
        <v>18454.410885204041</v>
      </c>
    </row>
    <row r="1266" spans="1:8" x14ac:dyDescent="0.25">
      <c r="A1266" s="62" t="s">
        <v>2685</v>
      </c>
      <c r="B1266" s="62" t="s">
        <v>2686</v>
      </c>
      <c r="C1266" s="63">
        <v>71375.374102412345</v>
      </c>
      <c r="D1266" s="63"/>
      <c r="E1266" s="63"/>
      <c r="F1266" s="62" t="s">
        <v>808</v>
      </c>
      <c r="G1266" s="62" t="s">
        <v>809</v>
      </c>
      <c r="H1266" s="63">
        <v>63931.607543673534</v>
      </c>
    </row>
    <row r="1267" spans="1:8" x14ac:dyDescent="0.25">
      <c r="A1267" s="62" t="s">
        <v>2039</v>
      </c>
      <c r="B1267" s="62" t="s">
        <v>2040</v>
      </c>
      <c r="C1267" s="63">
        <v>54038.99819185269</v>
      </c>
      <c r="D1267" s="63"/>
      <c r="E1267" s="63"/>
      <c r="F1267" s="62" t="s">
        <v>2519</v>
      </c>
      <c r="G1267" s="62" t="s">
        <v>2520</v>
      </c>
      <c r="H1267" s="63">
        <v>44298.488923582816</v>
      </c>
    </row>
    <row r="1268" spans="1:8" x14ac:dyDescent="0.25">
      <c r="A1268" s="62" t="s">
        <v>850</v>
      </c>
      <c r="B1268" s="62" t="s">
        <v>851</v>
      </c>
      <c r="C1268" s="63">
        <v>57696.191197361215</v>
      </c>
      <c r="D1268" s="63"/>
      <c r="E1268" s="63"/>
      <c r="F1268" s="62" t="s">
        <v>2479</v>
      </c>
      <c r="G1268" s="62" t="s">
        <v>2480</v>
      </c>
      <c r="H1268" s="63">
        <v>55397.031434067096</v>
      </c>
    </row>
    <row r="1269" spans="1:8" x14ac:dyDescent="0.25">
      <c r="A1269" s="62" t="s">
        <v>1322</v>
      </c>
      <c r="B1269" s="62" t="s">
        <v>1323</v>
      </c>
      <c r="C1269" s="63">
        <v>28100.458995461122</v>
      </c>
      <c r="D1269" s="63"/>
      <c r="E1269" s="63"/>
      <c r="F1269" s="62" t="s">
        <v>2679</v>
      </c>
      <c r="G1269" s="62" t="s">
        <v>2680</v>
      </c>
      <c r="H1269" s="63">
        <v>58069.243873259693</v>
      </c>
    </row>
    <row r="1270" spans="1:8" x14ac:dyDescent="0.25">
      <c r="A1270" s="62" t="s">
        <v>2609</v>
      </c>
      <c r="B1270" s="62" t="s">
        <v>2610</v>
      </c>
      <c r="C1270" s="63">
        <v>34492.949934042801</v>
      </c>
      <c r="D1270" s="63"/>
      <c r="E1270" s="63"/>
      <c r="F1270" s="62" t="s">
        <v>532</v>
      </c>
      <c r="G1270" s="62" t="s">
        <v>533</v>
      </c>
      <c r="H1270" s="63">
        <v>159887.365614929</v>
      </c>
    </row>
    <row r="1271" spans="1:8" x14ac:dyDescent="0.25">
      <c r="A1271" s="62" t="s">
        <v>728</v>
      </c>
      <c r="B1271" s="62" t="s">
        <v>729</v>
      </c>
      <c r="C1271" s="63">
        <v>51490.513189343335</v>
      </c>
      <c r="D1271" s="63"/>
      <c r="E1271" s="63"/>
      <c r="F1271" s="62" t="s">
        <v>2607</v>
      </c>
      <c r="G1271" s="62" t="s">
        <v>2608</v>
      </c>
      <c r="H1271" s="63">
        <v>49645.899858495563</v>
      </c>
    </row>
    <row r="1272" spans="1:8" x14ac:dyDescent="0.25">
      <c r="A1272" s="62" t="s">
        <v>1945</v>
      </c>
      <c r="B1272" s="62" t="s">
        <v>1946</v>
      </c>
      <c r="C1272" s="63">
        <v>49445.11854964892</v>
      </c>
      <c r="D1272" s="63"/>
      <c r="E1272" s="63"/>
      <c r="F1272" s="62" t="s">
        <v>1711</v>
      </c>
      <c r="G1272" s="62" t="s">
        <v>1712</v>
      </c>
      <c r="H1272" s="63">
        <v>113901.36799017065</v>
      </c>
    </row>
    <row r="1273" spans="1:8" x14ac:dyDescent="0.25">
      <c r="A1273" s="62" t="s">
        <v>312</v>
      </c>
      <c r="B1273" s="62" t="s">
        <v>313</v>
      </c>
      <c r="C1273" s="63">
        <v>41140.558175806094</v>
      </c>
      <c r="D1273" s="63"/>
      <c r="E1273" s="63"/>
      <c r="F1273" s="62" t="s">
        <v>2289</v>
      </c>
      <c r="G1273" s="62" t="s">
        <v>2290</v>
      </c>
      <c r="H1273" s="63">
        <v>104982.98261974892</v>
      </c>
    </row>
    <row r="1274" spans="1:8" x14ac:dyDescent="0.25">
      <c r="A1274" s="62" t="s">
        <v>2419</v>
      </c>
      <c r="B1274" s="62" t="s">
        <v>2420</v>
      </c>
      <c r="C1274" s="63">
        <v>41400.876526583124</v>
      </c>
      <c r="D1274" s="63"/>
      <c r="E1274" s="63"/>
      <c r="F1274" s="62" t="s">
        <v>2399</v>
      </c>
      <c r="G1274" s="62" t="s">
        <v>2400</v>
      </c>
      <c r="H1274" s="63">
        <v>38871.469230300048</v>
      </c>
    </row>
    <row r="1275" spans="1:8" x14ac:dyDescent="0.25">
      <c r="A1275" s="62" t="s">
        <v>2445</v>
      </c>
      <c r="B1275" s="62" t="s">
        <v>2446</v>
      </c>
      <c r="C1275" s="63">
        <v>38837.802098815169</v>
      </c>
      <c r="D1275" s="63"/>
      <c r="E1275" s="63"/>
      <c r="F1275" s="62" t="s">
        <v>1004</v>
      </c>
      <c r="G1275" s="62" t="s">
        <v>1005</v>
      </c>
      <c r="H1275" s="63">
        <v>41547.940638938198</v>
      </c>
    </row>
    <row r="1276" spans="1:8" x14ac:dyDescent="0.25">
      <c r="A1276" s="62" t="s">
        <v>2665</v>
      </c>
      <c r="B1276" s="62" t="s">
        <v>2666</v>
      </c>
      <c r="C1276" s="63">
        <v>51333.798807270519</v>
      </c>
      <c r="D1276" s="63"/>
      <c r="E1276" s="63"/>
      <c r="F1276" s="62" t="s">
        <v>2625</v>
      </c>
      <c r="G1276" s="62" t="s">
        <v>2626</v>
      </c>
      <c r="H1276" s="63">
        <v>68184.775274154774</v>
      </c>
    </row>
  </sheetData>
  <autoFilter ref="A2:H1258" xr:uid="{8392AD26-F69D-4FFF-851E-98ADAC511750}"/>
  <sortState xmlns:xlrd2="http://schemas.microsoft.com/office/spreadsheetml/2017/richdata2" ref="F4:H1267">
    <sortCondition ref="F4:F1267"/>
  </sortState>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2A0A948A1DF4590B532C1823DE513" ma:contentTypeVersion="23" ma:contentTypeDescription="Create a new document." ma:contentTypeScope="" ma:versionID="4d8fe0f25c5ab75ec598814805bb401f">
  <xsd:schema xmlns:xsd="http://www.w3.org/2001/XMLSchema" xmlns:xs="http://www.w3.org/2001/XMLSchema" xmlns:p="http://schemas.microsoft.com/office/2006/metadata/properties" xmlns:ns2="95109afe-48bb-45fc-924c-91843d29e86c" xmlns:ns3="bbb1cdd1-cf5a-48b9-b14b-3d868fa48288" targetNamespace="http://schemas.microsoft.com/office/2006/metadata/properties" ma:root="true" ma:fieldsID="9f3013bad9b67c72f3c4013025518613" ns2:_="" ns3:_="">
    <xsd:import namespace="95109afe-48bb-45fc-924c-91843d29e86c"/>
    <xsd:import namespace="bbb1cdd1-cf5a-48b9-b14b-3d868fa48288"/>
    <xsd:element name="properties">
      <xsd:complexType>
        <xsd:sequence>
          <xsd:element name="documentManagement">
            <xsd:complexType>
              <xsd:all>
                <xsd:element ref="ns2:WorkingLead" minOccurs="0"/>
                <xsd:element ref="ns2:AnalysisandInsightforFinanc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09afe-48bb-45fc-924c-91843d29e86c" elementFormDefault="qualified">
    <xsd:import namespace="http://schemas.microsoft.com/office/2006/documentManagement/types"/>
    <xsd:import namespace="http://schemas.microsoft.com/office/infopath/2007/PartnerControls"/>
    <xsd:element name="WorkingLead" ma:index="5" nillable="true" ma:displayName="Working Lead" ma:description="&#10;" ma:list="UserInfo" ma:SearchPeopleOnly="false" ma:SharePointGroup="0" ma:internalName="WorkingLea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6" nillable="true" ma:displayName="AnalysisandInsightforFinance" ma:list="UserInfo" ma:SharePointGroup="0" ma:internalName="AnalysisandInsightforFinanc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7" nillable="true" ma:displayName="Review date" ma:indexed="true" ma:internalName="Review_x0020_Date"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element name="TaxCatchAll" ma:index="25"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TaxCatchAll xmlns="bbb1cdd1-cf5a-48b9-b14b-3d868fa48288" xsi:nil="true"/>
    <Review_x0020_Date xmlns="95109afe-48bb-45fc-924c-91843d29e86c" xsi:nil="true"/>
    <lcf76f155ced4ddcb4097134ff3c332f xmlns="95109afe-48bb-45fc-924c-91843d29e86c">
      <Terms xmlns="http://schemas.microsoft.com/office/infopath/2007/PartnerControls"/>
    </lcf76f155ced4ddcb4097134ff3c332f>
    <AnalysisandInsightforFinance xmlns="95109afe-48bb-45fc-924c-91843d29e86c">
      <UserInfo>
        <DisplayName/>
        <AccountId xsi:nil="true"/>
        <AccountType/>
      </UserInfo>
    </AnalysisandInsightforFinance>
    <WorkingLead xmlns="95109afe-48bb-45fc-924c-91843d29e86c">
      <UserInfo>
        <DisplayName/>
        <AccountId xsi:nil="true"/>
        <AccountType/>
      </UserInfo>
    </WorkingLead>
  </documentManagement>
</p:properties>
</file>

<file path=customXml/itemProps1.xml><?xml version="1.0" encoding="utf-8"?>
<ds:datastoreItem xmlns:ds="http://schemas.openxmlformats.org/officeDocument/2006/customXml" ds:itemID="{6C70E1BE-89EC-4B48-9CF5-A0ECE1DA0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09afe-48bb-45fc-924c-91843d29e86c"/>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62DC68-627E-4A85-98CC-EF50DDD48A5B}">
  <ds:schemaRefs>
    <ds:schemaRef ds:uri="http://schemas.microsoft.com/sharepoint/v3/contenttype/forms"/>
  </ds:schemaRefs>
</ds:datastoreItem>
</file>

<file path=customXml/itemProps3.xml><?xml version="1.0" encoding="utf-8"?>
<ds:datastoreItem xmlns:ds="http://schemas.openxmlformats.org/officeDocument/2006/customXml" ds:itemID="{A835A7B2-BC4A-40D3-B7D1-77DF74D9003C}">
  <ds:schemaRefs>
    <ds:schemaRef ds:uri="http://schemas.microsoft.com/office/2006/documentManagement/types"/>
    <ds:schemaRef ds:uri="http://schemas.openxmlformats.org/package/2006/metadata/core-properties"/>
    <ds:schemaRef ds:uri="6435f83e-f2ef-42f9-890b-f3e7eb7667bd"/>
    <ds:schemaRef ds:uri="http://purl.org/dc/dcmitype/"/>
    <ds:schemaRef ds:uri="http://schemas.microsoft.com/sharepoint/v3"/>
    <ds:schemaRef ds:uri="http://schemas.microsoft.com/office/2006/metadata/properties"/>
    <ds:schemaRef ds:uri="cccaf3ac-2de9-44d4-aa31-54302fceb5f7"/>
    <ds:schemaRef ds:uri="a87c92c1-6bb7-4b1b-aa7f-a4ca91a0b824"/>
    <ds:schemaRef ds:uri="http://www.w3.org/XML/1998/namespace"/>
    <ds:schemaRef ds:uri="http://schemas.microsoft.com/office/infopath/2007/PartnerControls"/>
    <ds:schemaRef ds:uri="http://purl.org/dc/terms/"/>
    <ds:schemaRef ds:uri="http://purl.org/dc/elements/1.1/"/>
    <ds:schemaRef ds:uri="bbb1cdd1-cf5a-48b9-b14b-3d868fa48288"/>
    <ds:schemaRef ds:uri="95109afe-48bb-45fc-924c-91843d29e86c"/>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About the Ready Reckoners</vt:lpstr>
      <vt:lpstr>Calculator</vt:lpstr>
      <vt:lpstr>ARRS max reimb April to Sep 24</vt:lpstr>
      <vt:lpstr>ARRS max reimb Oct 24 to Mar 25</vt:lpstr>
      <vt:lpstr>PCN Adjusted Populations</vt:lpstr>
      <vt:lpstr>'ARRS max reimb April to Sep 24'!_ftnref3</vt:lpstr>
      <vt:lpstr>'ARRS max reimb Oct 24 to Mar 25'!_ftnref3</vt:lpstr>
      <vt:lpstr>'About the Ready Reckoners'!Print_Area</vt:lpstr>
      <vt:lpstr>Calculator!Print_Area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 and MC</dc:creator>
  <cp:keywords/>
  <dc:description/>
  <cp:lastModifiedBy>KEMP, Mike (NHS ENGLAND - X24)</cp:lastModifiedBy>
  <cp:revision/>
  <dcterms:created xsi:type="dcterms:W3CDTF">2014-02-13T15:47:30Z</dcterms:created>
  <dcterms:modified xsi:type="dcterms:W3CDTF">2024-10-31T16:35:21Z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0x01010023F2A0A948A1DF4590B532C1823DE513</vt:lpwstr>
  </property>
  <property fmtid="{D5CDD505-2E9C-101B-9397-08002B2CF9AE}" pid="3" name="MediaServiceImageTags">
    <vt:lpwstr/>
  </property>
</Properties>
</file>