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1.xml" ContentType="application/vnd.openxmlformats-officedocument.themeOverrid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2.xml" ContentType="application/vnd.openxmlformats-officedocument.themeOverrid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3.xml" ContentType="application/vnd.openxmlformats-officedocument.themeOverride+xml"/>
  <Override PartName="/xl/drawings/drawing3.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4.xml" ContentType="application/vnd.openxmlformats-officedocument.themeOverrid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5.xml" ContentType="application/vnd.openxmlformats-officedocument.themeOverrid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6.xml" ContentType="application/vnd.openxmlformats-officedocument.themeOverrid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hidePivotFieldList="1"/>
  <mc:AlternateContent xmlns:mc="http://schemas.openxmlformats.org/markup-compatibility/2006">
    <mc:Choice Requires="x15">
      <x15ac:absPath xmlns:x15ac="http://schemas.microsoft.com/office/spreadsheetml/2010/11/ac" url="https://nhs.sharepoint.com/sites/Nursing_nhsi/epe/vltr/OpenLib/01. Work Areas/04. Improvement/08. Experience of Care Improvement Framework/resources/"/>
    </mc:Choice>
  </mc:AlternateContent>
  <xr:revisionPtr revIDLastSave="66" documentId="8_{EA62C9E1-6F8D-4662-AFC1-EC92282BC8B0}" xr6:coauthVersionLast="47" xr6:coauthVersionMax="47" xr10:uidLastSave="{48748F2F-58CD-42CA-A24F-A5850E317467}"/>
  <bookViews>
    <workbookView xWindow="33720" yWindow="-120" windowWidth="29040" windowHeight="15720" tabRatio="700" xr2:uid="{BFC671DB-43C5-4489-B7A1-F8B7301290D3}"/>
  </bookViews>
  <sheets>
    <sheet name="Intro &amp; How to use" sheetId="2" r:id="rId1"/>
    <sheet name="Drop Down " sheetId="9" state="hidden" r:id="rId2"/>
    <sheet name="Summary" sheetId="15" r:id="rId3"/>
    <sheet name="Progress Tracker - Detail" sheetId="13" r:id="rId4"/>
    <sheet name="Leadership " sheetId="3" r:id="rId5"/>
    <sheet name="Organisational Culture " sheetId="10" r:id="rId6"/>
    <sheet name="Collecting Feedback" sheetId="5" r:id="rId7"/>
    <sheet name="Learning for Improvement " sheetId="7" r:id="rId8"/>
    <sheet name="Analysing Feedback " sheetId="6" r:id="rId9"/>
  </sheets>
  <definedNames>
    <definedName name="_Hlk168158458" localSheetId="6">'Collecting Feedback'!$A$32</definedName>
    <definedName name="_Int_eCpH14Ky" localSheetId="6">'Collecting Feedback'!$A$21</definedName>
    <definedName name="_Int_peD3PJYV" localSheetId="8">'Analysing Feedback '!$A$14</definedName>
    <definedName name="_Int_rAvOHt4b" localSheetId="4">'Leadership '!$A$14</definedName>
  </definedNames>
  <calcPr calcId="191028" refMode="R1C1" iterateCount="0" calcOnSave="0"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51" i="7" l="1"/>
  <c r="S82" i="13"/>
  <c r="B51" i="7"/>
  <c r="O82" i="13"/>
  <c r="H54" i="7"/>
  <c r="U85" i="13"/>
  <c r="H53" i="7"/>
  <c r="U84" i="13"/>
  <c r="H52" i="7"/>
  <c r="U83" i="13"/>
  <c r="H51" i="7"/>
  <c r="U82" i="13"/>
  <c r="F54" i="7"/>
  <c r="S85" i="13"/>
  <c r="F53" i="7"/>
  <c r="S84" i="13"/>
  <c r="F52" i="7"/>
  <c r="S83" i="13"/>
  <c r="D54" i="7"/>
  <c r="Q85" i="13"/>
  <c r="D53" i="7"/>
  <c r="Q84" i="13"/>
  <c r="D52" i="7"/>
  <c r="Q83" i="13"/>
  <c r="D51" i="7"/>
  <c r="Q82" i="13"/>
  <c r="B54" i="7"/>
  <c r="O85" i="13"/>
  <c r="B53" i="7"/>
  <c r="O84" i="13"/>
  <c r="B52" i="7"/>
  <c r="O83" i="13"/>
  <c r="H54" i="6"/>
  <c r="U73" i="13"/>
  <c r="H53" i="6"/>
  <c r="U72" i="13"/>
  <c r="H52" i="6"/>
  <c r="U71" i="13"/>
  <c r="H51" i="6"/>
  <c r="U70" i="13"/>
  <c r="F54" i="6"/>
  <c r="S73" i="13"/>
  <c r="F53" i="6"/>
  <c r="S72" i="13"/>
  <c r="F52" i="6"/>
  <c r="S71" i="13"/>
  <c r="F51" i="6"/>
  <c r="S70" i="13"/>
  <c r="D54" i="6"/>
  <c r="Q73" i="13"/>
  <c r="D53" i="6"/>
  <c r="Q72" i="13"/>
  <c r="D52" i="6"/>
  <c r="Q71" i="13"/>
  <c r="D51" i="6"/>
  <c r="Q70" i="13"/>
  <c r="B54" i="6"/>
  <c r="O73" i="13"/>
  <c r="B53" i="6"/>
  <c r="O72" i="13"/>
  <c r="B52" i="6"/>
  <c r="O71" i="13"/>
  <c r="B51" i="6"/>
  <c r="O70" i="13"/>
  <c r="B53" i="5"/>
  <c r="O45" i="13"/>
  <c r="B52" i="5"/>
  <c r="O44" i="13"/>
  <c r="H53" i="5"/>
  <c r="U45" i="13"/>
  <c r="H52" i="5"/>
  <c r="U44" i="13"/>
  <c r="H51" i="5"/>
  <c r="U43" i="13"/>
  <c r="H50" i="5"/>
  <c r="U42" i="13"/>
  <c r="F53" i="5"/>
  <c r="S45" i="13"/>
  <c r="F52" i="5"/>
  <c r="S44" i="13"/>
  <c r="F51" i="5"/>
  <c r="S43" i="13"/>
  <c r="F50" i="5"/>
  <c r="S42" i="13"/>
  <c r="D53" i="5"/>
  <c r="Q45" i="13"/>
  <c r="D52" i="5"/>
  <c r="Q44" i="13"/>
  <c r="D51" i="5"/>
  <c r="Q43" i="13"/>
  <c r="D50" i="5"/>
  <c r="Q42" i="13"/>
  <c r="B51" i="5"/>
  <c r="O43" i="13"/>
  <c r="B50" i="5"/>
  <c r="O42" i="13"/>
  <c r="H53" i="10"/>
  <c r="U26" i="13"/>
  <c r="H52" i="10"/>
  <c r="U25" i="13"/>
  <c r="H51" i="10"/>
  <c r="U24" i="13"/>
  <c r="H50" i="10"/>
  <c r="U23" i="13"/>
  <c r="F53" i="10"/>
  <c r="S26" i="13"/>
  <c r="F52" i="10"/>
  <c r="S25" i="13"/>
  <c r="F51" i="10"/>
  <c r="S24" i="13"/>
  <c r="F50" i="10"/>
  <c r="S23" i="13"/>
  <c r="D53" i="10"/>
  <c r="Q26" i="13"/>
  <c r="D52" i="10"/>
  <c r="Q25" i="13"/>
  <c r="D51" i="10"/>
  <c r="Q24" i="13"/>
  <c r="D50" i="10"/>
  <c r="Q23" i="13"/>
  <c r="B53" i="10"/>
  <c r="O26" i="13"/>
  <c r="B52" i="10"/>
  <c r="O25" i="13"/>
  <c r="B51" i="10"/>
  <c r="O24" i="13"/>
  <c r="B50" i="10"/>
  <c r="O23" i="13"/>
  <c r="C18" i="13"/>
  <c r="G18" i="13" a="1"/>
  <c r="G18" i="13"/>
  <c r="F17" i="13"/>
  <c r="J17" i="13" a="1"/>
  <c r="J17" i="13"/>
  <c r="E17" i="13"/>
  <c r="I17" i="13" a="1"/>
  <c r="I17" i="13"/>
  <c r="D17" i="13"/>
  <c r="H17" i="13" a="1"/>
  <c r="H17" i="13"/>
  <c r="C17" i="13"/>
  <c r="F16" i="13"/>
  <c r="J16" i="13" a="1"/>
  <c r="J16" i="13"/>
  <c r="E16" i="13"/>
  <c r="I16" i="13" a="1"/>
  <c r="I16" i="13"/>
  <c r="D16" i="13"/>
  <c r="C16" i="13"/>
  <c r="G16" i="13" a="1"/>
  <c r="G16" i="13"/>
  <c r="F15" i="13"/>
  <c r="E15" i="13"/>
  <c r="I15" i="13" a="1"/>
  <c r="I15" i="13"/>
  <c r="D15" i="13"/>
  <c r="H15" i="13" a="1"/>
  <c r="H15" i="13"/>
  <c r="C15" i="13"/>
  <c r="G15" i="13" a="1"/>
  <c r="G15" i="13"/>
  <c r="F14" i="13"/>
  <c r="J14" i="13" a="1"/>
  <c r="J14" i="13"/>
  <c r="E14" i="13"/>
  <c r="I14" i="13" a="1"/>
  <c r="I14" i="13"/>
  <c r="D14" i="13"/>
  <c r="C14" i="13"/>
  <c r="F13" i="13"/>
  <c r="J13" i="13" a="1"/>
  <c r="J13" i="13"/>
  <c r="E13" i="13"/>
  <c r="I13" i="13" a="1"/>
  <c r="I13" i="13"/>
  <c r="D13" i="13"/>
  <c r="H13" i="13" a="1"/>
  <c r="H13" i="13"/>
  <c r="C13" i="13"/>
  <c r="G13" i="13" a="1"/>
  <c r="G13" i="13"/>
  <c r="F12" i="13"/>
  <c r="J12" i="13" a="1"/>
  <c r="J12" i="13"/>
  <c r="E12" i="13"/>
  <c r="I12" i="13" a="1"/>
  <c r="I12" i="13"/>
  <c r="D12" i="13"/>
  <c r="H12" i="13" a="1"/>
  <c r="H12" i="13"/>
  <c r="C12" i="13"/>
  <c r="G12" i="13" a="1"/>
  <c r="G12" i="13"/>
  <c r="F11" i="13"/>
  <c r="J11" i="13" a="1"/>
  <c r="J11" i="13"/>
  <c r="E11" i="13"/>
  <c r="I11" i="13" a="1"/>
  <c r="I11" i="13"/>
  <c r="D11" i="13"/>
  <c r="H11" i="13" a="1"/>
  <c r="H11" i="13"/>
  <c r="C11" i="13"/>
  <c r="G11" i="13" a="1"/>
  <c r="G11" i="13"/>
  <c r="F10" i="13"/>
  <c r="J10" i="13" a="1"/>
  <c r="J10" i="13"/>
  <c r="E10" i="13"/>
  <c r="I10" i="13" a="1"/>
  <c r="I10" i="13"/>
  <c r="D10" i="13"/>
  <c r="C10" i="13"/>
  <c r="G10" i="13" a="1"/>
  <c r="G10" i="13"/>
  <c r="F9" i="13"/>
  <c r="J9" i="13" a="1"/>
  <c r="J9" i="13"/>
  <c r="E9" i="13"/>
  <c r="I9" i="13" a="1"/>
  <c r="I9" i="13"/>
  <c r="D9" i="13"/>
  <c r="H9" i="13" a="1"/>
  <c r="H9" i="13"/>
  <c r="C9" i="13"/>
  <c r="F8" i="13"/>
  <c r="J8" i="13" a="1"/>
  <c r="J8" i="13"/>
  <c r="E8" i="13"/>
  <c r="I8" i="13" a="1"/>
  <c r="I8" i="13"/>
  <c r="D8" i="13"/>
  <c r="H8" i="13" a="1"/>
  <c r="H8" i="13"/>
  <c r="C8" i="13"/>
  <c r="G8" i="13" a="1"/>
  <c r="G8" i="13"/>
  <c r="B52" i="3"/>
  <c r="O7" i="13"/>
  <c r="F7" i="13"/>
  <c r="J7" i="13" a="1"/>
  <c r="J7" i="13"/>
  <c r="E7" i="13"/>
  <c r="I7" i="13" a="1"/>
  <c r="I7" i="13"/>
  <c r="D7" i="13"/>
  <c r="H7" i="13" a="1"/>
  <c r="H7" i="13"/>
  <c r="C7" i="13"/>
  <c r="G7" i="13" a="1"/>
  <c r="G7" i="13"/>
  <c r="F6" i="13"/>
  <c r="J6" i="13" a="1"/>
  <c r="J6" i="13"/>
  <c r="E6" i="13"/>
  <c r="D6" i="13"/>
  <c r="H6" i="13" a="1"/>
  <c r="H6" i="13"/>
  <c r="C6" i="13"/>
  <c r="G6" i="13" a="1"/>
  <c r="G6" i="13"/>
  <c r="F5" i="13"/>
  <c r="J5" i="13" a="1"/>
  <c r="J5" i="13"/>
  <c r="E5" i="13"/>
  <c r="I5" i="13" a="1"/>
  <c r="I5" i="13"/>
  <c r="D5" i="13"/>
  <c r="H5" i="13" a="1"/>
  <c r="H5" i="13"/>
  <c r="C5" i="13"/>
  <c r="G5" i="13" a="1"/>
  <c r="G5" i="13"/>
  <c r="F4" i="13"/>
  <c r="J4" i="13" a="1"/>
  <c r="J4" i="13"/>
  <c r="E4" i="13"/>
  <c r="D4" i="13"/>
  <c r="H4" i="13" a="1"/>
  <c r="H4" i="13"/>
  <c r="C4" i="13"/>
  <c r="G4" i="13" a="1"/>
  <c r="G4" i="13"/>
  <c r="F3" i="13"/>
  <c r="J3" i="13" a="1"/>
  <c r="J3" i="13"/>
  <c r="E3" i="13"/>
  <c r="I3" i="13" a="1"/>
  <c r="I3" i="13"/>
  <c r="D3" i="13"/>
  <c r="H3" i="13" a="1"/>
  <c r="H3" i="13"/>
  <c r="C3" i="13"/>
  <c r="G3" i="13" a="1"/>
  <c r="G3" i="13"/>
  <c r="F19" i="13"/>
  <c r="J19" i="13" a="1"/>
  <c r="J19" i="13"/>
  <c r="E19" i="13"/>
  <c r="D19" i="13"/>
  <c r="H19" i="13" a="1"/>
  <c r="H19" i="13"/>
  <c r="C19" i="13"/>
  <c r="G19" i="13" a="1"/>
  <c r="G19" i="13"/>
  <c r="F18" i="13"/>
  <c r="J18" i="13" a="1"/>
  <c r="J18" i="13"/>
  <c r="E18" i="13"/>
  <c r="I18" i="13" a="1"/>
  <c r="I18" i="13"/>
  <c r="D18" i="13"/>
  <c r="H18" i="13" a="1"/>
  <c r="H18" i="13"/>
  <c r="H52" i="3"/>
  <c r="U7" i="13"/>
  <c r="F52" i="3"/>
  <c r="S7" i="13"/>
  <c r="D52" i="3"/>
  <c r="Q7" i="13"/>
  <c r="H51" i="3"/>
  <c r="U6" i="13"/>
  <c r="F51" i="3"/>
  <c r="S6" i="13"/>
  <c r="D51" i="3"/>
  <c r="Q6" i="13"/>
  <c r="B51" i="3"/>
  <c r="O6" i="13"/>
  <c r="H54" i="3"/>
  <c r="U9" i="13"/>
  <c r="F54" i="3"/>
  <c r="S9" i="13"/>
  <c r="D54" i="3"/>
  <c r="Q9" i="13"/>
  <c r="B54" i="3"/>
  <c r="O9" i="13"/>
  <c r="H53" i="3"/>
  <c r="U8" i="13"/>
  <c r="F53" i="3"/>
  <c r="S8" i="13"/>
  <c r="D53" i="3"/>
  <c r="Q8" i="13"/>
  <c r="B53" i="3"/>
  <c r="O8" i="13"/>
  <c r="G9" i="13" a="1"/>
  <c r="G9" i="13"/>
  <c r="I4" i="13" a="1"/>
  <c r="I4" i="13"/>
  <c r="F81" i="13"/>
  <c r="J81" i="13" a="1"/>
  <c r="J81" i="13"/>
  <c r="F82" i="13"/>
  <c r="F83" i="13"/>
  <c r="J83" i="13" a="1"/>
  <c r="J83" i="13"/>
  <c r="F84" i="13"/>
  <c r="J84" i="13" a="1"/>
  <c r="J84" i="13"/>
  <c r="F85" i="13"/>
  <c r="J85" i="13" a="1"/>
  <c r="J85" i="13"/>
  <c r="F86" i="13"/>
  <c r="J86" i="13" a="1"/>
  <c r="J86" i="13"/>
  <c r="F87" i="13"/>
  <c r="F88" i="13"/>
  <c r="J88" i="13" a="1"/>
  <c r="J88" i="13"/>
  <c r="F89" i="13"/>
  <c r="J89" i="13" a="1"/>
  <c r="J89" i="13"/>
  <c r="F90" i="13"/>
  <c r="J90" i="13" a="1"/>
  <c r="J90" i="13"/>
  <c r="F80" i="13"/>
  <c r="J80" i="13" a="1"/>
  <c r="J80" i="13"/>
  <c r="E81" i="13"/>
  <c r="I81" i="13" a="1"/>
  <c r="I81" i="13"/>
  <c r="E82" i="13"/>
  <c r="I82" i="13" a="1"/>
  <c r="I82" i="13"/>
  <c r="E83" i="13"/>
  <c r="I83" i="13" a="1"/>
  <c r="I83" i="13"/>
  <c r="E84" i="13"/>
  <c r="I84" i="13" a="1"/>
  <c r="I84" i="13"/>
  <c r="E85" i="13"/>
  <c r="I85" i="13" a="1"/>
  <c r="I85" i="13"/>
  <c r="E86" i="13"/>
  <c r="I86" i="13" a="1"/>
  <c r="I86" i="13"/>
  <c r="E87" i="13"/>
  <c r="I87" i="13" a="1"/>
  <c r="I87" i="13"/>
  <c r="E88" i="13"/>
  <c r="I88" i="13" a="1"/>
  <c r="I88" i="13"/>
  <c r="E89" i="13"/>
  <c r="I89" i="13" a="1"/>
  <c r="I89" i="13"/>
  <c r="E90" i="13"/>
  <c r="I90" i="13" a="1"/>
  <c r="I90" i="13"/>
  <c r="E80" i="13"/>
  <c r="I80" i="13" a="1"/>
  <c r="I80" i="13"/>
  <c r="D81" i="13"/>
  <c r="H81" i="13" a="1"/>
  <c r="H81" i="13"/>
  <c r="D82" i="13"/>
  <c r="H82" i="13" a="1"/>
  <c r="H82" i="13"/>
  <c r="D83" i="13"/>
  <c r="D84" i="13"/>
  <c r="H84" i="13" a="1"/>
  <c r="H84" i="13"/>
  <c r="D85" i="13"/>
  <c r="H85" i="13" a="1"/>
  <c r="H85" i="13"/>
  <c r="D86" i="13"/>
  <c r="H86" i="13" a="1"/>
  <c r="H86" i="13"/>
  <c r="D87" i="13"/>
  <c r="H87" i="13" a="1"/>
  <c r="H87" i="13"/>
  <c r="D88" i="13"/>
  <c r="H88" i="13" a="1"/>
  <c r="H88" i="13"/>
  <c r="D89" i="13"/>
  <c r="H89" i="13" a="1"/>
  <c r="H89" i="13"/>
  <c r="D90" i="13"/>
  <c r="H90" i="13" a="1"/>
  <c r="H90" i="13"/>
  <c r="D80" i="13"/>
  <c r="H80" i="13" a="1"/>
  <c r="H80" i="13"/>
  <c r="C81" i="13"/>
  <c r="G81" i="13" a="1"/>
  <c r="G81" i="13"/>
  <c r="C82" i="13"/>
  <c r="G82" i="13" a="1"/>
  <c r="G82" i="13"/>
  <c r="C83" i="13"/>
  <c r="G83" i="13" a="1"/>
  <c r="G83" i="13"/>
  <c r="C84" i="13"/>
  <c r="G84" i="13" a="1"/>
  <c r="G84" i="13"/>
  <c r="C85" i="13"/>
  <c r="G85" i="13" a="1"/>
  <c r="G85" i="13"/>
  <c r="C86" i="13"/>
  <c r="G86" i="13" a="1"/>
  <c r="G86" i="13"/>
  <c r="C87" i="13"/>
  <c r="G87" i="13" a="1"/>
  <c r="G87" i="13"/>
  <c r="C88" i="13"/>
  <c r="G88" i="13" a="1"/>
  <c r="G88" i="13"/>
  <c r="C89" i="13"/>
  <c r="G89" i="13" a="1"/>
  <c r="G89" i="13"/>
  <c r="C90" i="13"/>
  <c r="G90" i="13" a="1"/>
  <c r="G90" i="13"/>
  <c r="C80" i="13"/>
  <c r="G80" i="13" a="1"/>
  <c r="G80" i="13"/>
  <c r="F69" i="13"/>
  <c r="J69" i="13" a="1"/>
  <c r="J69" i="13"/>
  <c r="F70" i="13"/>
  <c r="J70" i="13" a="1"/>
  <c r="J70" i="13"/>
  <c r="F71" i="13"/>
  <c r="J71" i="13" a="1"/>
  <c r="J71" i="13"/>
  <c r="F72" i="13"/>
  <c r="J72" i="13" a="1"/>
  <c r="J72" i="13"/>
  <c r="F73" i="13"/>
  <c r="J73" i="13" a="1"/>
  <c r="J73" i="13"/>
  <c r="F74" i="13"/>
  <c r="J74" i="13" a="1"/>
  <c r="J74" i="13"/>
  <c r="F75" i="13"/>
  <c r="J75" i="13" a="1"/>
  <c r="J75" i="13"/>
  <c r="F76" i="13"/>
  <c r="J76" i="13" a="1"/>
  <c r="J76" i="13"/>
  <c r="F77" i="13"/>
  <c r="J77" i="13" a="1"/>
  <c r="J77" i="13"/>
  <c r="F78" i="13"/>
  <c r="J78" i="13" a="1"/>
  <c r="J78" i="13"/>
  <c r="F79" i="13"/>
  <c r="J79" i="13" a="1"/>
  <c r="J79" i="13"/>
  <c r="F68" i="13"/>
  <c r="J68" i="13" a="1"/>
  <c r="J68" i="13"/>
  <c r="E69" i="13"/>
  <c r="I69" i="13" a="1"/>
  <c r="I69" i="13"/>
  <c r="E70" i="13"/>
  <c r="I70" i="13" a="1"/>
  <c r="I70" i="13"/>
  <c r="E71" i="13"/>
  <c r="I71" i="13" a="1"/>
  <c r="I71" i="13"/>
  <c r="E72" i="13"/>
  <c r="I72" i="13" a="1"/>
  <c r="I72" i="13"/>
  <c r="E73" i="13"/>
  <c r="I73" i="13" a="1"/>
  <c r="I73" i="13"/>
  <c r="E74" i="13"/>
  <c r="I74" i="13" a="1"/>
  <c r="I74" i="13"/>
  <c r="E75" i="13"/>
  <c r="E76" i="13"/>
  <c r="I76" i="13" a="1"/>
  <c r="I76" i="13"/>
  <c r="E77" i="13"/>
  <c r="I77" i="13" a="1"/>
  <c r="I77" i="13"/>
  <c r="E78" i="13"/>
  <c r="E79" i="13"/>
  <c r="I79" i="13" a="1"/>
  <c r="I79" i="13"/>
  <c r="E68" i="13"/>
  <c r="I68" i="13" a="1"/>
  <c r="I68" i="13"/>
  <c r="D69" i="13"/>
  <c r="H69" i="13" a="1"/>
  <c r="H69" i="13"/>
  <c r="D70" i="13"/>
  <c r="H70" i="13" a="1"/>
  <c r="H70" i="13"/>
  <c r="D71" i="13"/>
  <c r="H71" i="13" a="1"/>
  <c r="H71" i="13"/>
  <c r="D72" i="13"/>
  <c r="H72" i="13" a="1"/>
  <c r="H72" i="13"/>
  <c r="D73" i="13"/>
  <c r="H73" i="13" a="1"/>
  <c r="H73" i="13"/>
  <c r="D74" i="13"/>
  <c r="H74" i="13" a="1"/>
  <c r="H74" i="13"/>
  <c r="D75" i="13"/>
  <c r="H75" i="13" a="1"/>
  <c r="H75" i="13"/>
  <c r="D76" i="13"/>
  <c r="H76" i="13" a="1"/>
  <c r="H76" i="13"/>
  <c r="D77" i="13"/>
  <c r="H77" i="13" a="1"/>
  <c r="H77" i="13"/>
  <c r="D78" i="13"/>
  <c r="H78" i="13" a="1"/>
  <c r="H78" i="13"/>
  <c r="D79" i="13"/>
  <c r="H79" i="13" a="1"/>
  <c r="H79" i="13"/>
  <c r="D68" i="13"/>
  <c r="H68" i="13" a="1"/>
  <c r="H68" i="13"/>
  <c r="C69" i="13"/>
  <c r="G69" i="13" a="1"/>
  <c r="G69" i="13"/>
  <c r="C70" i="13"/>
  <c r="G70" i="13" a="1"/>
  <c r="G70" i="13"/>
  <c r="C71" i="13"/>
  <c r="G71" i="13" a="1"/>
  <c r="G71" i="13"/>
  <c r="C72" i="13"/>
  <c r="G72" i="13" a="1"/>
  <c r="G72" i="13"/>
  <c r="C73" i="13"/>
  <c r="G73" i="13" a="1"/>
  <c r="G73" i="13"/>
  <c r="C74" i="13"/>
  <c r="G74" i="13" a="1"/>
  <c r="G74" i="13"/>
  <c r="C75" i="13"/>
  <c r="C76" i="13"/>
  <c r="G76" i="13" a="1"/>
  <c r="G76" i="13"/>
  <c r="C77" i="13"/>
  <c r="G77" i="13" a="1"/>
  <c r="G77" i="13"/>
  <c r="C78" i="13"/>
  <c r="G78" i="13" a="1"/>
  <c r="G78" i="13"/>
  <c r="C79" i="13"/>
  <c r="G79" i="13" a="1"/>
  <c r="G79" i="13"/>
  <c r="C68" i="13"/>
  <c r="G68" i="13" a="1"/>
  <c r="G68" i="13"/>
  <c r="F41" i="13"/>
  <c r="F42" i="13"/>
  <c r="J42" i="13" a="1"/>
  <c r="J42" i="13"/>
  <c r="F43" i="13"/>
  <c r="J43" i="13" a="1"/>
  <c r="J43" i="13"/>
  <c r="F44" i="13"/>
  <c r="J44" i="13" a="1"/>
  <c r="J44" i="13"/>
  <c r="F45" i="13"/>
  <c r="J45" i="13" a="1"/>
  <c r="J45" i="13"/>
  <c r="F46" i="13"/>
  <c r="J46" i="13" a="1"/>
  <c r="J46" i="13"/>
  <c r="F47" i="13"/>
  <c r="F48" i="13"/>
  <c r="J48" i="13" a="1"/>
  <c r="J48" i="13"/>
  <c r="F49" i="13"/>
  <c r="J49" i="13" a="1"/>
  <c r="J49" i="13"/>
  <c r="F50" i="13"/>
  <c r="J50" i="13" a="1"/>
  <c r="J50" i="13"/>
  <c r="F51" i="13"/>
  <c r="J51" i="13" a="1"/>
  <c r="J51" i="13"/>
  <c r="F52" i="13"/>
  <c r="J52" i="13" a="1"/>
  <c r="J52" i="13"/>
  <c r="F53" i="13"/>
  <c r="J53" i="13" a="1"/>
  <c r="J53" i="13"/>
  <c r="F54" i="13"/>
  <c r="J54" i="13" a="1"/>
  <c r="J54" i="13"/>
  <c r="F55" i="13"/>
  <c r="J55" i="13" a="1"/>
  <c r="J55" i="13"/>
  <c r="F56" i="13"/>
  <c r="J56" i="13" a="1"/>
  <c r="J56" i="13"/>
  <c r="F57" i="13"/>
  <c r="J57" i="13" a="1"/>
  <c r="J57" i="13"/>
  <c r="F58" i="13"/>
  <c r="J58" i="13" a="1"/>
  <c r="J58" i="13"/>
  <c r="F59" i="13"/>
  <c r="J59" i="13" a="1"/>
  <c r="J59" i="13"/>
  <c r="F60" i="13"/>
  <c r="J60" i="13" a="1"/>
  <c r="J60" i="13"/>
  <c r="F61" i="13"/>
  <c r="F62" i="13"/>
  <c r="J62" i="13" a="1"/>
  <c r="J62" i="13"/>
  <c r="F63" i="13"/>
  <c r="J63" i="13" a="1"/>
  <c r="J63" i="13"/>
  <c r="F64" i="13"/>
  <c r="J64" i="13" a="1"/>
  <c r="J64" i="13"/>
  <c r="F65" i="13"/>
  <c r="J65" i="13" a="1"/>
  <c r="J65" i="13"/>
  <c r="F66" i="13"/>
  <c r="J66" i="13" a="1"/>
  <c r="J66" i="13"/>
  <c r="F67" i="13"/>
  <c r="J67" i="13" a="1"/>
  <c r="J67" i="13"/>
  <c r="F40" i="13"/>
  <c r="J40" i="13" a="1"/>
  <c r="J40" i="13"/>
  <c r="E41" i="13"/>
  <c r="I41" i="13" a="1"/>
  <c r="I41" i="13"/>
  <c r="E42" i="13"/>
  <c r="I42" i="13" a="1"/>
  <c r="I42" i="13"/>
  <c r="E43" i="13"/>
  <c r="I43" i="13" a="1"/>
  <c r="I43" i="13"/>
  <c r="E44" i="13"/>
  <c r="I44" i="13" a="1"/>
  <c r="I44" i="13"/>
  <c r="E45" i="13"/>
  <c r="I45" i="13" a="1"/>
  <c r="I45" i="13"/>
  <c r="E46" i="13"/>
  <c r="I46" i="13" a="1"/>
  <c r="I46" i="13"/>
  <c r="E47" i="13"/>
  <c r="I47" i="13" a="1"/>
  <c r="I47" i="13"/>
  <c r="E48" i="13"/>
  <c r="I48" i="13" a="1"/>
  <c r="I48" i="13"/>
  <c r="E49" i="13"/>
  <c r="E50" i="13"/>
  <c r="I50" i="13" a="1"/>
  <c r="I50" i="13"/>
  <c r="E51" i="13"/>
  <c r="I51" i="13" a="1"/>
  <c r="I51" i="13"/>
  <c r="E52" i="13"/>
  <c r="I52" i="13" a="1"/>
  <c r="I52" i="13"/>
  <c r="E53" i="13"/>
  <c r="I53" i="13" a="1"/>
  <c r="I53" i="13"/>
  <c r="E54" i="13"/>
  <c r="I54" i="13" a="1"/>
  <c r="I54" i="13"/>
  <c r="E55" i="13"/>
  <c r="I55" i="13" a="1"/>
  <c r="I55" i="13"/>
  <c r="E56" i="13"/>
  <c r="I56" i="13" a="1"/>
  <c r="I56" i="13"/>
  <c r="E57" i="13"/>
  <c r="E58" i="13"/>
  <c r="I58" i="13" a="1"/>
  <c r="I58" i="13"/>
  <c r="E59" i="13"/>
  <c r="I59" i="13" a="1"/>
  <c r="I59" i="13"/>
  <c r="E60" i="13"/>
  <c r="I60" i="13" a="1"/>
  <c r="I60" i="13"/>
  <c r="E61" i="13"/>
  <c r="I61" i="13" a="1"/>
  <c r="I61" i="13"/>
  <c r="E62" i="13"/>
  <c r="I62" i="13" a="1"/>
  <c r="I62" i="13"/>
  <c r="E63" i="13"/>
  <c r="I63" i="13" a="1"/>
  <c r="I63" i="13"/>
  <c r="E64" i="13"/>
  <c r="I64" i="13" a="1"/>
  <c r="I64" i="13"/>
  <c r="E65" i="13"/>
  <c r="E66" i="13"/>
  <c r="I66" i="13" a="1"/>
  <c r="I66" i="13"/>
  <c r="E67" i="13"/>
  <c r="I67" i="13" a="1"/>
  <c r="I67" i="13"/>
  <c r="E40" i="13"/>
  <c r="I40" i="13" a="1"/>
  <c r="I40" i="13"/>
  <c r="D41" i="13"/>
  <c r="H41" i="13" a="1"/>
  <c r="H41" i="13"/>
  <c r="D42" i="13"/>
  <c r="H42" i="13" a="1"/>
  <c r="H42" i="13"/>
  <c r="D43" i="13"/>
  <c r="H43" i="13" a="1"/>
  <c r="H43" i="13"/>
  <c r="D44" i="13"/>
  <c r="H44" i="13" a="1"/>
  <c r="H44" i="13"/>
  <c r="D45" i="13"/>
  <c r="H45" i="13" a="1"/>
  <c r="H45" i="13"/>
  <c r="D46" i="13"/>
  <c r="H46" i="13" a="1"/>
  <c r="H46" i="13"/>
  <c r="D47" i="13"/>
  <c r="H47" i="13" a="1"/>
  <c r="H47" i="13"/>
  <c r="D48" i="13"/>
  <c r="H48" i="13" a="1"/>
  <c r="H48" i="13"/>
  <c r="D49" i="13"/>
  <c r="H49" i="13" a="1"/>
  <c r="H49" i="13"/>
  <c r="D50" i="13"/>
  <c r="H50" i="13" a="1"/>
  <c r="H50" i="13"/>
  <c r="D51" i="13"/>
  <c r="H51" i="13" a="1"/>
  <c r="H51" i="13"/>
  <c r="D52" i="13"/>
  <c r="H52" i="13" a="1"/>
  <c r="H52" i="13"/>
  <c r="D53" i="13"/>
  <c r="H53" i="13" a="1"/>
  <c r="H53" i="13"/>
  <c r="D54" i="13"/>
  <c r="H54" i="13" a="1"/>
  <c r="H54" i="13"/>
  <c r="D55" i="13"/>
  <c r="H55" i="13" a="1"/>
  <c r="H55" i="13"/>
  <c r="D56" i="13"/>
  <c r="H56" i="13" a="1"/>
  <c r="H56" i="13"/>
  <c r="D57" i="13"/>
  <c r="H57" i="13" a="1"/>
  <c r="H57" i="13"/>
  <c r="D58" i="13"/>
  <c r="H58" i="13" a="1"/>
  <c r="H58" i="13"/>
  <c r="D59" i="13"/>
  <c r="H59" i="13" a="1"/>
  <c r="H59" i="13"/>
  <c r="D60" i="13"/>
  <c r="H60" i="13" a="1"/>
  <c r="H60" i="13"/>
  <c r="D61" i="13"/>
  <c r="H61" i="13" a="1"/>
  <c r="H61" i="13"/>
  <c r="D62" i="13"/>
  <c r="H62" i="13" a="1"/>
  <c r="H62" i="13"/>
  <c r="D63" i="13"/>
  <c r="H63" i="13" a="1"/>
  <c r="H63" i="13"/>
  <c r="D64" i="13"/>
  <c r="H64" i="13" a="1"/>
  <c r="H64" i="13"/>
  <c r="D65" i="13"/>
  <c r="H65" i="13" a="1"/>
  <c r="H65" i="13"/>
  <c r="D66" i="13"/>
  <c r="H66" i="13" a="1"/>
  <c r="H66" i="13"/>
  <c r="D67" i="13"/>
  <c r="H67" i="13" a="1"/>
  <c r="H67" i="13"/>
  <c r="D40" i="13"/>
  <c r="H40" i="13" a="1"/>
  <c r="H40" i="13"/>
  <c r="C41" i="13"/>
  <c r="G41" i="13" a="1"/>
  <c r="G41" i="13"/>
  <c r="C42" i="13"/>
  <c r="G42" i="13" a="1"/>
  <c r="G42" i="13"/>
  <c r="C43" i="13"/>
  <c r="G43" i="13" a="1"/>
  <c r="G43" i="13"/>
  <c r="C44" i="13"/>
  <c r="G44" i="13" a="1"/>
  <c r="G44" i="13"/>
  <c r="C45" i="13"/>
  <c r="G45" i="13" a="1"/>
  <c r="G45" i="13"/>
  <c r="C46" i="13"/>
  <c r="G46" i="13" a="1"/>
  <c r="G46" i="13"/>
  <c r="C47" i="13"/>
  <c r="G47" i="13" a="1"/>
  <c r="G47" i="13"/>
  <c r="C48" i="13"/>
  <c r="G48" i="13" a="1"/>
  <c r="G48" i="13"/>
  <c r="C49" i="13"/>
  <c r="G49" i="13" a="1"/>
  <c r="G49" i="13"/>
  <c r="C50" i="13"/>
  <c r="G50" i="13" a="1"/>
  <c r="G50" i="13"/>
  <c r="C51" i="13"/>
  <c r="G51" i="13" a="1"/>
  <c r="G51" i="13"/>
  <c r="C52" i="13"/>
  <c r="G52" i="13" a="1"/>
  <c r="G52" i="13"/>
  <c r="C53" i="13"/>
  <c r="G53" i="13" a="1"/>
  <c r="G53" i="13"/>
  <c r="C54" i="13"/>
  <c r="G54" i="13" a="1"/>
  <c r="G54" i="13"/>
  <c r="C55" i="13"/>
  <c r="G55" i="13" a="1"/>
  <c r="G55" i="13"/>
  <c r="C56" i="13"/>
  <c r="G56" i="13" a="1"/>
  <c r="G56" i="13"/>
  <c r="C57" i="13"/>
  <c r="G57" i="13" a="1"/>
  <c r="G57" i="13"/>
  <c r="C58" i="13"/>
  <c r="G58" i="13" a="1"/>
  <c r="G58" i="13"/>
  <c r="C59" i="13"/>
  <c r="G59" i="13" a="1"/>
  <c r="G59" i="13"/>
  <c r="C60" i="13"/>
  <c r="G60" i="13" a="1"/>
  <c r="G60" i="13"/>
  <c r="C61" i="13"/>
  <c r="G61" i="13" a="1"/>
  <c r="G61" i="13"/>
  <c r="C62" i="13"/>
  <c r="G62" i="13" a="1"/>
  <c r="G62" i="13"/>
  <c r="C63" i="13"/>
  <c r="G63" i="13" a="1"/>
  <c r="G63" i="13"/>
  <c r="C64" i="13"/>
  <c r="G64" i="13" a="1"/>
  <c r="G64" i="13"/>
  <c r="C65" i="13"/>
  <c r="G65" i="13" a="1"/>
  <c r="G65" i="13"/>
  <c r="C66" i="13"/>
  <c r="G66" i="13" a="1"/>
  <c r="G66" i="13"/>
  <c r="C67" i="13"/>
  <c r="C40" i="13"/>
  <c r="G40" i="13" a="1"/>
  <c r="G40" i="13"/>
  <c r="F21" i="13"/>
  <c r="J21" i="13" a="1"/>
  <c r="J21" i="13"/>
  <c r="F22" i="13"/>
  <c r="J22" i="13" a="1"/>
  <c r="J22" i="13"/>
  <c r="F23" i="13"/>
  <c r="J23" i="13" a="1"/>
  <c r="J23" i="13"/>
  <c r="F24" i="13"/>
  <c r="J24" i="13" a="1"/>
  <c r="J24" i="13"/>
  <c r="F25" i="13"/>
  <c r="J25" i="13" a="1"/>
  <c r="J25" i="13"/>
  <c r="F26" i="13"/>
  <c r="J26" i="13" a="1"/>
  <c r="J26" i="13"/>
  <c r="F27" i="13"/>
  <c r="J27" i="13" a="1"/>
  <c r="J27" i="13"/>
  <c r="F28" i="13"/>
  <c r="J28" i="13" a="1"/>
  <c r="J28" i="13"/>
  <c r="F29" i="13"/>
  <c r="J29" i="13" a="1"/>
  <c r="J29" i="13"/>
  <c r="F30" i="13"/>
  <c r="J30" i="13" a="1"/>
  <c r="J30" i="13"/>
  <c r="F31" i="13"/>
  <c r="J31" i="13" a="1"/>
  <c r="J31" i="13"/>
  <c r="F32" i="13"/>
  <c r="J32" i="13" a="1"/>
  <c r="J32" i="13"/>
  <c r="F33" i="13"/>
  <c r="J33" i="13" a="1"/>
  <c r="J33" i="13"/>
  <c r="F34" i="13"/>
  <c r="J34" i="13" a="1"/>
  <c r="J34" i="13"/>
  <c r="F35" i="13"/>
  <c r="J35" i="13" a="1"/>
  <c r="J35" i="13"/>
  <c r="F36" i="13"/>
  <c r="J36" i="13" a="1"/>
  <c r="J36" i="13"/>
  <c r="F37" i="13"/>
  <c r="J37" i="13" a="1"/>
  <c r="J37" i="13"/>
  <c r="F38" i="13"/>
  <c r="J38" i="13" a="1"/>
  <c r="J38" i="13"/>
  <c r="F39" i="13"/>
  <c r="J39" i="13" a="1"/>
  <c r="J39" i="13"/>
  <c r="F20" i="13"/>
  <c r="J20" i="13" a="1"/>
  <c r="J20" i="13"/>
  <c r="E21" i="13"/>
  <c r="I21" i="13" a="1"/>
  <c r="I21" i="13"/>
  <c r="E22" i="13"/>
  <c r="I22" i="13" a="1"/>
  <c r="I22" i="13"/>
  <c r="E23" i="13"/>
  <c r="I23" i="13" a="1"/>
  <c r="I23" i="13"/>
  <c r="E24" i="13"/>
  <c r="I24" i="13" a="1"/>
  <c r="I24" i="13"/>
  <c r="E25" i="13"/>
  <c r="I25" i="13" a="1"/>
  <c r="I25" i="13"/>
  <c r="E26" i="13"/>
  <c r="I26" i="13" a="1"/>
  <c r="I26" i="13"/>
  <c r="E27" i="13"/>
  <c r="I27" i="13" a="1"/>
  <c r="I27" i="13"/>
  <c r="E28" i="13"/>
  <c r="I28" i="13" a="1"/>
  <c r="I28" i="13"/>
  <c r="E29" i="13"/>
  <c r="I29" i="13" a="1"/>
  <c r="I29" i="13"/>
  <c r="E30" i="13"/>
  <c r="I30" i="13" a="1"/>
  <c r="I30" i="13"/>
  <c r="E31" i="13"/>
  <c r="I31" i="13" a="1"/>
  <c r="I31" i="13"/>
  <c r="E32" i="13"/>
  <c r="I32" i="13" a="1"/>
  <c r="I32" i="13"/>
  <c r="E33" i="13"/>
  <c r="I33" i="13" a="1"/>
  <c r="I33" i="13"/>
  <c r="E34" i="13"/>
  <c r="I34" i="13" a="1"/>
  <c r="I34" i="13"/>
  <c r="E35" i="13"/>
  <c r="I35" i="13" a="1"/>
  <c r="I35" i="13"/>
  <c r="E36" i="13"/>
  <c r="I36" i="13" a="1"/>
  <c r="I36" i="13"/>
  <c r="E37" i="13"/>
  <c r="I37" i="13" a="1"/>
  <c r="I37" i="13"/>
  <c r="E38" i="13"/>
  <c r="I38" i="13" a="1"/>
  <c r="I38" i="13"/>
  <c r="E39" i="13"/>
  <c r="I39" i="13" a="1"/>
  <c r="I39" i="13"/>
  <c r="E20" i="13"/>
  <c r="I20" i="13" a="1"/>
  <c r="I20" i="13"/>
  <c r="D21" i="13"/>
  <c r="H21" i="13" a="1"/>
  <c r="H21" i="13"/>
  <c r="D22" i="13"/>
  <c r="H22" i="13" a="1"/>
  <c r="H22" i="13"/>
  <c r="D23" i="13"/>
  <c r="H23" i="13" a="1"/>
  <c r="H23" i="13"/>
  <c r="D24" i="13"/>
  <c r="H24" i="13" a="1"/>
  <c r="H24" i="13"/>
  <c r="D25" i="13"/>
  <c r="H25" i="13" a="1"/>
  <c r="H25" i="13"/>
  <c r="D26" i="13"/>
  <c r="H26" i="13" a="1"/>
  <c r="H26" i="13"/>
  <c r="D27" i="13"/>
  <c r="H27" i="13" a="1"/>
  <c r="H27" i="13"/>
  <c r="D28" i="13"/>
  <c r="H28" i="13" a="1"/>
  <c r="H28" i="13"/>
  <c r="D29" i="13"/>
  <c r="H29" i="13" a="1"/>
  <c r="H29" i="13"/>
  <c r="D30" i="13"/>
  <c r="H30" i="13" a="1"/>
  <c r="H30" i="13"/>
  <c r="D31" i="13"/>
  <c r="H31" i="13" a="1"/>
  <c r="H31" i="13"/>
  <c r="D32" i="13"/>
  <c r="H32" i="13" a="1"/>
  <c r="H32" i="13"/>
  <c r="D33" i="13"/>
  <c r="H33" i="13" a="1"/>
  <c r="H33" i="13"/>
  <c r="D34" i="13"/>
  <c r="H34" i="13" a="1"/>
  <c r="H34" i="13"/>
  <c r="D35" i="13"/>
  <c r="H35" i="13" a="1"/>
  <c r="H35" i="13"/>
  <c r="D36" i="13"/>
  <c r="H36" i="13" a="1"/>
  <c r="H36" i="13"/>
  <c r="D37" i="13"/>
  <c r="H37" i="13" a="1"/>
  <c r="H37" i="13"/>
  <c r="D38" i="13"/>
  <c r="H38" i="13" a="1"/>
  <c r="H38" i="13"/>
  <c r="D39" i="13"/>
  <c r="H39" i="13" a="1"/>
  <c r="H39" i="13"/>
  <c r="D20" i="13"/>
  <c r="H20" i="13" a="1"/>
  <c r="H20" i="13"/>
  <c r="C21" i="13"/>
  <c r="G21" i="13" a="1"/>
  <c r="G21" i="13"/>
  <c r="C22" i="13"/>
  <c r="G22" i="13" a="1"/>
  <c r="G22" i="13"/>
  <c r="C23" i="13"/>
  <c r="G23" i="13" a="1"/>
  <c r="G23" i="13"/>
  <c r="C24" i="13"/>
  <c r="G24" i="13" a="1"/>
  <c r="G24" i="13"/>
  <c r="C25" i="13"/>
  <c r="G25" i="13" a="1"/>
  <c r="G25" i="13"/>
  <c r="C26" i="13"/>
  <c r="G26" i="13" a="1"/>
  <c r="G26" i="13"/>
  <c r="C27" i="13"/>
  <c r="G27" i="13" a="1"/>
  <c r="G27" i="13"/>
  <c r="C28" i="13"/>
  <c r="G28" i="13" a="1"/>
  <c r="G28" i="13"/>
  <c r="C29" i="13"/>
  <c r="G29" i="13" a="1"/>
  <c r="G29" i="13"/>
  <c r="C30" i="13"/>
  <c r="G30" i="13" a="1"/>
  <c r="G30" i="13"/>
  <c r="C31" i="13"/>
  <c r="G31" i="13" a="1"/>
  <c r="G31" i="13"/>
  <c r="C32" i="13"/>
  <c r="G32" i="13" a="1"/>
  <c r="G32" i="13"/>
  <c r="C33" i="13"/>
  <c r="G33" i="13" a="1"/>
  <c r="G33" i="13"/>
  <c r="C34" i="13"/>
  <c r="G34" i="13" a="1"/>
  <c r="G34" i="13"/>
  <c r="C35" i="13"/>
  <c r="G35" i="13" a="1"/>
  <c r="G35" i="13"/>
  <c r="C36" i="13"/>
  <c r="G36" i="13" a="1"/>
  <c r="G36" i="13"/>
  <c r="C37" i="13"/>
  <c r="G37" i="13" a="1"/>
  <c r="G37" i="13"/>
  <c r="C38" i="13"/>
  <c r="G38" i="13" a="1"/>
  <c r="G38" i="13"/>
  <c r="C39" i="13"/>
  <c r="G39" i="13" a="1"/>
  <c r="G39" i="13"/>
  <c r="C20" i="13"/>
  <c r="G20" i="13" a="1"/>
  <c r="G20" i="13"/>
  <c r="J41" i="13" a="1"/>
  <c r="J41" i="13"/>
  <c r="J47" i="13" a="1"/>
  <c r="J47" i="13"/>
  <c r="J61" i="13" a="1"/>
  <c r="J61" i="13"/>
  <c r="J82" i="13" a="1"/>
  <c r="J82" i="13"/>
  <c r="J87" i="13" a="1"/>
  <c r="J87" i="13"/>
  <c r="I49" i="13" a="1"/>
  <c r="I49" i="13"/>
  <c r="I57" i="13" a="1"/>
  <c r="I57" i="13"/>
  <c r="I65" i="13" a="1"/>
  <c r="I65" i="13"/>
  <c r="I75" i="13" a="1"/>
  <c r="I75" i="13"/>
  <c r="I78" i="13" a="1"/>
  <c r="I78" i="13"/>
  <c r="H83" i="13" a="1"/>
  <c r="H83" i="13"/>
  <c r="G67" i="13" a="1"/>
  <c r="G67" i="13"/>
  <c r="G75" i="13" a="1"/>
  <c r="G75" i="13"/>
  <c r="J15" i="13" a="1"/>
  <c r="J15" i="13"/>
  <c r="I6" i="13" a="1"/>
  <c r="I6" i="13"/>
  <c r="I19" i="13" a="1"/>
  <c r="I19" i="13"/>
  <c r="H10" i="13" a="1"/>
  <c r="H10" i="13"/>
  <c r="H14" i="13" a="1"/>
  <c r="H14" i="13"/>
  <c r="H16" i="13" a="1"/>
  <c r="H16" i="13"/>
  <c r="G14" i="13" a="1"/>
  <c r="G14" i="13"/>
  <c r="G17" i="13" a="1"/>
  <c r="G17" i="13"/>
  <c r="U74" i="13"/>
  <c r="V72" i="13"/>
  <c r="V70" i="13"/>
  <c r="V71" i="13"/>
  <c r="Q74" i="13"/>
  <c r="U86" i="13"/>
  <c r="V82" i="13"/>
  <c r="V83" i="13"/>
  <c r="V84" i="13"/>
  <c r="V85" i="13"/>
  <c r="Q46" i="13"/>
  <c r="R43" i="13"/>
  <c r="U27" i="13"/>
  <c r="V23" i="13"/>
  <c r="O27" i="13"/>
  <c r="P23" i="13"/>
  <c r="S27" i="13"/>
  <c r="T26" i="13"/>
  <c r="Q27" i="13"/>
  <c r="R23" i="13"/>
  <c r="S86" i="13"/>
  <c r="O86" i="13"/>
  <c r="P84" i="13"/>
  <c r="Q86" i="13"/>
  <c r="S74" i="13"/>
  <c r="O74" i="13"/>
  <c r="U46" i="13"/>
  <c r="S46" i="13"/>
  <c r="O46" i="13"/>
  <c r="O10" i="13"/>
  <c r="P7" i="13"/>
  <c r="S10" i="13"/>
  <c r="T7" i="13"/>
  <c r="Q10" i="13"/>
  <c r="U10" i="13"/>
  <c r="P43" i="13"/>
  <c r="P42" i="13"/>
  <c r="P44" i="13"/>
  <c r="P45" i="13"/>
  <c r="T43" i="13"/>
  <c r="T42" i="13"/>
  <c r="T44" i="13"/>
  <c r="T45" i="13"/>
  <c r="V45" i="13"/>
  <c r="V42" i="13"/>
  <c r="P71" i="13"/>
  <c r="P70" i="13"/>
  <c r="T72" i="13"/>
  <c r="T70" i="13"/>
  <c r="R82" i="13"/>
  <c r="R84" i="13"/>
  <c r="T85" i="13"/>
  <c r="T83" i="13"/>
  <c r="R42" i="13"/>
  <c r="R45" i="13"/>
  <c r="R70" i="13"/>
  <c r="R72" i="13"/>
  <c r="T24" i="13"/>
  <c r="T23" i="13"/>
  <c r="V26" i="13"/>
  <c r="V25" i="13"/>
  <c r="V24" i="13"/>
  <c r="R26" i="13"/>
  <c r="R24" i="13"/>
  <c r="V73" i="13"/>
  <c r="R71" i="13"/>
  <c r="R73" i="13"/>
  <c r="T73" i="13"/>
  <c r="P73" i="13"/>
  <c r="T71" i="13"/>
  <c r="P72" i="13"/>
  <c r="P85" i="13"/>
  <c r="P83" i="13"/>
  <c r="P82" i="13"/>
  <c r="R83" i="13"/>
  <c r="R85" i="13"/>
  <c r="T82" i="13"/>
  <c r="T84" i="13"/>
  <c r="V44" i="13"/>
  <c r="V43" i="13"/>
  <c r="R44" i="13"/>
  <c r="T25" i="13"/>
  <c r="P26" i="13"/>
  <c r="P25" i="13"/>
  <c r="R25" i="13"/>
  <c r="P24" i="13"/>
  <c r="P6" i="13"/>
  <c r="P8" i="13"/>
  <c r="P9" i="13"/>
  <c r="T8" i="13"/>
  <c r="T9" i="13"/>
  <c r="T6" i="13"/>
  <c r="R8" i="13"/>
  <c r="R7" i="13"/>
  <c r="R9" i="13"/>
  <c r="R6" i="13"/>
  <c r="V8" i="13"/>
  <c r="V7" i="13"/>
  <c r="V9" i="13"/>
  <c r="V6" i="13"/>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<sst xmlns="http://schemas.openxmlformats.org/spreadsheetml/2006/main" count="487" uniqueCount="249">
  <si>
    <t>How to use this self-assessment tool</t>
  </si>
  <si>
    <r>
      <rPr>
        <b/>
        <sz val="12"/>
        <color rgb="FF000000"/>
        <rFont val="Arial"/>
      </rPr>
      <t>INTRODUCTION:</t>
    </r>
    <r>
      <rPr>
        <sz val="12"/>
        <color rgb="FF000000"/>
        <rFont val="Arial"/>
      </rPr>
      <t xml:space="preserve"> This experience of care improvement framework supports NHS trusts and foundation trusts to focus on improving outcomes and experiences for people using services, unpaid carers, staff and volunteers. In addition, it is also important to understand and learn from people who do not currently access services but who have a need to, ensuring that the service provided understands and meets the needs of the community as a whole.  It can also be used by Integrated Care Boards (ICBs) to better understand how providers across the system are listening, valuing, understanding and improving experiences of care in partnership with other stakeholders, for example, Voluntary, Community and Social Enterprise organisations (VCSE).  </t>
    </r>
  </si>
  <si>
    <r>
      <rPr>
        <b/>
        <sz val="12"/>
        <color rgb="FF000000"/>
        <rFont val="Arial"/>
      </rPr>
      <t>OVERVIEW:</t>
    </r>
    <r>
      <rPr>
        <sz val="12"/>
        <color rgb="FF000000"/>
        <rFont val="Arial"/>
      </rPr>
      <t xml:space="preserve"> This framework helps providers to focus on the key areas (including supporting practice) that need to be present to ensure continuous improvement of experiences of care. It brings together the characteristics of organisations that consistently improve experience of care and enables boards to carry out an organisational diagnostic against a set of indicators.  These indicators are: Leadership, Organisational Culture, Collecting Feedback, Analysing Feedback, Learning for Improvement. </t>
    </r>
  </si>
  <si>
    <r>
      <rPr>
        <b/>
        <sz val="12"/>
        <color rgb="FF000000"/>
        <rFont val="Arial"/>
      </rPr>
      <t>USING THE FRAMEWORK MATRIX:</t>
    </r>
    <r>
      <rPr>
        <sz val="12"/>
        <color rgb="FF000000"/>
        <rFont val="Arial"/>
      </rPr>
      <t xml:space="preserve"> Worksheets have been developed to help the review group record its discussions and agreed actions for future work. These discussions look at three perspectives:
•	Where are we now?
•	What would good look like? 
•	What will we do to get from where we are now to what good looks like? 
The review group should agree a baseline measure of its performance in each area of practice by coming together to discuss each of themes and to rate each of the areas using the maturity matrix scoring outlined below. It is important that the review group has a wide range of input as it is important to listen to a broad range of perspectives.  Ideally the matrix will be updated and reviewed every 6-12 months to benchmark improvement and understand opportunity gaps.  While the initial assessment may take some time the update reviews should not be as onerous. </t>
    </r>
  </si>
  <si>
    <r>
      <rPr>
        <b/>
        <sz val="12"/>
        <color rgb="FF000000"/>
        <rFont val="Arial"/>
      </rPr>
      <t>MATURITY MATRIX:</t>
    </r>
    <r>
      <rPr>
        <sz val="12"/>
        <color rgb="FF000000"/>
        <rFont val="Arial"/>
      </rPr>
      <t xml:space="preserve"> This maturity matrix can be used to undertake the baseline assessment of current practice. (see table below)</t>
    </r>
  </si>
  <si>
    <r>
      <rPr>
        <b/>
        <sz val="12"/>
        <color rgb="FF000000"/>
        <rFont val="Arial"/>
      </rPr>
      <t>DATA INPUT:</t>
    </r>
    <r>
      <rPr>
        <sz val="12"/>
        <color rgb="FF000000"/>
        <rFont val="Arial"/>
      </rPr>
      <t xml:space="preserve"> The 5 worksheets cover each of the 5 sections of the framework and offer the opportunity to input relevent data/evidence collected in reponse to each of the areas related.   Included is a drop-down box to input the relevent maturity level (as per table below).  Both data/evidence and maturity level can be updated at each re-assessment point. </t>
    </r>
  </si>
  <si>
    <r>
      <rPr>
        <b/>
        <sz val="12"/>
        <color rgb="FF000000"/>
        <rFont val="Arial"/>
      </rPr>
      <t>PROGRESS TRACKER/SUMMARY</t>
    </r>
    <r>
      <rPr>
        <sz val="12"/>
        <color rgb="FF000000"/>
        <rFont val="Arial"/>
      </rPr>
      <t>: The 2 overview spreadsheets offer the ability to demonstrate overall performance, over time. The detailed tracker shows progress against each of the areas within each section and the summary gives an overview of progress against each section.</t>
    </r>
  </si>
  <si>
    <r>
      <rPr>
        <b/>
        <sz val="12"/>
        <color rgb="FF000000"/>
        <rFont val="Arial"/>
      </rPr>
      <t xml:space="preserve">MATURITY MATRIX:    </t>
    </r>
    <r>
      <rPr>
        <sz val="12"/>
        <color rgb="FF000000"/>
        <rFont val="Arial"/>
      </rPr>
      <t xml:space="preserve"> </t>
    </r>
  </si>
  <si>
    <t>Maturity Level</t>
  </si>
  <si>
    <t>Description</t>
  </si>
  <si>
    <t>Excelling</t>
  </si>
  <si>
    <t>All good practice indicators are being met, with evidence of how this is leading to improvement.</t>
  </si>
  <si>
    <t>Achieving</t>
  </si>
  <si>
    <r>
      <t>Evidence that the majority of</t>
    </r>
    <r>
      <rPr>
        <sz val="12"/>
        <color rgb="FF000000"/>
        <rFont val="Arial"/>
        <family val="2"/>
      </rPr>
      <t xml:space="preserve"> good practice indicators are being met, with no major omissions.</t>
    </r>
  </si>
  <si>
    <t>Progressing</t>
  </si>
  <si>
    <t>Evidence that some of the good practice indicators being met or evidence against all indicators but it is limited in some places.</t>
  </si>
  <si>
    <t>Insufficient Progress</t>
  </si>
  <si>
    <t xml:space="preserve">Little or no evidence of progress against the good practice indicators. </t>
  </si>
  <si>
    <t>Section:</t>
  </si>
  <si>
    <t xml:space="preserve">Leadership </t>
  </si>
  <si>
    <t>Name of Organisation:</t>
  </si>
  <si>
    <t>Completed by:</t>
  </si>
  <si>
    <t>Benchmark review completed on:</t>
  </si>
  <si>
    <t>Year 1 review completed on:</t>
  </si>
  <si>
    <t>Year 2 review completed on:</t>
  </si>
  <si>
    <t>Year 3 review completed on:</t>
  </si>
  <si>
    <t>Leadership Areas</t>
  </si>
  <si>
    <t>Where we are now?</t>
  </si>
  <si>
    <t>What would good look like?</t>
  </si>
  <si>
    <t>What do we need to do to achieve what good looks like?</t>
  </si>
  <si>
    <t>Maturity Rating - Benchmark Review</t>
  </si>
  <si>
    <t>Year 1 Review Update</t>
  </si>
  <si>
    <t>Maturity Rating - Year 1</t>
  </si>
  <si>
    <t>Year 2 Review Update</t>
  </si>
  <si>
    <t>Maturity Rating - Year 2</t>
  </si>
  <si>
    <t>Year 3 Review Update</t>
  </si>
  <si>
    <t>Maturity Rating - Year 3</t>
  </si>
  <si>
    <t>1a -The provider has an experience of care strategy that:
·         is either a stand-alone document or is integrated into a strategy for improving quality
·         has been co-produced with the community, people using services, unpaid carers, frontline staff and volunteers
·         has been consulted on with key stakeholders, including the community and voluntary sector and the integrated care system partners   ·         has been signed off by the board
·         is reviewed regularly by the board who can support improvement and mitigating actions</t>
  </si>
  <si>
    <t>1b -  The provider has a delivery plan for experience of care that includes:  ·         listening to, collecting and ongoing analysis of both quantitative and qualitative feedback from a variety of local and national sources, including from those in the community who do not currently access services but have a need for them or are likely to in the future 
·         a timetable for review</t>
  </si>
  <si>
    <t>1c…. The provider can demonstrate how it works with people using services, unpaid carers, communities and how this informs relevant decisions, in line with the statutory guidance working in partnership with people and communities.</t>
  </si>
  <si>
    <t>1d…. The provider can demonstrate an approach that addresses inequalities in experience of care and both understands and meets the needs of marginalised or underserved communities.</t>
  </si>
  <si>
    <t>1e…. Where it has identified health inequality gaps between actual and expected service use, the provider can demonstrate:
·         how it is working with people who don't currently access services but have a need to or are likely to need it in the future
·         how this work informs relevant decisions</t>
  </si>
  <si>
    <t>1f…. The provider can demonstrate that it’s proactively working with the community to understand the reasons behind any difference between actual and expected experience of care and is seeking to improve it.</t>
  </si>
  <si>
    <t>1g…. The provider can demonstrate how it is working in partnership with the local integrated care board and system to improve experience of care.</t>
  </si>
  <si>
    <t>2a…. The provider can demonstrate that experience of care, for both people receiving and providing care, is embedded in all aspects of leadership development.</t>
  </si>
  <si>
    <t>2b…. The provider can demonstrate how it has involved people using services and unpaid carers in the assessment and appraisal processes for staff. This approach could involve using experience of care feedback data or other forms of evidence, including compliments, complaints and testimonials.</t>
  </si>
  <si>
    <t xml:space="preserve">2c…. The provider ensures that experience of care feedback from the community, people using services and unpaid carers is embedded in the organisation’s approach to staff and volunteer training. </t>
  </si>
  <si>
    <t>3a…. The provider has an executive director lead for experience of care who routinely provides the board with reports and proactively leads this area of work.  </t>
  </si>
  <si>
    <t>3b…. The provider’s executive leadership team is accessible and visible in the organisation and routinely engages with the community, people using services, unpaid carers, staff and volunteers.</t>
  </si>
  <si>
    <t>4a…. The provider can demonstrate how all healthcare professionals are engaged and provide input into the improvement of services, efficiency changes and how changes impact everyone’s experience of care.</t>
  </si>
  <si>
    <t xml:space="preserve">4b…. The provider can demonstrate how it proactively engages with and involves staff networks, such as the LGBTQIA+ staff network and the network for Black and ethnic minority staff. </t>
  </si>
  <si>
    <t>4c…. The provider understands how change impacts on people using services, unpaid carers, volunteers and staff and considers this in the planning and implementation of transformational activity.</t>
  </si>
  <si>
    <t>4d…. The provider can demonstrate how healthcare professional and volunteer engagement across the integrated care system are focused on people using services and unpaid carers.</t>
  </si>
  <si>
    <t xml:space="preserve">4e…. There is clear medical engagement in experience of care as an equal facet of the quality agenda alongside safety and clinical effectiveness. </t>
  </si>
  <si>
    <t>CountIfs for summary - do not delete</t>
  </si>
  <si>
    <t>Benchmark</t>
  </si>
  <si>
    <t>Year One</t>
  </si>
  <si>
    <t>Year Two</t>
  </si>
  <si>
    <t xml:space="preserve">Year Three </t>
  </si>
  <si>
    <t>Organisational Culture</t>
  </si>
  <si>
    <t xml:space="preserve">Area of Practice </t>
  </si>
  <si>
    <r>
      <t xml:space="preserve">Area 5a: </t>
    </r>
    <r>
      <rPr>
        <sz val="12"/>
        <color rgb="FF000000"/>
        <rFont val="Arial"/>
        <family val="2"/>
      </rPr>
      <t>The provider integrates the experience of the community, people using services, unpaid carers, staff and volunteers within its organisational development strategy.</t>
    </r>
  </si>
  <si>
    <r>
      <t>Area 6a:</t>
    </r>
    <r>
      <rPr>
        <sz val="12"/>
        <color rgb="FF000000"/>
        <rFont val="Arial"/>
        <family val="2"/>
      </rPr>
      <t xml:space="preserve"> The provider supports staff to listen and act on the feedback from people using services and unpaid carers.</t>
    </r>
  </si>
  <si>
    <r>
      <t xml:space="preserve">Area 6b: </t>
    </r>
    <r>
      <rPr>
        <sz val="12"/>
        <color rgb="FF000000"/>
        <rFont val="Arial"/>
        <family val="2"/>
      </rPr>
      <t>The provider routinely compares and combines feedback from different sources to get a complete picture of the experience of care. These sources include the community, people using services, unpaid carers, staff and volunteers.</t>
    </r>
  </si>
  <si>
    <r>
      <t>Area 6c:</t>
    </r>
    <r>
      <rPr>
        <i/>
        <sz val="12"/>
        <rFont val="Aptos"/>
        <family val="2"/>
      </rPr>
      <t xml:space="preserve"> </t>
    </r>
    <r>
      <rPr>
        <sz val="12"/>
        <rFont val="Arial"/>
        <family val="2"/>
      </rPr>
      <t>The provider supports, resources and actively engages with staff networks when delivering its approach to improving experience of care, for example, the LGBTQIA+ staff network and the network for Black and ethnic minority staff.</t>
    </r>
  </si>
  <si>
    <r>
      <t>Area 6d</t>
    </r>
    <r>
      <rPr>
        <b/>
        <sz val="12"/>
        <color rgb="FF000000"/>
        <rFont val="Arial"/>
        <family val="2"/>
      </rPr>
      <t xml:space="preserve">: </t>
    </r>
    <r>
      <rPr>
        <sz val="12"/>
        <color rgb="FF000000"/>
        <rFont val="Arial"/>
        <family val="2"/>
      </rPr>
      <t>The provider monitors the improvements and impact made against staff survey results.</t>
    </r>
  </si>
  <si>
    <r>
      <t xml:space="preserve">Area 6e: </t>
    </r>
    <r>
      <rPr>
        <sz val="12"/>
        <color rgb="FF000000"/>
        <rFont val="Arial"/>
        <family val="2"/>
      </rPr>
      <t>The provider uses positive reporting to identify and celebrate the achievements of staff and volunteers.</t>
    </r>
  </si>
  <si>
    <r>
      <t xml:space="preserve">Area 7a: </t>
    </r>
    <r>
      <rPr>
        <sz val="12"/>
        <color rgb="FF000000"/>
        <rFont val="Arial"/>
        <family val="2"/>
      </rPr>
      <t>The provider can demonstrate that staff are engaged in the process of setting staffing levels and in developing the workforce.</t>
    </r>
  </si>
  <si>
    <r>
      <t xml:space="preserve">Area 7b: </t>
    </r>
    <r>
      <rPr>
        <sz val="12"/>
        <color rgb="FF000000"/>
        <rFont val="Arial"/>
        <family val="2"/>
      </rPr>
      <t>The provider can show how well escalation processes are defined and embedded throughout the organisation to ensure safe staffing.</t>
    </r>
  </si>
  <si>
    <r>
      <t xml:space="preserve">Area 7c: </t>
    </r>
    <r>
      <rPr>
        <sz val="12"/>
        <color rgb="FF000000"/>
        <rFont val="Arial"/>
        <family val="2"/>
      </rPr>
      <t>The provider can demonstrate that staff give care that is compassionate.</t>
    </r>
  </si>
  <si>
    <r>
      <t xml:space="preserve">Area 7d: </t>
    </r>
    <r>
      <rPr>
        <sz val="12"/>
        <color rgb="FF000000"/>
        <rFont val="Arial"/>
        <family val="2"/>
      </rPr>
      <t>The provider can demonstrate that staff involve people using services and unpaid carers in making decisions about their care and treatment.</t>
    </r>
  </si>
  <si>
    <r>
      <t xml:space="preserve">Area 7e: </t>
    </r>
    <r>
      <rPr>
        <sz val="12"/>
        <color rgb="FF000000"/>
        <rFont val="Arial"/>
        <family val="2"/>
      </rPr>
      <t>The provider can demonstrate that it provides good emotional, spiritual and religious support to people using services, unpaid carers, staff and volunteers.</t>
    </r>
  </si>
  <si>
    <r>
      <t xml:space="preserve">Area 8a: </t>
    </r>
    <r>
      <rPr>
        <sz val="12"/>
        <color rgb="FF000000"/>
        <rFont val="Arial"/>
        <family val="2"/>
      </rPr>
      <t>The provider has a set of values that have been co-produced with people using services, unpaid carers, volunteers and staff.</t>
    </r>
  </si>
  <si>
    <t>Area 8b: The provider refers to its values in all corporate documents, which reflect the broader values in the NHS Constitution. </t>
  </si>
  <si>
    <r>
      <t xml:space="preserve">Area 8c: </t>
    </r>
    <r>
      <rPr>
        <sz val="12"/>
        <color rgb="FF000000"/>
        <rFont val="Arial"/>
        <family val="2"/>
      </rPr>
      <t>The provider has an accountability framework to ensure its values are demonstrated by staff and volunteers.</t>
    </r>
  </si>
  <si>
    <r>
      <t xml:space="preserve">Area 8d: </t>
    </r>
    <r>
      <rPr>
        <sz val="12"/>
        <color rgb="FF000000"/>
        <rFont val="Arial"/>
        <family val="2"/>
      </rPr>
      <t>The provider has a values-based recruitment and appraisal system in place.</t>
    </r>
  </si>
  <si>
    <r>
      <t xml:space="preserve">Area 9a: </t>
    </r>
    <r>
      <rPr>
        <sz val="12"/>
        <color rgb="FF000000"/>
        <rFont val="Arial"/>
        <family val="2"/>
      </rPr>
      <t>The provider can demonstrate that the information it provides is accessible and clear to people using services, unpaid carers and the public, and ensures it is available through multiple routes.</t>
    </r>
  </si>
  <si>
    <r>
      <t xml:space="preserve">Area 9b: </t>
    </r>
    <r>
      <rPr>
        <sz val="12"/>
        <color rgb="FF000000"/>
        <rFont val="Arial"/>
        <family val="2"/>
      </rPr>
      <t>The provider can demonstrate that it identifies, records and shares the communication and information needs and preferences of people receiving care and unpaid carers.</t>
    </r>
  </si>
  <si>
    <r>
      <t xml:space="preserve">Area 9c: </t>
    </r>
    <r>
      <rPr>
        <sz val="12"/>
        <color rgb="FF000000"/>
        <rFont val="Arial"/>
        <family val="2"/>
      </rPr>
      <t>The provider co-produces communications with people with lived experience and other stakeholders to ensure communications are clear and readily understood.</t>
    </r>
  </si>
  <si>
    <r>
      <t xml:space="preserve">Area 9d: </t>
    </r>
    <r>
      <rPr>
        <sz val="12"/>
        <color rgb="FF000000"/>
        <rFont val="Arial"/>
        <family val="2"/>
      </rPr>
      <t>People are routinely written to in a format that is accessible to them.</t>
    </r>
  </si>
  <si>
    <r>
      <t xml:space="preserve">Area 9e: </t>
    </r>
    <r>
      <rPr>
        <sz val="12"/>
        <color rgb="FF000000"/>
        <rFont val="Arial"/>
        <family val="2"/>
      </rPr>
      <t>The organisation can demonstrate that the information it provides is accessible to people using services, unpaid carers and the public, and ensures this information is available through multiple routes.</t>
    </r>
  </si>
  <si>
    <t>Collecting Feedback</t>
  </si>
  <si>
    <r>
      <t>Area 10a: </t>
    </r>
    <r>
      <rPr>
        <sz val="12"/>
        <color rgb="FF231F20"/>
        <rFont val="Arial"/>
        <family val="2"/>
      </rPr>
      <t xml:space="preserve"> The provider can demonstrate a comprehensive programme of seeking rapid and real or near real-time feedback from people using services and unpaid carers.</t>
    </r>
  </si>
  <si>
    <r>
      <t>Area 10b:</t>
    </r>
    <r>
      <rPr>
        <i/>
        <sz val="12"/>
        <color rgb="FF231F20"/>
        <rFont val="Aptos"/>
        <family val="2"/>
      </rPr>
      <t xml:space="preserve"> </t>
    </r>
    <r>
      <rPr>
        <sz val="12"/>
        <color rgb="FF231F20"/>
        <rFont val="Arial"/>
        <family val="2"/>
      </rPr>
      <t>The provider can demonstrate an effective approach to collecting and hearing feedback from marginalised or underserved communities.</t>
    </r>
  </si>
  <si>
    <r>
      <t>Area 10c: </t>
    </r>
    <r>
      <rPr>
        <sz val="12"/>
        <color rgb="FF231F20"/>
        <rFont val="Arial"/>
        <family val="2"/>
      </rPr>
      <t xml:space="preserve"> The provider can demonstrate that there is a process to collect and hear feedback from volunteers.</t>
    </r>
  </si>
  <si>
    <r>
      <t>Area 10d:</t>
    </r>
    <r>
      <rPr>
        <sz val="12"/>
        <color rgb="FF231F20"/>
        <rFont val="Arial"/>
        <family val="2"/>
      </rPr>
      <t xml:space="preserve"> The provider can demonstrate it supports and uses national patient experience surveys and the Friends and Family Test. It ensures all people who use services and unpaid carers are given the opportunity to feedback, see the results, support co-produced improvements and see the impact locally.</t>
    </r>
  </si>
  <si>
    <r>
      <t>Area 10e:</t>
    </r>
    <r>
      <rPr>
        <sz val="12"/>
        <color rgb="FF231F20"/>
        <rFont val="Arial"/>
        <family val="2"/>
      </rPr>
      <t xml:space="preserve"> The provider can demonstrate that it uses existing quantitative and qualitative datasets that speak to experiences of care, before beginning to collect new data. This approach will ensure any new data collection is necessary and targeted at evidenced gaps in insight.</t>
    </r>
  </si>
  <si>
    <t>Area 10f:  The provider can demonstrate adherence to best practice guidelines for experience of care.</t>
  </si>
  <si>
    <r>
      <t xml:space="preserve">Area 11a: </t>
    </r>
    <r>
      <rPr>
        <sz val="12"/>
        <color rgb="FF000000"/>
        <rFont val="Arial"/>
        <family val="2"/>
      </rPr>
      <t>The provider undertakes stakeholder mapping to seek feedback from all relevant groups and communities, ensuring no one is missed and everyone’s accessibility and inclusivity needs are considered.</t>
    </r>
  </si>
  <si>
    <t xml:space="preserve">Area 11b: The provider can demonstrate its adhering to statutory guidance for improving the quality of care. </t>
  </si>
  <si>
    <r>
      <t xml:space="preserve">Area 11c: </t>
    </r>
    <r>
      <rPr>
        <sz val="12"/>
        <color rgb="FF000000"/>
        <rFont val="Arial"/>
        <family val="2"/>
      </rPr>
      <t>The provider is proactive in informing and signposting people to the range of ways they can provide feedback, including through the NHS website and other organisations, such as Healthwatch.</t>
    </r>
  </si>
  <si>
    <r>
      <t>Area 11d: </t>
    </r>
    <r>
      <rPr>
        <sz val="12"/>
        <color rgb="FF000000"/>
        <rFont val="Arial"/>
        <family val="2"/>
      </rPr>
      <t xml:space="preserve"> The provider employs a range of methods to collect feedback, considering accessibility and based on the recorded needs and preferences of people using services and unpaid carers.</t>
    </r>
  </si>
  <si>
    <r>
      <t>Area 11e: </t>
    </r>
    <r>
      <rPr>
        <sz val="12"/>
        <color rgb="FF000000"/>
        <rFont val="Arial"/>
        <family val="2"/>
      </rPr>
      <t xml:space="preserve"> The provider employs a range of methods to collect feedback from people who do not currently access care but who have a need for it or would be likely to need it in the future.</t>
    </r>
  </si>
  <si>
    <r>
      <t xml:space="preserve">Area 11f: </t>
    </r>
    <r>
      <rPr>
        <sz val="12"/>
        <color rgb="FF000000"/>
        <rFont val="Arial"/>
        <family val="2"/>
      </rPr>
      <t>The provider empowers staff to actively identify and record communication and information needs and preferences made by people using services and their unpaid carers.</t>
    </r>
  </si>
  <si>
    <r>
      <t>Area 12a:</t>
    </r>
    <r>
      <rPr>
        <sz val="12"/>
        <color rgb="FF000000"/>
        <rFont val="Arial"/>
        <family val="2"/>
      </rPr>
      <t xml:space="preserve"> The provider has an accessible and user-friendly complaints policy, which complies with statutory regulations. Information is visible in all locations where care is received and is available from community staff where applicable.</t>
    </r>
  </si>
  <si>
    <r>
      <t xml:space="preserve">Area 12b: </t>
    </r>
    <r>
      <rPr>
        <sz val="12"/>
        <color rgb="FF000000"/>
        <rFont val="Arial"/>
        <family val="2"/>
      </rPr>
      <t>The provider clearly displays information on how to make a complaint on its website, and this is accessible within no more than two clicks from the home page.</t>
    </r>
  </si>
  <si>
    <r>
      <t>Area 12c: </t>
    </r>
    <r>
      <rPr>
        <sz val="12"/>
        <color rgb="FF000000"/>
        <rFont val="Arial"/>
        <family val="2"/>
      </rPr>
      <t>The provider offers a discussion with a named contact and complainants are supported throughout the complaints process.</t>
    </r>
  </si>
  <si>
    <r>
      <t xml:space="preserve">Area 12d: </t>
    </r>
    <r>
      <rPr>
        <sz val="12"/>
        <color rgb="FF000000"/>
        <rFont val="Arial"/>
        <family val="2"/>
      </rPr>
      <t>The provider can provide evidence that practice has changed following complaints.</t>
    </r>
  </si>
  <si>
    <r>
      <t xml:space="preserve">Area 12e: </t>
    </r>
    <r>
      <rPr>
        <sz val="12"/>
        <color rgb="FF000000"/>
        <rFont val="Arial"/>
        <family val="2"/>
      </rPr>
      <t xml:space="preserve">The provider monitors insight arising from complaints, such as patterns and notable variations in experiences of care, to support understanding of and reduce health inequalities, ensuring improvements are sustained. </t>
    </r>
  </si>
  <si>
    <r>
      <t xml:space="preserve">Area 13a: </t>
    </r>
    <r>
      <rPr>
        <sz val="12"/>
        <color rgb="FF000000"/>
        <rFont val="Arial"/>
        <family val="2"/>
      </rPr>
      <t>The provider provides information about Patient Advice and Liaison Service (PALS) that is visible in all locations where people use services and is available from community staff where PALS is provided.</t>
    </r>
  </si>
  <si>
    <r>
      <t>Area 13b</t>
    </r>
    <r>
      <rPr>
        <sz val="12"/>
        <color rgb="FF000000"/>
        <rFont val="Arial"/>
        <family val="2"/>
      </rPr>
      <t>: The provider clearly displays information about how to use PALS on its website and this information is accessible within no more than two clicks from the home page where PALS is provided.</t>
    </r>
  </si>
  <si>
    <r>
      <t>Area 13c</t>
    </r>
    <r>
      <rPr>
        <sz val="12"/>
        <color rgb="FF000000"/>
        <rFont val="Arial"/>
        <family val="2"/>
      </rPr>
      <t>: The provider routinely gathers and reports on feedback about how issues have been handled where PALS is provided.</t>
    </r>
  </si>
  <si>
    <r>
      <t>Area 13d</t>
    </r>
    <r>
      <rPr>
        <sz val="12"/>
        <color rgb="FF000000"/>
        <rFont val="Arial"/>
        <family val="2"/>
      </rPr>
      <t>:  The provider can provide evidence that practice has changed in response to feedback from PALS.</t>
    </r>
  </si>
  <si>
    <r>
      <t>Area 13e</t>
    </r>
    <r>
      <rPr>
        <sz val="12"/>
        <color rgb="FF000000"/>
        <rFont val="Arial"/>
        <family val="2"/>
      </rPr>
      <t>:  The provider monitors insight arising from PALS, such as patterns and notable variations in experiences of care, to support understanding of and reduce health inequalities, ensuring improvements are sustained.</t>
    </r>
  </si>
  <si>
    <r>
      <t>Area 13f</t>
    </r>
    <r>
      <rPr>
        <sz val="12"/>
        <color rgb="FF000000"/>
        <rFont val="Arial"/>
        <family val="2"/>
      </rPr>
      <t>:  The provider routinely captures a range of written and spoken qualitative feedback, including through lived experience, focus groups and existing datasets, such as the NHS website.</t>
    </r>
  </si>
  <si>
    <r>
      <t>Area 13g:</t>
    </r>
    <r>
      <rPr>
        <sz val="12"/>
        <color rgb="FF000000"/>
        <rFont val="Arial"/>
        <family val="2"/>
      </rPr>
      <t xml:space="preserve"> The provider monitors and evaluates the impact and outcomes from quantitative and qualitative evidence as to the experience of care. </t>
    </r>
  </si>
  <si>
    <r>
      <t>Area 13h:</t>
    </r>
    <r>
      <rPr>
        <sz val="12"/>
        <color rgb="FF000000"/>
        <rFont val="Arial"/>
        <family val="2"/>
      </rPr>
      <t xml:space="preserve"> The provider can demonstrate it uses both quantitative and qualitative evidence about the experience of care at board level and in committees that support improvements </t>
    </r>
  </si>
  <si>
    <r>
      <t>Area 14a:</t>
    </r>
    <r>
      <rPr>
        <sz val="12"/>
        <color rgb="FF000000"/>
        <rFont val="Arial"/>
        <family val="2"/>
      </rPr>
      <t>  The provider supports staff in addressing concerns raised by people using services, unpaid carers, families and volunteers.</t>
    </r>
  </si>
  <si>
    <r>
      <t>Area 14b</t>
    </r>
    <r>
      <rPr>
        <sz val="12"/>
        <color rgb="FF000000"/>
        <rFont val="Arial"/>
        <family val="2"/>
      </rPr>
      <t>:  The provider has a process for demonstrating how teams can share and learn from responding to concerns raised by people using services, unpaid carers, families and volunteers.</t>
    </r>
  </si>
  <si>
    <t>Area 14c:  The provider can demonstrate that Duty of Candour regulations are well understood and embedded; the provider’s processes are clear and transparent.</t>
  </si>
  <si>
    <r>
      <t>Area 14c</t>
    </r>
    <r>
      <rPr>
        <sz val="12"/>
        <color rgb="FF000000"/>
        <rFont val="Arial"/>
        <family val="2"/>
      </rPr>
      <t>:  The organisation can demonstrate that Duty of Candour regulations are well understood and embedded; the organisation’s processes for this are clear and transparent.</t>
    </r>
  </si>
  <si>
    <t xml:space="preserve">Learning for Improvement </t>
  </si>
  <si>
    <t>Area 19a: The provider uses shared decision-making tools to help people using services and unpaid carers make informed decisions about treatment and care options.</t>
  </si>
  <si>
    <t>Area 19b: The provider has a process for demonstrating that people using services and unpaid carers are all involved in care planning, including the statutory duty to involve unpaid carers in discharge planning.</t>
  </si>
  <si>
    <r>
      <t>Area19c: </t>
    </r>
    <r>
      <rPr>
        <sz val="12"/>
        <color rgb="FF000000"/>
        <rFont val="Arial"/>
        <family val="2"/>
      </rPr>
      <t>The provider can demonstrate that people using services and unpaid carers, understand any roles they may have in the agreed care plan.</t>
    </r>
  </si>
  <si>
    <r>
      <t>Area 19d: </t>
    </r>
    <r>
      <rPr>
        <sz val="12"/>
        <color rgb="FF000000"/>
        <rFont val="Arial"/>
        <family val="2"/>
      </rPr>
      <t>The provider performs highly in those NHS-mandated national survey questions that ask if people felt involved in decisions about care and treatment.</t>
    </r>
  </si>
  <si>
    <r>
      <t>Area 20a: </t>
    </r>
    <r>
      <rPr>
        <sz val="12"/>
        <color rgb="FF000000"/>
        <rFont val="Arial"/>
        <family val="2"/>
      </rPr>
      <t>The provider has a systematic approach to identifying staff and volunteer training needs to use feedback to drive improvement in experience of care.</t>
    </r>
  </si>
  <si>
    <r>
      <t>Area 20b: </t>
    </r>
    <r>
      <rPr>
        <sz val="12"/>
        <color rgb="FF000000"/>
        <rFont val="Arial"/>
        <family val="2"/>
      </rPr>
      <t xml:space="preserve"> The provider’s board and executive team have a good understanding of how change happens in complex systems, and how change impacts people using services, unpaid carers, volunteers and staff.</t>
    </r>
  </si>
  <si>
    <t>Area 21a:  The provider can demonstrate that staff engage in continuous improvement using an improvement methodology in line with NHS IMPACT.</t>
  </si>
  <si>
    <r>
      <t>Area 21b</t>
    </r>
    <r>
      <rPr>
        <sz val="12"/>
        <color rgb="FF000000"/>
        <rFont val="Arial"/>
        <family val="2"/>
      </rPr>
      <t>:</t>
    </r>
    <r>
      <rPr>
        <b/>
        <sz val="12"/>
        <color rgb="FF000000"/>
        <rFont val="Arial"/>
        <family val="2"/>
      </rPr>
      <t> </t>
    </r>
    <r>
      <rPr>
        <sz val="12"/>
        <color rgb="FF000000"/>
        <rFont val="Arial"/>
        <family val="2"/>
      </rPr>
      <t>Staff have the capability and capacity to identify areas for quality improvement and undertake these improvements in partnership with people with lived experience.</t>
    </r>
  </si>
  <si>
    <r>
      <t>Area 22a: </t>
    </r>
    <r>
      <rPr>
        <sz val="12"/>
        <color rgb="FF000000"/>
        <rFont val="Arial"/>
        <family val="2"/>
      </rPr>
      <t>The provider can demonstrate that results of impact assessments are always included within proposals.</t>
    </r>
  </si>
  <si>
    <r>
      <t>Area 22b: </t>
    </r>
    <r>
      <rPr>
        <sz val="12"/>
        <color rgb="FF000000"/>
        <rFont val="Arial"/>
        <family val="2"/>
      </rPr>
      <t>The provider can demonstrate how people with lived experience and unpaid carers have been involved at all stages of any service change, and there is evidence of meaningful co-production or co-design within this.</t>
    </r>
  </si>
  <si>
    <r>
      <t>Area 23a: </t>
    </r>
    <r>
      <rPr>
        <sz val="12"/>
        <color rgb="FF000000"/>
        <rFont val="Arial"/>
        <family val="2"/>
      </rPr>
      <t>The provider can demonstrate that staff and volunteers are given the opportunity to contribute and act on ideas for continuous improvement, including recognising and rewarding where staff and volunteers have responded positively to experience of care feedback.</t>
    </r>
  </si>
  <si>
    <t xml:space="preserve">Analysing Feedback </t>
  </si>
  <si>
    <r>
      <t xml:space="preserve">Area 15a: </t>
    </r>
    <r>
      <rPr>
        <sz val="12"/>
        <color rgb="FF000000"/>
        <rFont val="Arial"/>
        <family val="2"/>
      </rPr>
      <t>The</t>
    </r>
    <r>
      <rPr>
        <b/>
        <sz val="12"/>
        <color rgb="FF000000"/>
        <rFont val="Arial"/>
        <family val="2"/>
      </rPr>
      <t xml:space="preserve"> </t>
    </r>
    <r>
      <rPr>
        <sz val="12"/>
        <color rgb="FF000000"/>
        <rFont val="Arial"/>
        <family val="2"/>
      </rPr>
      <t>provider can</t>
    </r>
    <r>
      <rPr>
        <b/>
        <sz val="12"/>
        <color rgb="FF000000"/>
        <rFont val="Arial"/>
        <family val="2"/>
      </rPr>
      <t xml:space="preserve"> </t>
    </r>
    <r>
      <rPr>
        <sz val="12"/>
        <color rgb="FF000000"/>
        <rFont val="Arial"/>
        <family val="2"/>
      </rPr>
      <t>demonstrate that it routinely and systematically analyses quantitative feedback using appropriate methods and best practice, such as ensuring data is representative and statistical uncertainty is measured.</t>
    </r>
  </si>
  <si>
    <r>
      <t>Area 15b:</t>
    </r>
    <r>
      <rPr>
        <sz val="12"/>
        <color rgb="FF000000"/>
        <rFont val="Arial"/>
        <family val="2"/>
      </rPr>
      <t xml:space="preserve"> The provider can demonstrate that it routinely and systematically analyses qualitative feedback using appropriate methods and best practice. This includes not attempting to apply quantitative analysis to qualitative datasets, which will result in a loss of meaning and insight.</t>
    </r>
  </si>
  <si>
    <r>
      <t xml:space="preserve">Area 15c: </t>
    </r>
    <r>
      <rPr>
        <sz val="12"/>
        <color rgb="FF000000"/>
        <rFont val="Arial"/>
        <family val="2"/>
      </rPr>
      <t xml:space="preserve">The provider has dedicated analysis and support to ensure it can best use its experience of care feedback data. </t>
    </r>
  </si>
  <si>
    <r>
      <t xml:space="preserve">Area 15d: </t>
    </r>
    <r>
      <rPr>
        <sz val="12"/>
        <color rgb="FF000000"/>
        <rFont val="Arial"/>
        <family val="2"/>
      </rPr>
      <t>The provider ensures that analysing experience of care data is a key component of annual quality accounts.</t>
    </r>
  </si>
  <si>
    <r>
      <t xml:space="preserve">Area 15e: </t>
    </r>
    <r>
      <rPr>
        <sz val="12"/>
        <color rgb="FF000000"/>
        <rFont val="Arial"/>
        <family val="2"/>
      </rPr>
      <t>The provider’s quality accounts include information about experience of care and how the trust is listening and responding to feedback from the community, people using services and unpaid carers. This should include examples of improvements to services or care the provider has made as a result of feedback.</t>
    </r>
  </si>
  <si>
    <r>
      <t>Area 16a</t>
    </r>
    <r>
      <rPr>
        <sz val="12"/>
        <color rgb="FF000000"/>
        <rFont val="Arial"/>
        <family val="2"/>
      </rPr>
      <t>: The provider highlights areas where experience of care correlates with other quality measures (for example, safety and clinical outcomes).</t>
    </r>
  </si>
  <si>
    <r>
      <t>Area 16b</t>
    </r>
    <r>
      <rPr>
        <sz val="12"/>
        <color rgb="FF000000"/>
        <rFont val="Arial"/>
        <family val="2"/>
      </rPr>
      <t>: The trust board reports clearly to articulate the relationships between the quality measures (experience of care, safety and clinical outcomes) and quality improvement.</t>
    </r>
  </si>
  <si>
    <r>
      <t>Area 17a</t>
    </r>
    <r>
      <rPr>
        <sz val="12"/>
        <color rgb="FF000000"/>
        <rFont val="Arial"/>
        <family val="2"/>
      </rPr>
      <t>: The provider monitors qualitative and quantitative data from staff, volunteers, communities, people using services and unpaid carers to identify variations and areas for improvement relating to experiences of care.</t>
    </r>
  </si>
  <si>
    <t>Area 17b:  Staff and volunteers within the provider are empowered to use feedback to inform continuous improvements in line with NHS IMPACT.</t>
  </si>
  <si>
    <r>
      <t>Area 18a</t>
    </r>
    <r>
      <rPr>
        <sz val="12"/>
        <color rgb="FF000000"/>
        <rFont val="Arial"/>
        <family val="2"/>
      </rPr>
      <t>: </t>
    </r>
    <r>
      <rPr>
        <sz val="12"/>
        <color rgb="FFFFFFFF"/>
        <rFont val="Arial"/>
        <family val="2"/>
      </rPr>
      <t xml:space="preserve"> </t>
    </r>
    <r>
      <rPr>
        <sz val="12"/>
        <rFont val="Arial"/>
        <family val="2"/>
      </rPr>
      <t>The provider has a process to support staff to continually improve how they gather feedback so they can use this to improve the quality of care.</t>
    </r>
  </si>
  <si>
    <r>
      <t>Area 18b</t>
    </r>
    <r>
      <rPr>
        <sz val="12"/>
        <color rgb="FF000000"/>
        <rFont val="Arial"/>
        <family val="2"/>
      </rPr>
      <t>: The provider expects all teams to routinely use qualitative and quantitative data feedback about care experiences to make improvements.</t>
    </r>
  </si>
  <si>
    <r>
      <t>Area 18c</t>
    </r>
    <r>
      <rPr>
        <sz val="12"/>
        <color rgb="FF000000"/>
        <rFont val="Arial"/>
        <family val="2"/>
      </rPr>
      <t>: The provider has an effective approach to sharing learning locally, including recognising and rewarding good practice and identifying opportunities to improve the quality of care.</t>
    </r>
  </si>
  <si>
    <t xml:space="preserve">Overview of maturity level across all areas in each section </t>
  </si>
  <si>
    <t>Area</t>
  </si>
  <si>
    <t>Year One Review</t>
  </si>
  <si>
    <t>Year Two Review</t>
  </si>
  <si>
    <t>Year Three Review</t>
  </si>
  <si>
    <t>Benchmark NumValue</t>
  </si>
  <si>
    <t>Y1 NumValue</t>
  </si>
  <si>
    <t>Y2 NumValue</t>
  </si>
  <si>
    <t>Y3 NumValue</t>
  </si>
  <si>
    <t>Trend from benchmark to Y3 (each area)</t>
  </si>
  <si>
    <t>Leadership</t>
  </si>
  <si>
    <t>1a</t>
  </si>
  <si>
    <t>1b</t>
  </si>
  <si>
    <t>Summary of Leadership</t>
  </si>
  <si>
    <t>1c</t>
  </si>
  <si>
    <t>Benchmark - num</t>
  </si>
  <si>
    <t>Year 1 - num</t>
  </si>
  <si>
    <t>Year 2 - num</t>
  </si>
  <si>
    <t>Year 3 - num</t>
  </si>
  <si>
    <t>Year Three</t>
  </si>
  <si>
    <t>1d</t>
  </si>
  <si>
    <t>1e</t>
  </si>
  <si>
    <t>1f</t>
  </si>
  <si>
    <t>1g</t>
  </si>
  <si>
    <t>2a</t>
  </si>
  <si>
    <t>Total</t>
  </si>
  <si>
    <t>2b</t>
  </si>
  <si>
    <t>2c</t>
  </si>
  <si>
    <t>3a</t>
  </si>
  <si>
    <t>3b</t>
  </si>
  <si>
    <t>4a</t>
  </si>
  <si>
    <t>4b</t>
  </si>
  <si>
    <t>4c</t>
  </si>
  <si>
    <t>4d</t>
  </si>
  <si>
    <t>4e</t>
  </si>
  <si>
    <t>5a</t>
  </si>
  <si>
    <t>6a</t>
  </si>
  <si>
    <t>Summary of Organisational Culture</t>
  </si>
  <si>
    <t>6b</t>
  </si>
  <si>
    <t>6c</t>
  </si>
  <si>
    <t>6d</t>
  </si>
  <si>
    <t>6e</t>
  </si>
  <si>
    <t>7a</t>
  </si>
  <si>
    <t>7b</t>
  </si>
  <si>
    <t>7c</t>
  </si>
  <si>
    <t>7d</t>
  </si>
  <si>
    <t>7e</t>
  </si>
  <si>
    <t>8a</t>
  </si>
  <si>
    <t>8b</t>
  </si>
  <si>
    <t>8c</t>
  </si>
  <si>
    <t>8d</t>
  </si>
  <si>
    <t>9a</t>
  </si>
  <si>
    <t>9b</t>
  </si>
  <si>
    <t>9c</t>
  </si>
  <si>
    <t>9d</t>
  </si>
  <si>
    <t>9e</t>
  </si>
  <si>
    <t>10a</t>
  </si>
  <si>
    <t>Summary of Collecting feedback</t>
  </si>
  <si>
    <t>10b</t>
  </si>
  <si>
    <t>10c</t>
  </si>
  <si>
    <t>10d</t>
  </si>
  <si>
    <t>10e</t>
  </si>
  <si>
    <t>10f</t>
  </si>
  <si>
    <t>11a</t>
  </si>
  <si>
    <t>11b</t>
  </si>
  <si>
    <t>11c</t>
  </si>
  <si>
    <t>11d</t>
  </si>
  <si>
    <t>11e</t>
  </si>
  <si>
    <t>11f</t>
  </si>
  <si>
    <t>12a</t>
  </si>
  <si>
    <t>12b</t>
  </si>
  <si>
    <t>12c</t>
  </si>
  <si>
    <t>12d</t>
  </si>
  <si>
    <t>12e</t>
  </si>
  <si>
    <t>13a</t>
  </si>
  <si>
    <t>13b</t>
  </si>
  <si>
    <t>13c</t>
  </si>
  <si>
    <t>13d</t>
  </si>
  <si>
    <t>13e</t>
  </si>
  <si>
    <t>13f</t>
  </si>
  <si>
    <t>13g</t>
  </si>
  <si>
    <t>13h</t>
  </si>
  <si>
    <t>14a</t>
  </si>
  <si>
    <t>14b</t>
  </si>
  <si>
    <t>14c</t>
  </si>
  <si>
    <t>Analysing Feedback</t>
  </si>
  <si>
    <t>15a</t>
  </si>
  <si>
    <t>Summary of Analysing feedback</t>
  </si>
  <si>
    <t>15b</t>
  </si>
  <si>
    <t>15c</t>
  </si>
  <si>
    <t>15d</t>
  </si>
  <si>
    <t>15e</t>
  </si>
  <si>
    <t>16a</t>
  </si>
  <si>
    <t>16b</t>
  </si>
  <si>
    <t>17a</t>
  </si>
  <si>
    <t>17b</t>
  </si>
  <si>
    <t>18a</t>
  </si>
  <si>
    <t>18b</t>
  </si>
  <si>
    <t>18c</t>
  </si>
  <si>
    <t>Learning for Improvement</t>
  </si>
  <si>
    <t>19a</t>
  </si>
  <si>
    <t>Summary of Learning for Improvement</t>
  </si>
  <si>
    <t>19b</t>
  </si>
  <si>
    <t>19c</t>
  </si>
  <si>
    <t>19d</t>
  </si>
  <si>
    <t>20a</t>
  </si>
  <si>
    <t>20b</t>
  </si>
  <si>
    <t>21a</t>
  </si>
  <si>
    <t>21b</t>
  </si>
  <si>
    <t>22a</t>
  </si>
  <si>
    <t>22b</t>
  </si>
  <si>
    <t>23a</t>
  </si>
  <si>
    <t>Overview of maturity level across each section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</si>
</sst>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font>
      <sz val="11"/>
      <color theme="1"/>
      <name val="Aptos Narrow"/>
      <family val="2"/>
      <scheme val="minor"/>
    </font>
    <font>
      <b/>
      <sz val="16"/>
      <color rgb="FFE8EDEE"/>
      <name val="Arial"/>
      <family val="2"/>
    </font>
    <font>
      <sz val="14"/>
      <color rgb="FFE8EDEE"/>
      <name val="Arial Black"/>
      <family val="2"/>
    </font>
    <font>
      <sz val="12"/>
      <color rgb="FF000000"/>
      <name val="Arial"/>
      <family val="2"/>
    </font>
    <font>
      <sz val="12"/>
      <color theme="1"/>
      <name val="Arial"/>
      <family val="2"/>
    </font>
    <font>
      <b/>
      <sz val="12"/>
      <color rgb="FF000000"/>
      <name val="Arial"/>
      <family val="2"/>
    </font>
    <font>
      <b/>
      <sz val="12"/>
      <name val="Arial"/>
      <family val="2"/>
    </font>
    <font>
      <sz val="12"/>
      <name val="Arial"/>
      <family val="2"/>
    </font>
    <font>
      <i/>
      <sz val="12"/>
      <name val="Aptos"/>
      <family val="2"/>
    </font>
    <font>
      <u/>
      <sz val="11"/>
      <color theme="10"/>
      <name val="Aptos Narrow"/>
      <family val="2"/>
      <scheme val="minor"/>
    </font>
    <font>
      <b/>
      <sz val="12"/>
      <color theme="1"/>
      <name val="Arial"/>
      <family val="2"/>
    </font>
    <font>
      <b/>
      <sz val="14"/>
      <color theme="1"/>
      <name val="Arial"/>
      <family val="2"/>
    </font>
    <font>
      <sz val="12"/>
      <color rgb="FF231F20"/>
      <name val="Arial"/>
      <family val="2"/>
    </font>
    <font>
      <b/>
      <sz val="12"/>
      <color rgb="FF231F20"/>
      <name val="Arial"/>
      <family val="2"/>
    </font>
    <font>
      <i/>
      <sz val="12"/>
      <color rgb="FF231F20"/>
      <name val="Aptos"/>
      <family val="2"/>
    </font>
    <font>
      <sz val="12"/>
      <color rgb="FFFFFFFF"/>
      <name val="Arial"/>
      <family val="2"/>
    </font>
    <font>
      <b/>
      <sz val="12"/>
      <color theme="0"/>
      <name val="Arial"/>
      <family val="2"/>
    </font>
    <font>
      <sz val="11"/>
      <color theme="1"/>
      <name val="Aptos Narrow"/>
      <family val="2"/>
      <scheme val="minor"/>
    </font>
    <font>
      <sz val="8"/>
      <name val="Aptos Narrow"/>
      <family val="2"/>
      <scheme val="minor"/>
    </font>
    <font>
      <u/>
      <sz val="12"/>
      <name val="Arial"/>
      <family val="2"/>
    </font>
    <font>
      <b/>
      <sz val="11"/>
      <color theme="1"/>
      <name val="Aptos Narrow"/>
      <family val="2"/>
      <scheme val="minor"/>
    </font>
    <font>
      <sz val="11"/>
      <color theme="0"/>
      <name val="Aptos Narrow"/>
      <family val="2"/>
      <scheme val="minor"/>
    </font>
    <font>
      <b/>
      <sz val="12"/>
      <color theme="0"/>
      <name val="Aptos Narrow"/>
      <family val="2"/>
      <scheme val="minor"/>
    </font>
    <font>
      <b/>
      <sz val="16"/>
      <color theme="0"/>
      <name val="Aptos Narrow"/>
      <family val="2"/>
      <scheme val="minor"/>
    </font>
    <font>
      <b/>
      <sz val="9"/>
      <color theme="1"/>
      <name val="Aptos Narrow"/>
      <family val="2"/>
      <scheme val="minor"/>
    </font>
    <font>
      <sz val="9"/>
      <color theme="1"/>
      <name val="Aptos Narrow"/>
      <family val="2"/>
      <scheme val="minor"/>
    </font>
    <font>
      <b/>
      <u/>
      <sz val="16"/>
      <color theme="0"/>
      <name val="Aptos Narrow"/>
      <family val="2"/>
      <scheme val="minor"/>
    </font>
    <font>
      <b/>
      <u/>
      <sz val="18"/>
      <color theme="0"/>
      <name val="Aptos Narrow"/>
      <family val="2"/>
      <scheme val="minor"/>
    </font>
    <font>
      <b/>
      <sz val="12"/>
      <color rgb="FF000000"/>
      <name val="Arial"/>
    </font>
    <font>
      <sz val="12"/>
      <color rgb="FF000000"/>
      <name val="Arial"/>
    </font>
    <font>
      <b/>
      <u/>
      <sz val="20"/>
      <color theme="1"/>
      <name val="Aptos Narrow"/>
      <family val="2"/>
      <scheme val="minor"/>
    </font>
  </fonts>
  <fills count="15">
    <fill>
      <patternFill patternType="none"/>
    </fill>
    <fill>
      <patternFill patternType="gray125"/>
    </fill>
    <fill>
      <patternFill patternType="solid">
        <fgColor rgb="FF005EB8"/>
        <bgColor indexed="64"/>
      </patternFill>
    </fill>
    <fill>
      <patternFill patternType="solid">
        <fgColor theme="4" tint="-0.249977111117893"/>
        <bgColor indexed="64"/>
      </patternFill>
    </fill>
    <fill>
      <patternFill patternType="solid">
        <fgColor theme="4" tint="0.79998168889431442"/>
        <bgColor indexed="64"/>
      </patternFill>
    </fill>
    <fill>
      <patternFill patternType="solid">
        <fgColor theme="5" tint="-0.249977111117893"/>
        <bgColor indexed="64"/>
      </patternFill>
    </fill>
    <fill>
      <patternFill patternType="solid">
        <fgColor theme="5" tint="0.79998168889431442"/>
        <bgColor indexed="64"/>
      </patternFill>
    </fill>
    <fill>
      <patternFill patternType="solid">
        <fgColor theme="8" tint="-0.249977111117893"/>
        <bgColor indexed="64"/>
      </patternFill>
    </fill>
    <fill>
      <patternFill patternType="solid">
        <fgColor theme="8" tint="0.79998168889431442"/>
        <bgColor indexed="64"/>
      </patternFill>
    </fill>
    <fill>
      <patternFill patternType="solid">
        <fgColor theme="7" tint="-0.249977111117893"/>
        <bgColor indexed="64"/>
      </patternFill>
    </fill>
    <fill>
      <patternFill patternType="solid">
        <fgColor theme="7" tint="0.79998168889431442"/>
        <bgColor indexed="64"/>
      </patternFill>
    </fill>
    <fill>
      <patternFill patternType="solid">
        <fgColor theme="6" tint="-0.249977111117893"/>
        <bgColor indexed="64"/>
      </patternFill>
    </fill>
    <fill>
      <patternFill patternType="solid">
        <fgColor theme="6" tint="0.79998168889431442"/>
        <bgColor indexed="64"/>
      </patternFill>
    </fill>
    <fill>
      <patternFill patternType="solid">
        <fgColor theme="1" tint="0.499984740745262"/>
        <bgColor indexed="64"/>
      </patternFill>
    </fill>
    <fill>
      <patternFill patternType="solid">
        <fgColor rgb="FFFF00FF"/>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s>
  <cellStyleXfs count="3">
    <xf numFmtId="0" fontId="0" fillId="0" borderId="0"/>
    <xf numFmtId="0" fontId="9" fillId="0" borderId="0" applyNumberFormat="0" applyFill="0" applyBorder="0" applyAlignment="0" applyProtection="0"/>
    <xf numFmtId="9" fontId="17" fillId="0" borderId="0" applyFont="0" applyFill="0" applyBorder="0" applyAlignment="0" applyProtection="0"/>
  </cellStyleXfs>
  <cellXfs count="164">
    <xf numFmtId="0" fontId="0" fillId="0" borderId="0" xfId="0"/>
    <xf numFmtId="0" fontId="4" fillId="0" borderId="0" xfId="0" applyFont="1" applyAlignment="1">
      <alignment wrapText="1"/>
    </xf>
    <xf numFmtId="0" fontId="5" fillId="0" borderId="0" xfId="0" applyFont="1" applyAlignment="1">
      <alignment vertical="center" wrapText="1"/>
    </xf>
    <xf numFmtId="0" fontId="4" fillId="0" borderId="0" xfId="0" applyFont="1"/>
    <xf numFmtId="0" fontId="10" fillId="0" borderId="0" xfId="0" applyFont="1" applyAlignment="1">
      <alignment wrapText="1"/>
    </xf>
    <xf numFmtId="0" fontId="10" fillId="0" borderId="2" xfId="0" applyFont="1" applyBorder="1" applyAlignment="1">
      <alignment wrapText="1"/>
    </xf>
    <xf numFmtId="0" fontId="5" fillId="0" borderId="5" xfId="0" applyFont="1" applyBorder="1" applyAlignment="1">
      <alignment vertical="center" wrapText="1"/>
    </xf>
    <xf numFmtId="0" fontId="4" fillId="0" borderId="6" xfId="0" applyFont="1" applyBorder="1"/>
    <xf numFmtId="0" fontId="10" fillId="0" borderId="3" xfId="0" applyFont="1" applyBorder="1" applyAlignment="1">
      <alignment wrapText="1"/>
    </xf>
    <xf numFmtId="0" fontId="10" fillId="0" borderId="4" xfId="0" applyFont="1" applyBorder="1" applyAlignment="1">
      <alignment wrapText="1"/>
    </xf>
    <xf numFmtId="0" fontId="11" fillId="0" borderId="4" xfId="0" applyFont="1" applyBorder="1"/>
    <xf numFmtId="0" fontId="10" fillId="0" borderId="5" xfId="0" applyFont="1" applyBorder="1" applyAlignment="1">
      <alignment wrapText="1"/>
    </xf>
    <xf numFmtId="0" fontId="11" fillId="0" borderId="6" xfId="0" applyFont="1" applyBorder="1"/>
    <xf numFmtId="14" fontId="4" fillId="0" borderId="6" xfId="0" applyNumberFormat="1" applyFont="1" applyBorder="1"/>
    <xf numFmtId="0" fontId="10" fillId="0" borderId="7" xfId="0" applyFont="1" applyBorder="1" applyAlignment="1">
      <alignment wrapText="1"/>
    </xf>
    <xf numFmtId="14" fontId="4" fillId="0" borderId="9" xfId="0" applyNumberFormat="1" applyFont="1" applyBorder="1"/>
    <xf numFmtId="0" fontId="4" fillId="0" borderId="1" xfId="0" applyFont="1" applyBorder="1" applyAlignment="1">
      <alignment wrapText="1"/>
    </xf>
    <xf numFmtId="0" fontId="4" fillId="0" borderId="6" xfId="0" applyFont="1" applyBorder="1" applyAlignment="1">
      <alignment wrapText="1"/>
    </xf>
    <xf numFmtId="0" fontId="7" fillId="0" borderId="6" xfId="0" applyFont="1" applyBorder="1" applyAlignment="1">
      <alignment vertical="center" wrapText="1"/>
    </xf>
    <xf numFmtId="0" fontId="3" fillId="0" borderId="6" xfId="0" applyFont="1" applyBorder="1" applyAlignment="1">
      <alignment wrapText="1"/>
    </xf>
    <xf numFmtId="0" fontId="3" fillId="0" borderId="9" xfId="0" applyFont="1" applyBorder="1" applyAlignment="1">
      <alignment vertical="center" wrapText="1"/>
    </xf>
    <xf numFmtId="0" fontId="4" fillId="0" borderId="8" xfId="0" applyFont="1" applyBorder="1" applyAlignment="1">
      <alignment wrapText="1"/>
    </xf>
    <xf numFmtId="0" fontId="5" fillId="0" borderId="7" xfId="0" applyFont="1" applyBorder="1" applyAlignment="1">
      <alignment vertical="center" wrapText="1"/>
    </xf>
    <xf numFmtId="0" fontId="10" fillId="0" borderId="11" xfId="0" applyFont="1" applyBorder="1" applyAlignment="1">
      <alignment wrapText="1"/>
    </xf>
    <xf numFmtId="0" fontId="5" fillId="0" borderId="1" xfId="0" applyFont="1" applyBorder="1" applyAlignment="1">
      <alignment vertical="center" wrapText="1"/>
    </xf>
    <xf numFmtId="0" fontId="0" fillId="0" borderId="0" xfId="0" applyAlignment="1">
      <alignment horizontal="center" vertical="center"/>
    </xf>
    <xf numFmtId="0" fontId="4" fillId="0" borderId="3" xfId="0" applyFont="1" applyBorder="1" applyAlignment="1">
      <alignment wrapText="1"/>
    </xf>
    <xf numFmtId="0" fontId="16" fillId="0" borderId="10" xfId="0" applyFont="1" applyBorder="1" applyAlignment="1">
      <alignment wrapText="1"/>
    </xf>
    <xf numFmtId="0" fontId="6" fillId="0" borderId="5" xfId="0" applyFont="1" applyBorder="1" applyAlignment="1">
      <alignment wrapText="1"/>
    </xf>
    <xf numFmtId="0" fontId="6" fillId="0" borderId="7" xfId="0" applyFont="1" applyBorder="1" applyAlignment="1">
      <alignment wrapText="1"/>
    </xf>
    <xf numFmtId="0" fontId="9" fillId="0" borderId="0" xfId="1" applyAlignment="1">
      <alignment vertical="center" wrapText="1"/>
    </xf>
    <xf numFmtId="0" fontId="6" fillId="0" borderId="0" xfId="0" applyFont="1" applyAlignment="1">
      <alignment vertical="center" wrapText="1"/>
    </xf>
    <xf numFmtId="0" fontId="13" fillId="0" borderId="0" xfId="0" applyFont="1" applyAlignment="1">
      <alignment vertical="center" wrapText="1"/>
    </xf>
    <xf numFmtId="0" fontId="10" fillId="0" borderId="2" xfId="0" applyFont="1" applyBorder="1" applyAlignment="1">
      <alignment vertical="center" wrapText="1"/>
    </xf>
    <xf numFmtId="0" fontId="16" fillId="0" borderId="3" xfId="0" applyFont="1" applyBorder="1" applyAlignment="1">
      <alignment vertical="center" wrapText="1"/>
    </xf>
    <xf numFmtId="0" fontId="10" fillId="0" borderId="3" xfId="0" applyFont="1" applyBorder="1" applyAlignment="1">
      <alignment vertical="center" wrapText="1"/>
    </xf>
    <xf numFmtId="0" fontId="10" fillId="0" borderId="1" xfId="0" applyFont="1" applyBorder="1" applyAlignment="1">
      <alignment vertical="center" wrapText="1"/>
    </xf>
    <xf numFmtId="0" fontId="10" fillId="0" borderId="0" xfId="0" applyFont="1" applyAlignment="1">
      <alignment vertical="center" wrapText="1"/>
    </xf>
    <xf numFmtId="0" fontId="11" fillId="0" borderId="4" xfId="0" applyFont="1" applyBorder="1" applyAlignment="1">
      <alignment vertical="center"/>
    </xf>
    <xf numFmtId="0" fontId="4" fillId="0" borderId="0" xfId="0" applyFont="1" applyAlignment="1">
      <alignment vertical="center"/>
    </xf>
    <xf numFmtId="0" fontId="10" fillId="0" borderId="5" xfId="0" applyFont="1" applyBorder="1" applyAlignment="1">
      <alignment vertical="center" wrapText="1"/>
    </xf>
    <xf numFmtId="0" fontId="11" fillId="0" borderId="6" xfId="0" applyFont="1" applyBorder="1" applyAlignment="1">
      <alignment vertical="center"/>
    </xf>
    <xf numFmtId="0" fontId="4" fillId="0" borderId="6" xfId="0" applyFont="1" applyBorder="1" applyAlignment="1">
      <alignment vertical="center"/>
    </xf>
    <xf numFmtId="14" fontId="4" fillId="0" borderId="6" xfId="0" applyNumberFormat="1" applyFont="1" applyBorder="1" applyAlignment="1">
      <alignment vertical="center"/>
    </xf>
    <xf numFmtId="0" fontId="10" fillId="0" borderId="7" xfId="0" applyFont="1" applyBorder="1" applyAlignment="1">
      <alignment vertical="center" wrapText="1"/>
    </xf>
    <xf numFmtId="14" fontId="4" fillId="0" borderId="9" xfId="0" applyNumberFormat="1" applyFont="1" applyBorder="1" applyAlignment="1">
      <alignment vertical="center"/>
    </xf>
    <xf numFmtId="0" fontId="10" fillId="0" borderId="12" xfId="0" applyFont="1" applyBorder="1" applyAlignment="1">
      <alignment vertical="center" wrapText="1"/>
    </xf>
    <xf numFmtId="14" fontId="4" fillId="0" borderId="12" xfId="0" applyNumberFormat="1" applyFont="1" applyBorder="1" applyAlignment="1">
      <alignment vertical="center"/>
    </xf>
    <xf numFmtId="0" fontId="4" fillId="0" borderId="12" xfId="0" applyFont="1" applyBorder="1" applyAlignment="1">
      <alignment vertical="center"/>
    </xf>
    <xf numFmtId="0" fontId="4" fillId="0" borderId="1" xfId="0" applyFont="1" applyBorder="1" applyAlignment="1">
      <alignment vertical="center"/>
    </xf>
    <xf numFmtId="0" fontId="4" fillId="0" borderId="8" xfId="0" applyFont="1" applyBorder="1" applyAlignment="1">
      <alignment vertical="center"/>
    </xf>
    <xf numFmtId="0" fontId="4" fillId="0" borderId="0" xfId="0" applyFont="1" applyAlignment="1">
      <alignment vertical="center" wrapText="1"/>
    </xf>
    <xf numFmtId="0" fontId="19" fillId="0" borderId="0" xfId="1" applyFont="1" applyAlignment="1">
      <alignment vertical="center" wrapText="1"/>
    </xf>
    <xf numFmtId="0" fontId="4" fillId="0" borderId="0" xfId="0" applyFont="1" applyAlignment="1">
      <alignment horizontal="center" vertical="center"/>
    </xf>
    <xf numFmtId="0" fontId="10" fillId="0" borderId="3" xfId="0" applyFont="1" applyBorder="1" applyAlignment="1">
      <alignment horizontal="center" vertical="center" wrapText="1"/>
    </xf>
    <xf numFmtId="0" fontId="4" fillId="0" borderId="1" xfId="0" applyFont="1" applyBorder="1" applyAlignment="1">
      <alignment horizontal="center" vertical="center"/>
    </xf>
    <xf numFmtId="0" fontId="10" fillId="0" borderId="1" xfId="0" applyFont="1" applyBorder="1" applyAlignment="1">
      <alignment horizontal="center" vertical="center" wrapText="1"/>
    </xf>
    <xf numFmtId="0" fontId="4" fillId="0" borderId="6" xfId="0" applyFont="1" applyBorder="1" applyAlignment="1">
      <alignment horizontal="center" vertical="center" wrapText="1"/>
    </xf>
    <xf numFmtId="0" fontId="0" fillId="0" borderId="0" xfId="0" applyAlignment="1">
      <alignment vertical="center"/>
    </xf>
    <xf numFmtId="0" fontId="0" fillId="0" borderId="0" xfId="0" applyAlignment="1">
      <alignment vertical="center" wrapText="1"/>
    </xf>
    <xf numFmtId="0" fontId="0" fillId="0" borderId="0" xfId="0" applyAlignment="1">
      <alignment horizontal="center" vertical="center" wrapText="1"/>
    </xf>
    <xf numFmtId="0" fontId="21" fillId="0" borderId="0" xfId="0" applyFont="1"/>
    <xf numFmtId="0" fontId="21" fillId="0" borderId="0" xfId="0" applyFont="1" applyAlignment="1">
      <alignment horizontal="center" vertical="center" wrapText="1"/>
    </xf>
    <xf numFmtId="0" fontId="23" fillId="0" borderId="0" xfId="0" applyFont="1"/>
    <xf numFmtId="0" fontId="23" fillId="0" borderId="0" xfId="0" applyFont="1" applyAlignment="1">
      <alignment horizontal="center" vertical="center" wrapText="1"/>
    </xf>
    <xf numFmtId="0" fontId="20" fillId="13" borderId="0" xfId="0" applyFont="1" applyFill="1" applyAlignment="1">
      <alignment horizontal="center" vertical="center" wrapText="1"/>
    </xf>
    <xf numFmtId="0" fontId="22" fillId="13" borderId="0" xfId="0" applyFont="1" applyFill="1" applyAlignment="1">
      <alignment horizontal="center" vertical="center" wrapText="1"/>
    </xf>
    <xf numFmtId="0" fontId="0" fillId="4" borderId="21" xfId="0" applyFill="1" applyBorder="1" applyAlignment="1">
      <alignment horizontal="center" vertical="center"/>
    </xf>
    <xf numFmtId="0" fontId="0" fillId="0" borderId="21" xfId="0" applyBorder="1" applyAlignment="1">
      <alignment horizontal="center" vertical="center"/>
    </xf>
    <xf numFmtId="0" fontId="0" fillId="0" borderId="21" xfId="0" applyBorder="1" applyAlignment="1">
      <alignment vertical="center"/>
    </xf>
    <xf numFmtId="0" fontId="0" fillId="4" borderId="0" xfId="0" applyFill="1" applyAlignment="1">
      <alignment horizontal="center" vertical="center"/>
    </xf>
    <xf numFmtId="0" fontId="0" fillId="4" borderId="23" xfId="0" applyFill="1" applyBorder="1" applyAlignment="1">
      <alignment horizontal="center" vertical="center"/>
    </xf>
    <xf numFmtId="0" fontId="0" fillId="0" borderId="23" xfId="0" applyBorder="1" applyAlignment="1">
      <alignment horizontal="center" vertical="center"/>
    </xf>
    <xf numFmtId="0" fontId="0" fillId="0" borderId="23" xfId="0" applyBorder="1" applyAlignment="1">
      <alignment vertical="center"/>
    </xf>
    <xf numFmtId="0" fontId="0" fillId="6" borderId="21" xfId="0" applyFill="1" applyBorder="1" applyAlignment="1">
      <alignment horizontal="center" vertical="center"/>
    </xf>
    <xf numFmtId="0" fontId="0" fillId="0" borderId="21" xfId="0" applyBorder="1"/>
    <xf numFmtId="0" fontId="0" fillId="6" borderId="0" xfId="0" applyFill="1" applyAlignment="1">
      <alignment horizontal="center" vertical="center"/>
    </xf>
    <xf numFmtId="0" fontId="0" fillId="6" borderId="23" xfId="0" applyFill="1" applyBorder="1" applyAlignment="1">
      <alignment horizontal="center" vertical="center"/>
    </xf>
    <xf numFmtId="0" fontId="0" fillId="0" borderId="23" xfId="0" applyBorder="1"/>
    <xf numFmtId="0" fontId="0" fillId="8" borderId="21" xfId="0" applyFill="1" applyBorder="1" applyAlignment="1">
      <alignment horizontal="center" vertical="center"/>
    </xf>
    <xf numFmtId="0" fontId="0" fillId="8" borderId="0" xfId="0" applyFill="1" applyAlignment="1">
      <alignment horizontal="center" vertical="center"/>
    </xf>
    <xf numFmtId="0" fontId="0" fillId="8" borderId="23" xfId="0" applyFill="1" applyBorder="1" applyAlignment="1">
      <alignment horizontal="center" vertical="center"/>
    </xf>
    <xf numFmtId="0" fontId="0" fillId="10" borderId="21" xfId="0" applyFill="1" applyBorder="1" applyAlignment="1">
      <alignment horizontal="center" vertical="center"/>
    </xf>
    <xf numFmtId="0" fontId="0" fillId="10" borderId="0" xfId="0" applyFill="1" applyAlignment="1">
      <alignment horizontal="center" vertical="center"/>
    </xf>
    <xf numFmtId="0" fontId="0" fillId="10" borderId="23" xfId="0" applyFill="1" applyBorder="1" applyAlignment="1">
      <alignment horizontal="center" vertical="center"/>
    </xf>
    <xf numFmtId="0" fontId="0" fillId="12" borderId="21" xfId="0" applyFill="1" applyBorder="1" applyAlignment="1">
      <alignment horizontal="center" vertical="center"/>
    </xf>
    <xf numFmtId="0" fontId="0" fillId="12" borderId="0" xfId="0" applyFill="1" applyAlignment="1">
      <alignment horizontal="center" vertical="center"/>
    </xf>
    <xf numFmtId="0" fontId="0" fillId="12" borderId="23" xfId="0" applyFill="1" applyBorder="1" applyAlignment="1">
      <alignment horizontal="center" vertical="center"/>
    </xf>
    <xf numFmtId="0" fontId="11" fillId="0" borderId="0" xfId="0" applyFont="1" applyAlignment="1">
      <alignment vertical="center"/>
    </xf>
    <xf numFmtId="14" fontId="4" fillId="0" borderId="0" xfId="0" applyNumberFormat="1" applyFont="1" applyAlignment="1">
      <alignment vertical="center"/>
    </xf>
    <xf numFmtId="0" fontId="24" fillId="13" borderId="0" xfId="0" applyFont="1" applyFill="1" applyAlignment="1">
      <alignment horizontal="center" vertical="center" wrapText="1"/>
    </xf>
    <xf numFmtId="0" fontId="25" fillId="0" borderId="21" xfId="0" applyFont="1" applyBorder="1" applyAlignment="1">
      <alignment horizontal="center" vertical="center"/>
    </xf>
    <xf numFmtId="0" fontId="25" fillId="0" borderId="0" xfId="0" applyFont="1" applyAlignment="1">
      <alignment horizontal="center" vertical="center"/>
    </xf>
    <xf numFmtId="0" fontId="25" fillId="0" borderId="23" xfId="0" applyFont="1" applyBorder="1" applyAlignment="1">
      <alignment horizontal="center" vertical="center"/>
    </xf>
    <xf numFmtId="0" fontId="3" fillId="0" borderId="0" xfId="0" applyFont="1" applyAlignment="1">
      <alignment vertical="center" wrapText="1"/>
    </xf>
    <xf numFmtId="0" fontId="7" fillId="0" borderId="0" xfId="0" applyFont="1" applyAlignment="1">
      <alignment vertical="center" wrapText="1"/>
    </xf>
    <xf numFmtId="0" fontId="4" fillId="14" borderId="14" xfId="0" applyFont="1" applyFill="1" applyBorder="1" applyAlignment="1">
      <alignment horizontal="left" vertical="center"/>
    </xf>
    <xf numFmtId="0" fontId="4" fillId="14" borderId="15" xfId="0" applyFont="1" applyFill="1" applyBorder="1" applyAlignment="1">
      <alignment horizontal="center" vertical="center"/>
    </xf>
    <xf numFmtId="0" fontId="4" fillId="14" borderId="16" xfId="0" applyFont="1" applyFill="1" applyBorder="1" applyAlignment="1">
      <alignment horizontal="left" vertical="center"/>
    </xf>
    <xf numFmtId="0" fontId="4" fillId="14" borderId="17" xfId="0" applyFont="1" applyFill="1" applyBorder="1" applyAlignment="1">
      <alignment horizontal="center" vertical="center"/>
    </xf>
    <xf numFmtId="0" fontId="4" fillId="14" borderId="0" xfId="0" applyFont="1" applyFill="1" applyAlignment="1">
      <alignment vertical="center"/>
    </xf>
    <xf numFmtId="0" fontId="4" fillId="14" borderId="0" xfId="0" applyFont="1" applyFill="1" applyAlignment="1">
      <alignment horizontal="center" vertical="center"/>
    </xf>
    <xf numFmtId="0" fontId="4" fillId="14" borderId="0" xfId="0" applyFont="1" applyFill="1" applyAlignment="1">
      <alignment vertical="center" wrapText="1"/>
    </xf>
    <xf numFmtId="0" fontId="21" fillId="0" borderId="0" xfId="0" applyFont="1" applyAlignment="1">
      <alignment vertical="center" wrapText="1"/>
    </xf>
    <xf numFmtId="0" fontId="21" fillId="0" borderId="0" xfId="0" applyFont="1" applyAlignment="1">
      <alignment vertical="center"/>
    </xf>
    <xf numFmtId="0" fontId="21" fillId="0" borderId="0" xfId="0" applyFont="1" applyAlignment="1">
      <alignment horizontal="center" vertical="center"/>
    </xf>
    <xf numFmtId="9" fontId="21" fillId="0" borderId="0" xfId="2" applyFont="1" applyAlignment="1">
      <alignment horizontal="center" vertical="center"/>
    </xf>
    <xf numFmtId="9" fontId="21" fillId="0" borderId="0" xfId="2" applyFont="1" applyAlignment="1">
      <alignment vertical="center"/>
    </xf>
    <xf numFmtId="0" fontId="10" fillId="0" borderId="4" xfId="0" applyFont="1" applyBorder="1" applyAlignment="1">
      <alignment vertical="center" wrapText="1"/>
    </xf>
    <xf numFmtId="0" fontId="4" fillId="0" borderId="1" xfId="0" applyFont="1" applyBorder="1" applyAlignment="1">
      <alignment vertical="center" wrapText="1"/>
    </xf>
    <xf numFmtId="0" fontId="4" fillId="0" borderId="6" xfId="0" applyFont="1" applyBorder="1" applyAlignment="1">
      <alignment vertical="center" wrapText="1"/>
    </xf>
    <xf numFmtId="0" fontId="4" fillId="0" borderId="3" xfId="0" applyFont="1" applyBorder="1" applyAlignment="1">
      <alignment vertical="center" wrapText="1"/>
    </xf>
    <xf numFmtId="0" fontId="4" fillId="0" borderId="8" xfId="0" applyFont="1" applyBorder="1" applyAlignment="1">
      <alignment vertical="center" wrapText="1"/>
    </xf>
    <xf numFmtId="0" fontId="4" fillId="0" borderId="12" xfId="0" applyFont="1" applyBorder="1" applyAlignment="1">
      <alignment vertical="center" wrapText="1"/>
    </xf>
    <xf numFmtId="0" fontId="4" fillId="0" borderId="13" xfId="0" applyFont="1" applyBorder="1" applyAlignment="1">
      <alignment vertical="center" wrapText="1"/>
    </xf>
    <xf numFmtId="0" fontId="4" fillId="0" borderId="9" xfId="0" applyFont="1" applyBorder="1" applyAlignment="1">
      <alignment vertical="center" wrapText="1"/>
    </xf>
    <xf numFmtId="0" fontId="29" fillId="0" borderId="29" xfId="0" applyFont="1" applyBorder="1" applyAlignment="1">
      <alignment vertical="center" wrapText="1"/>
    </xf>
    <xf numFmtId="0" fontId="0" fillId="0" borderId="30" xfId="0" applyBorder="1" applyAlignment="1">
      <alignment vertical="center"/>
    </xf>
    <xf numFmtId="0" fontId="29" fillId="0" borderId="31" xfId="0" applyFont="1" applyBorder="1" applyAlignment="1">
      <alignment vertical="center" wrapText="1"/>
    </xf>
    <xf numFmtId="0" fontId="0" fillId="0" borderId="32" xfId="0" applyBorder="1" applyAlignment="1">
      <alignment vertical="center"/>
    </xf>
    <xf numFmtId="0" fontId="30" fillId="0" borderId="0" xfId="0" applyFont="1" applyAlignment="1">
      <alignment horizontal="left" vertical="center"/>
    </xf>
    <xf numFmtId="0" fontId="30" fillId="0" borderId="0" xfId="0" applyFont="1"/>
    <xf numFmtId="0" fontId="29" fillId="0" borderId="0" xfId="0" applyFont="1" applyAlignment="1">
      <alignment vertical="center" wrapText="1"/>
    </xf>
    <xf numFmtId="0" fontId="1" fillId="2" borderId="27" xfId="0" applyFont="1" applyFill="1" applyBorder="1" applyAlignment="1">
      <alignment vertical="center"/>
    </xf>
    <xf numFmtId="0" fontId="2" fillId="2" borderId="28" xfId="0" applyFont="1" applyFill="1" applyBorder="1" applyAlignment="1">
      <alignment vertical="center"/>
    </xf>
    <xf numFmtId="0" fontId="21" fillId="0" borderId="0" xfId="0" applyFont="1" applyAlignment="1">
      <alignment horizontal="center" vertical="center"/>
    </xf>
    <xf numFmtId="0" fontId="23" fillId="3" borderId="24" xfId="0" applyFont="1" applyFill="1" applyBorder="1" applyAlignment="1">
      <alignment horizontal="center" vertical="center" textRotation="90" wrapText="1"/>
    </xf>
    <xf numFmtId="0" fontId="23" fillId="3" borderId="25" xfId="0" applyFont="1" applyFill="1" applyBorder="1" applyAlignment="1">
      <alignment horizontal="center" vertical="center" textRotation="90" wrapText="1"/>
    </xf>
    <xf numFmtId="0" fontId="23" fillId="3" borderId="26" xfId="0" applyFont="1" applyFill="1" applyBorder="1" applyAlignment="1">
      <alignment horizontal="center" vertical="center" textRotation="90" wrapText="1"/>
    </xf>
    <xf numFmtId="0" fontId="23" fillId="7" borderId="24" xfId="0" applyFont="1" applyFill="1" applyBorder="1" applyAlignment="1">
      <alignment horizontal="center" vertical="center" textRotation="90" wrapText="1"/>
    </xf>
    <xf numFmtId="0" fontId="23" fillId="7" borderId="25" xfId="0" applyFont="1" applyFill="1" applyBorder="1" applyAlignment="1">
      <alignment horizontal="center" vertical="center" textRotation="90" wrapText="1"/>
    </xf>
    <xf numFmtId="0" fontId="23" fillId="7" borderId="26" xfId="0" applyFont="1" applyFill="1" applyBorder="1" applyAlignment="1">
      <alignment horizontal="center" vertical="center" textRotation="90" wrapText="1"/>
    </xf>
    <xf numFmtId="0" fontId="23" fillId="9" borderId="24" xfId="0" applyFont="1" applyFill="1" applyBorder="1" applyAlignment="1">
      <alignment horizontal="center" vertical="center" textRotation="90" wrapText="1"/>
    </xf>
    <xf numFmtId="0" fontId="23" fillId="9" borderId="25" xfId="0" applyFont="1" applyFill="1" applyBorder="1" applyAlignment="1">
      <alignment horizontal="center" vertical="center" textRotation="90" wrapText="1"/>
    </xf>
    <xf numFmtId="0" fontId="23" fillId="9" borderId="26" xfId="0" applyFont="1" applyFill="1" applyBorder="1" applyAlignment="1">
      <alignment horizontal="center" vertical="center" textRotation="90" wrapText="1"/>
    </xf>
    <xf numFmtId="0" fontId="23" fillId="11" borderId="22" xfId="0" applyFont="1" applyFill="1" applyBorder="1" applyAlignment="1">
      <alignment horizontal="center" vertical="center" textRotation="90" wrapText="1"/>
    </xf>
    <xf numFmtId="0" fontId="23" fillId="11" borderId="15" xfId="0" applyFont="1" applyFill="1" applyBorder="1" applyAlignment="1">
      <alignment horizontal="center" vertical="center" textRotation="90" wrapText="1"/>
    </xf>
    <xf numFmtId="0" fontId="23" fillId="11" borderId="17" xfId="0" applyFont="1" applyFill="1" applyBorder="1" applyAlignment="1">
      <alignment horizontal="center" vertical="center" textRotation="90" wrapText="1"/>
    </xf>
    <xf numFmtId="0" fontId="23" fillId="5" borderId="24" xfId="0" applyFont="1" applyFill="1" applyBorder="1" applyAlignment="1">
      <alignment horizontal="center" vertical="center" textRotation="90" wrapText="1"/>
    </xf>
    <xf numFmtId="0" fontId="23" fillId="5" borderId="25" xfId="0" applyFont="1" applyFill="1" applyBorder="1" applyAlignment="1">
      <alignment horizontal="center" vertical="center" textRotation="90" wrapText="1"/>
    </xf>
    <xf numFmtId="0" fontId="23" fillId="5" borderId="26" xfId="0" applyFont="1" applyFill="1" applyBorder="1" applyAlignment="1">
      <alignment horizontal="center" vertical="center" textRotation="90" wrapText="1"/>
    </xf>
    <xf numFmtId="0" fontId="26" fillId="3" borderId="20" xfId="1" applyFont="1" applyFill="1" applyBorder="1" applyAlignment="1">
      <alignment horizontal="center" vertical="center" textRotation="90" wrapText="1"/>
    </xf>
    <xf numFmtId="0" fontId="26" fillId="3" borderId="14" xfId="1" applyFont="1" applyFill="1" applyBorder="1" applyAlignment="1">
      <alignment horizontal="center" vertical="center" textRotation="90" wrapText="1"/>
    </xf>
    <xf numFmtId="0" fontId="26" fillId="3" borderId="16" xfId="1" applyFont="1" applyFill="1" applyBorder="1" applyAlignment="1">
      <alignment horizontal="center" vertical="center" textRotation="90" wrapText="1"/>
    </xf>
    <xf numFmtId="0" fontId="27" fillId="5" borderId="20" xfId="1" applyFont="1" applyFill="1" applyBorder="1" applyAlignment="1">
      <alignment horizontal="center" vertical="center" textRotation="90" wrapText="1"/>
    </xf>
    <xf numFmtId="0" fontId="27" fillId="5" borderId="14" xfId="1" applyFont="1" applyFill="1" applyBorder="1" applyAlignment="1">
      <alignment horizontal="center" vertical="center" textRotation="90" wrapText="1"/>
    </xf>
    <xf numFmtId="0" fontId="27" fillId="5" borderId="16" xfId="1" applyFont="1" applyFill="1" applyBorder="1" applyAlignment="1">
      <alignment horizontal="center" vertical="center" textRotation="90" wrapText="1"/>
    </xf>
    <xf numFmtId="0" fontId="26" fillId="7" borderId="20" xfId="1" applyFont="1" applyFill="1" applyBorder="1" applyAlignment="1">
      <alignment horizontal="center" vertical="center" textRotation="90" wrapText="1"/>
    </xf>
    <xf numFmtId="0" fontId="26" fillId="7" borderId="14" xfId="1" applyFont="1" applyFill="1" applyBorder="1" applyAlignment="1">
      <alignment horizontal="center" vertical="center" textRotation="90" wrapText="1"/>
    </xf>
    <xf numFmtId="0" fontId="26" fillId="7" borderId="16" xfId="1" applyFont="1" applyFill="1" applyBorder="1" applyAlignment="1">
      <alignment horizontal="center" vertical="center" textRotation="90" wrapText="1"/>
    </xf>
    <xf numFmtId="0" fontId="26" fillId="9" borderId="20" xfId="1" applyFont="1" applyFill="1" applyBorder="1" applyAlignment="1">
      <alignment horizontal="center" vertical="center" textRotation="90" wrapText="1"/>
    </xf>
    <xf numFmtId="0" fontId="26" fillId="9" borderId="14" xfId="1" applyFont="1" applyFill="1" applyBorder="1" applyAlignment="1">
      <alignment horizontal="center" vertical="center" textRotation="90" wrapText="1"/>
    </xf>
    <xf numFmtId="0" fontId="26" fillId="9" borderId="16" xfId="1" applyFont="1" applyFill="1" applyBorder="1" applyAlignment="1">
      <alignment horizontal="center" vertical="center" textRotation="90" wrapText="1"/>
    </xf>
    <xf numFmtId="0" fontId="27" fillId="11" borderId="20" xfId="1" applyFont="1" applyFill="1" applyBorder="1" applyAlignment="1">
      <alignment horizontal="center" vertical="center" textRotation="90" wrapText="1"/>
    </xf>
    <xf numFmtId="0" fontId="27" fillId="11" borderId="14" xfId="1" applyFont="1" applyFill="1" applyBorder="1" applyAlignment="1">
      <alignment horizontal="center" vertical="center" textRotation="90" wrapText="1"/>
    </xf>
    <xf numFmtId="0" fontId="27" fillId="11" borderId="16" xfId="1" applyFont="1" applyFill="1" applyBorder="1" applyAlignment="1">
      <alignment horizontal="center" vertical="center" textRotation="90" wrapText="1"/>
    </xf>
    <xf numFmtId="0" fontId="4" fillId="14" borderId="18" xfId="0" applyFont="1" applyFill="1" applyBorder="1" applyAlignment="1">
      <alignment horizontal="center" vertical="center"/>
    </xf>
    <xf numFmtId="0" fontId="4" fillId="14" borderId="19" xfId="0" applyFont="1" applyFill="1" applyBorder="1" applyAlignment="1">
      <alignment horizontal="center" vertical="center"/>
    </xf>
    <xf numFmtId="0" fontId="4" fillId="14" borderId="0" xfId="0" applyFont="1" applyFill="1" applyAlignment="1">
      <alignment horizontal="center" vertical="center" wrapText="1"/>
    </xf>
    <xf numFmtId="0" fontId="4" fillId="14" borderId="23" xfId="0" applyFont="1" applyFill="1" applyBorder="1" applyAlignment="1">
      <alignment horizontal="center" vertical="center" wrapText="1"/>
    </xf>
    <xf numFmtId="0" fontId="10" fillId="0" borderId="0" xfId="0" applyFont="1" applyBorder="1" applyAlignment="1">
      <alignment wrapText="1"/>
    </xf>
    <xf numFmtId="0" fontId="4" fillId="0" borderId="0" xfId="0" applyFont="1" applyBorder="1" applyAlignment="1">
      <alignment wrapText="1"/>
    </xf>
    <xf numFmtId="0" fontId="9" fillId="0" borderId="5" xfId="1" applyBorder="1" applyAlignment="1">
      <alignment vertical="center" wrapText="1"/>
    </xf>
    <xf numFmtId="0" fontId="4" fillId="0" borderId="9" xfId="0" applyFont="1" applyBorder="1" applyAlignment="1">
      <alignment wrapText="1"/>
    </xf>
  </cellXfs>
  <cellStyles count="3">
    <cellStyle name="Hyperlink" xfId="1" builtinId="8"/>
    <cellStyle name="Normal" xfId="0" builtinId="0"/>
    <cellStyle name="Per cent" xfId="2" builtinId="5"/>
  </cellStyles>
  <dxfs count="121">
    <dxf>
      <font>
        <b/>
        <i val="0"/>
        <strike val="0"/>
        <condense val="0"/>
        <extend val="0"/>
        <outline val="0"/>
        <shadow val="0"/>
        <u val="none"/>
        <vertAlign val="baseline"/>
        <sz val="12"/>
        <color theme="1"/>
        <name val="Arial"/>
        <family val="2"/>
        <scheme val="none"/>
      </font>
      <alignment horizontal="general" vertical="bottom"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general" vertical="center"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bottom style="thin">
          <color indexed="64"/>
        </bottom>
      </border>
    </dxf>
    <dxf>
      <border diagonalUp="0" diagonalDown="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theme="1"/>
        <name val="Arial"/>
        <family val="2"/>
        <scheme val="none"/>
      </font>
      <alignment horizontal="general" vertical="bottom"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general" vertical="center"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bottom style="thin">
          <color indexed="64"/>
        </bottom>
      </border>
    </dxf>
    <dxf>
      <border diagonalUp="0" diagonalDown="0">
        <left style="thin">
          <color indexed="64"/>
        </left>
        <right style="thin">
          <color indexed="64"/>
        </right>
        <top style="thin">
          <color indexed="64"/>
        </top>
        <bottom style="thin">
          <color indexed="64"/>
        </bottom>
      </border>
    </dxf>
    <dxf>
      <fill>
        <patternFill>
          <bgColor rgb="FF00B050"/>
        </patternFill>
      </fill>
    </dxf>
    <dxf>
      <fill>
        <patternFill>
          <bgColor rgb="FF92D050"/>
        </patternFill>
      </fill>
    </dxf>
    <dxf>
      <fill>
        <patternFill>
          <bgColor rgb="FFFFC000"/>
        </patternFill>
      </fill>
    </dxf>
    <dxf>
      <fill>
        <patternFill>
          <bgColor rgb="FFFF0000"/>
        </patternFill>
      </fill>
    </dxf>
    <dxf>
      <font>
        <b val="0"/>
        <i val="0"/>
        <strike val="0"/>
        <condense val="0"/>
        <extend val="0"/>
        <outline val="0"/>
        <shadow val="0"/>
        <u val="none"/>
        <vertAlign val="baseline"/>
        <sz val="12"/>
        <color theme="1"/>
        <name val="Arial"/>
        <family val="2"/>
        <scheme val="none"/>
      </font>
      <numFmt numFmtId="19" formatCode="dd/mm/yyyy"/>
      <border diagonalUp="0" diagonalDown="0">
        <left style="thin">
          <color indexed="64"/>
        </left>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2"/>
        <color theme="1"/>
        <name val="Arial"/>
        <family val="2"/>
        <scheme val="none"/>
      </font>
      <alignment horizontal="general" vertical="bottom" textRotation="0" wrapText="1" indent="0" justifyLastLine="0" shrinkToFit="0" readingOrder="0"/>
      <border diagonalUp="0" diagonalDown="0">
        <left/>
        <right style="thin">
          <color indexed="64"/>
        </right>
        <top style="thin">
          <color indexed="64"/>
        </top>
        <bottom style="thin">
          <color indexed="64"/>
        </bottom>
        <vertical/>
        <horizontal/>
      </border>
    </dxf>
    <dxf>
      <border>
        <top style="thin">
          <color indexed="64"/>
        </top>
      </border>
    </dxf>
    <dxf>
      <border diagonalUp="0" diagonalDown="0">
        <left style="thin">
          <color indexed="64"/>
        </left>
        <right style="thin">
          <color indexed="64"/>
        </right>
        <top style="thin">
          <color indexed="64"/>
        </top>
        <bottom style="thin">
          <color indexed="64"/>
        </bottom>
      </border>
    </dxf>
    <dxf>
      <border>
        <bottom style="thin">
          <color indexed="64"/>
        </bottom>
      </border>
    </dxf>
    <dxf>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dxf>
    <dxf>
      <font>
        <b val="0"/>
        <i val="0"/>
        <strike val="0"/>
        <condense val="0"/>
        <extend val="0"/>
        <outline val="0"/>
        <shadow val="0"/>
        <u val="none"/>
        <vertAlign val="baseline"/>
        <sz val="12"/>
        <color theme="1"/>
        <name val="Arial"/>
        <family val="2"/>
        <scheme val="none"/>
      </font>
      <numFmt numFmtId="19" formatCode="dd/mm/yyyy"/>
      <border diagonalUp="0" diagonalDown="0">
        <left style="thin">
          <color indexed="64"/>
        </left>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2"/>
        <color theme="1"/>
        <name val="Arial"/>
        <family val="2"/>
        <scheme val="none"/>
      </font>
      <alignment horizontal="general" vertical="bottom" textRotation="0" wrapText="1" indent="0" justifyLastLine="0" shrinkToFit="0" readingOrder="0"/>
      <border diagonalUp="0" diagonalDown="0">
        <left/>
        <right style="thin">
          <color indexed="64"/>
        </right>
        <top style="thin">
          <color indexed="64"/>
        </top>
        <bottom style="thin">
          <color indexed="64"/>
        </bottom>
        <vertical/>
        <horizontal/>
      </border>
    </dxf>
    <dxf>
      <border>
        <top style="thin">
          <color indexed="64"/>
        </top>
      </border>
    </dxf>
    <dxf>
      <border diagonalUp="0" diagonalDown="0">
        <left style="thin">
          <color indexed="64"/>
        </left>
        <right style="thin">
          <color indexed="64"/>
        </right>
        <top style="thin">
          <color indexed="64"/>
        </top>
        <bottom style="thin">
          <color indexed="64"/>
        </bottom>
      </border>
    </dxf>
    <dxf>
      <border>
        <bottom style="thin">
          <color indexed="64"/>
        </bottom>
      </border>
    </dxf>
    <dxf>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dxf>
    <dxf>
      <font>
        <b val="0"/>
        <i val="0"/>
        <strike val="0"/>
        <condense val="0"/>
        <extend val="0"/>
        <outline val="0"/>
        <shadow val="0"/>
        <u val="none"/>
        <vertAlign val="baseline"/>
        <sz val="12"/>
        <color theme="1"/>
        <name val="Arial"/>
        <family val="2"/>
        <scheme val="none"/>
      </font>
      <numFmt numFmtId="19" formatCode="dd/mm/yyyy"/>
      <border diagonalUp="0" diagonalDown="0" outline="0">
        <left style="thin">
          <color indexed="64"/>
        </left>
        <right/>
        <top style="thin">
          <color indexed="64"/>
        </top>
        <bottom style="thin">
          <color indexed="64"/>
        </bottom>
      </border>
    </dxf>
    <dxf>
      <font>
        <b/>
        <i val="0"/>
        <strike val="0"/>
        <condense val="0"/>
        <extend val="0"/>
        <outline val="0"/>
        <shadow val="0"/>
        <u val="none"/>
        <vertAlign val="baseline"/>
        <sz val="12"/>
        <color auto="1"/>
        <name val="Arial"/>
        <family val="2"/>
        <scheme val="none"/>
      </font>
      <alignment horizontal="general" vertical="bottom" textRotation="0" wrapText="1" indent="0" justifyLastLine="0" shrinkToFit="0" readingOrder="0"/>
      <border diagonalUp="0" diagonalDown="0" outline="0">
        <left/>
        <right style="thin">
          <color indexed="64"/>
        </right>
        <top style="thin">
          <color indexed="64"/>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border>
        <bottom style="thin">
          <color indexed="64"/>
        </bottom>
      </border>
    </dxf>
    <dxf>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general"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textRotation="0" wrapText="1" indent="0" justifyLastLine="0" shrinkToFit="0" readingOrder="0"/>
    </dxf>
    <dxf>
      <border>
        <bottom style="thin">
          <color indexed="64"/>
        </bottom>
      </border>
    </dxf>
    <dxf>
      <font>
        <b/>
        <i val="0"/>
        <strike val="0"/>
        <condense val="0"/>
        <extend val="0"/>
        <outline val="0"/>
        <shadow val="0"/>
        <u val="none"/>
        <vertAlign val="baseline"/>
        <sz val="12"/>
        <color theme="1"/>
        <name val="Arial"/>
        <family val="2"/>
        <scheme val="none"/>
      </font>
      <alignment horizontal="general" vertical="bottom"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numFmt numFmtId="19" formatCode="dd/mm/yyyy"/>
      <alignment vertical="center" textRotation="0" indent="0" justifyLastLine="0" shrinkToFit="0" readingOrder="0"/>
      <border diagonalUp="0" diagonalDown="0" outline="0">
        <left style="thin">
          <color indexed="64"/>
        </left>
        <right/>
        <top style="thin">
          <color indexed="64"/>
        </top>
        <bottom style="thin">
          <color indexed="64"/>
        </bottom>
      </border>
    </dxf>
    <dxf>
      <font>
        <b/>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alignment vertical="center" textRotation="0" indent="0" justifyLastLine="0" shrinkToFit="0" readingOrder="0"/>
    </dxf>
    <dxf>
      <border>
        <bottom style="thin">
          <color indexed="64"/>
        </bottom>
      </border>
    </dxf>
    <dxf>
      <alignment vertical="center" textRotation="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dxf>
    <dxf>
      <border>
        <bottom style="thin">
          <color indexed="64"/>
        </bottom>
      </border>
    </dxf>
    <dxf>
      <font>
        <b/>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theme="1"/>
        <name val="Arial"/>
        <family val="2"/>
        <scheme val="none"/>
      </font>
      <numFmt numFmtId="19" formatCode="dd/mm/yyyy"/>
      <alignment horizontal="general" vertical="center" textRotation="0" indent="0" justifyLastLine="0" shrinkToFit="0" readingOrder="0"/>
      <border diagonalUp="0" diagonalDown="0" outline="0">
        <left style="thin">
          <color indexed="64"/>
        </left>
        <right/>
        <top style="thin">
          <color indexed="64"/>
        </top>
        <bottom style="thin">
          <color indexed="64"/>
        </bottom>
      </border>
    </dxf>
    <dxf>
      <font>
        <b/>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alignment horizontal="general" vertical="center" textRotation="0" indent="0" justifyLastLine="0" shrinkToFit="0" readingOrder="0"/>
    </dxf>
    <dxf>
      <border>
        <bottom style="thin">
          <color indexed="64"/>
        </bottom>
      </border>
    </dxf>
    <dxf>
      <alignment horizontal="general" vertical="center" textRotation="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theme="1"/>
        <name val="Arial"/>
        <family val="2"/>
        <scheme val="none"/>
      </font>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indent="0" justifyLastLine="0" shrinkToFit="0" readingOrder="0"/>
      <border diagonalUp="0" diagonalDown="0" outline="0">
        <left/>
        <right style="thin">
          <color indexed="64"/>
        </right>
        <top style="thin">
          <color indexed="64"/>
        </top>
        <bottom style="thin">
          <color indexed="64"/>
        </bottom>
      </border>
    </dxf>
    <dxf>
      <font>
        <b val="0"/>
      </font>
      <alignment horizontal="general" vertical="center" textRotation="0" wrapText="1" indent="0" justifyLastLine="0" shrinkToFit="0" readingOrder="0"/>
    </dxf>
    <dxf>
      <border>
        <top style="thin">
          <color indexed="64"/>
        </top>
      </border>
    </dxf>
    <dxf>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indent="0" justifyLastLine="0" shrinkToFit="0" readingOrder="0"/>
    </dxf>
    <dxf>
      <border>
        <bottom style="thin">
          <color indexed="64"/>
        </bottom>
      </border>
    </dxf>
    <dxf>
      <font>
        <b/>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outline="0">
        <left style="thin">
          <color indexed="64"/>
        </left>
        <right style="thin">
          <color indexed="64"/>
        </right>
        <top/>
        <bottom/>
      </border>
    </dxf>
    <dxf>
      <font>
        <b/>
        <i val="0"/>
        <strike val="0"/>
        <condense val="0"/>
        <extend val="0"/>
        <outline val="0"/>
        <shadow val="0"/>
        <u val="none"/>
        <vertAlign val="baseline"/>
        <sz val="12"/>
        <color theme="1"/>
        <name val="Arial"/>
        <family val="2"/>
        <scheme val="none"/>
      </font>
      <alignment horizontal="general" vertical="bottom" textRotation="0" wrapText="1"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2"/>
        <color theme="1"/>
        <name val="Arial"/>
        <family val="2"/>
        <scheme val="none"/>
      </font>
      <alignment horizontal="general" vertical="bottom"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colors>
    <mruColors>
      <color rgb="FFFF00FF"/>
      <color rgb="FFFFAFB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Leadership - Summary</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3"/>
          <c:order val="0"/>
          <c:tx>
            <c:strRef>
              <c:f>'Progress Tracker - Detail'!$N$9</c:f>
              <c:strCache>
                <c:ptCount val="1"/>
                <c:pt idx="0">
                  <c:v>Insufficient Progress</c:v>
                </c:pt>
              </c:strCache>
            </c:strRef>
          </c:tx>
          <c:spPr>
            <a:solidFill>
              <a:srgbClr val="FF0000"/>
            </a:solidFill>
            <a:ln>
              <a:noFill/>
            </a:ln>
            <a:effectLst/>
          </c:spPr>
          <c:invertIfNegative val="0"/>
          <c:cat>
            <c:strRef>
              <c:extLst>
                <c:ext xmlns:c15="http://schemas.microsoft.com/office/drawing/2012/chart" uri="{02D57815-91ED-43cb-92C2-25804820EDAC}">
                  <c15:fullRef>
                    <c15:sqref>'Progress Tracker - Detail'!$O$5:$V$5</c15:sqref>
                  </c15:fullRef>
                </c:ext>
              </c:extLst>
              <c:f>('Progress Tracker - Detail'!$P$5,'Progress Tracker - Detail'!$R$5,'Progress Tracker - Detail'!$T$5,'Progress Tracker - Detail'!$V$5)</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Detail'!$O$9:$V$9</c15:sqref>
                  </c15:fullRef>
                </c:ext>
              </c:extLst>
              <c:f>('Progress Tracker - Detail'!$P$9,'Progress Tracker - Detail'!$R$9,'Progress Tracker - Detail'!$T$9,'Progress Tracker - Detail'!$V$9)</c:f>
              <c:numCache>
                <c:formatCode>0%</c:formatCode>
                <c:ptCount val="4"/>
                <c:pt idx="0">
                  <c:v>0</c:v>
                </c:pt>
                <c:pt idx="1">
                  <c:v>0</c:v>
                </c:pt>
                <c:pt idx="2">
                  <c:v>0</c:v>
                </c:pt>
                <c:pt idx="3">
                  <c:v>0</c:v>
                </c:pt>
              </c:numCache>
            </c:numRef>
          </c:val>
          <c:extLst>
            <c:ext xmlns:c16="http://schemas.microsoft.com/office/drawing/2014/chart" uri="{C3380CC4-5D6E-409C-BE32-E72D297353CC}">
              <c16:uniqueId val="{00000000-4B03-4B2A-9535-7B0834E01EFA}"/>
            </c:ext>
          </c:extLst>
        </c:ser>
        <c:ser>
          <c:idx val="2"/>
          <c:order val="1"/>
          <c:tx>
            <c:strRef>
              <c:f>'Progress Tracker - Detail'!$N$8</c:f>
              <c:strCache>
                <c:ptCount val="1"/>
                <c:pt idx="0">
                  <c:v>Progressing</c:v>
                </c:pt>
              </c:strCache>
            </c:strRef>
          </c:tx>
          <c:spPr>
            <a:solidFill>
              <a:srgbClr val="FFC000"/>
            </a:solidFill>
            <a:ln>
              <a:noFill/>
            </a:ln>
            <a:effectLst/>
          </c:spPr>
          <c:invertIfNegative val="0"/>
          <c:cat>
            <c:strRef>
              <c:extLst>
                <c:ext xmlns:c15="http://schemas.microsoft.com/office/drawing/2012/chart" uri="{02D57815-91ED-43cb-92C2-25804820EDAC}">
                  <c15:fullRef>
                    <c15:sqref>'Progress Tracker - Detail'!$O$5:$V$5</c15:sqref>
                  </c15:fullRef>
                </c:ext>
              </c:extLst>
              <c:f>('Progress Tracker - Detail'!$P$5,'Progress Tracker - Detail'!$R$5,'Progress Tracker - Detail'!$T$5,'Progress Tracker - Detail'!$V$5)</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Detail'!$O$8:$V$8</c15:sqref>
                  </c15:fullRef>
                </c:ext>
              </c:extLst>
              <c:f>('Progress Tracker - Detail'!$P$8,'Progress Tracker - Detail'!$R$8,'Progress Tracker - Detail'!$T$8,'Progress Tracker - Detail'!$V$8)</c:f>
              <c:numCache>
                <c:formatCode>0%</c:formatCode>
                <c:ptCount val="4"/>
                <c:pt idx="0">
                  <c:v>0</c:v>
                </c:pt>
                <c:pt idx="1">
                  <c:v>0</c:v>
                </c:pt>
                <c:pt idx="2">
                  <c:v>0</c:v>
                </c:pt>
                <c:pt idx="3">
                  <c:v>0</c:v>
                </c:pt>
              </c:numCache>
            </c:numRef>
          </c:val>
          <c:extLst>
            <c:ext xmlns:c16="http://schemas.microsoft.com/office/drawing/2014/chart" uri="{C3380CC4-5D6E-409C-BE32-E72D297353CC}">
              <c16:uniqueId val="{00000001-4B03-4B2A-9535-7B0834E01EFA}"/>
            </c:ext>
          </c:extLst>
        </c:ser>
        <c:ser>
          <c:idx val="1"/>
          <c:order val="2"/>
          <c:tx>
            <c:strRef>
              <c:f>'Progress Tracker - Detail'!$N$7</c:f>
              <c:strCache>
                <c:ptCount val="1"/>
                <c:pt idx="0">
                  <c:v>Achieving</c:v>
                </c:pt>
              </c:strCache>
            </c:strRef>
          </c:tx>
          <c:spPr>
            <a:solidFill>
              <a:srgbClr val="92D050"/>
            </a:solidFill>
            <a:ln>
              <a:noFill/>
            </a:ln>
            <a:effectLst/>
          </c:spPr>
          <c:invertIfNegative val="0"/>
          <c:cat>
            <c:strRef>
              <c:extLst>
                <c:ext xmlns:c15="http://schemas.microsoft.com/office/drawing/2012/chart" uri="{02D57815-91ED-43cb-92C2-25804820EDAC}">
                  <c15:fullRef>
                    <c15:sqref>'Progress Tracker - Detail'!$O$5:$V$5</c15:sqref>
                  </c15:fullRef>
                </c:ext>
              </c:extLst>
              <c:f>('Progress Tracker - Detail'!$P$5,'Progress Tracker - Detail'!$R$5,'Progress Tracker - Detail'!$T$5,'Progress Tracker - Detail'!$V$5)</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Detail'!$O$7:$V$7</c15:sqref>
                  </c15:fullRef>
                </c:ext>
              </c:extLst>
              <c:f>('Progress Tracker - Detail'!$P$7,'Progress Tracker - Detail'!$R$7,'Progress Tracker - Detail'!$T$7,'Progress Tracker - Detail'!$V$7)</c:f>
              <c:numCache>
                <c:formatCode>0%</c:formatCode>
                <c:ptCount val="4"/>
                <c:pt idx="0">
                  <c:v>0</c:v>
                </c:pt>
                <c:pt idx="1">
                  <c:v>0</c:v>
                </c:pt>
                <c:pt idx="2">
                  <c:v>0</c:v>
                </c:pt>
                <c:pt idx="3">
                  <c:v>0</c:v>
                </c:pt>
              </c:numCache>
            </c:numRef>
          </c:val>
          <c:extLst>
            <c:ext xmlns:c16="http://schemas.microsoft.com/office/drawing/2014/chart" uri="{C3380CC4-5D6E-409C-BE32-E72D297353CC}">
              <c16:uniqueId val="{00000002-4B03-4B2A-9535-7B0834E01EFA}"/>
            </c:ext>
          </c:extLst>
        </c:ser>
        <c:ser>
          <c:idx val="0"/>
          <c:order val="3"/>
          <c:tx>
            <c:strRef>
              <c:f>'Progress Tracker - Detail'!$N$6</c:f>
              <c:strCache>
                <c:ptCount val="1"/>
                <c:pt idx="0">
                  <c:v>Excelling</c:v>
                </c:pt>
              </c:strCache>
            </c:strRef>
          </c:tx>
          <c:spPr>
            <a:solidFill>
              <a:srgbClr val="00B050"/>
            </a:solidFill>
            <a:ln>
              <a:noFill/>
            </a:ln>
            <a:effectLst/>
          </c:spPr>
          <c:invertIfNegative val="0"/>
          <c:cat>
            <c:strRef>
              <c:extLst>
                <c:ext xmlns:c15="http://schemas.microsoft.com/office/drawing/2012/chart" uri="{02D57815-91ED-43cb-92C2-25804820EDAC}">
                  <c15:fullRef>
                    <c15:sqref>'Progress Tracker - Detail'!$O$5:$V$5</c15:sqref>
                  </c15:fullRef>
                </c:ext>
              </c:extLst>
              <c:f>('Progress Tracker - Detail'!$P$5,'Progress Tracker - Detail'!$R$5,'Progress Tracker - Detail'!$T$5,'Progress Tracker - Detail'!$V$5)</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Detail'!$O$6:$V$6</c15:sqref>
                  </c15:fullRef>
                </c:ext>
              </c:extLst>
              <c:f>('Progress Tracker - Detail'!$P$6,'Progress Tracker - Detail'!$R$6,'Progress Tracker - Detail'!$T$6,'Progress Tracker - Detail'!$V$6)</c:f>
              <c:numCache>
                <c:formatCode>0%</c:formatCode>
                <c:ptCount val="4"/>
                <c:pt idx="0">
                  <c:v>0</c:v>
                </c:pt>
                <c:pt idx="1">
                  <c:v>0</c:v>
                </c:pt>
                <c:pt idx="2">
                  <c:v>0</c:v>
                </c:pt>
                <c:pt idx="3">
                  <c:v>0</c:v>
                </c:pt>
              </c:numCache>
            </c:numRef>
          </c:val>
          <c:extLst>
            <c:ext xmlns:c16="http://schemas.microsoft.com/office/drawing/2014/chart" uri="{C3380CC4-5D6E-409C-BE32-E72D297353CC}">
              <c16:uniqueId val="{00000003-4B03-4B2A-9535-7B0834E01EFA}"/>
            </c:ext>
          </c:extLst>
        </c:ser>
        <c:dLbls>
          <c:showLegendKey val="0"/>
          <c:showVal val="0"/>
          <c:showCatName val="0"/>
          <c:showSerName val="0"/>
          <c:showPercent val="0"/>
          <c:showBubbleSize val="0"/>
        </c:dLbls>
        <c:gapWidth val="219"/>
        <c:overlap val="-27"/>
        <c:axId val="1385670639"/>
        <c:axId val="1385690799"/>
      </c:barChart>
      <c:catAx>
        <c:axId val="138567063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90799"/>
        <c:crosses val="autoZero"/>
        <c:auto val="1"/>
        <c:lblAlgn val="ctr"/>
        <c:lblOffset val="100"/>
        <c:noMultiLvlLbl val="0"/>
      </c:catAx>
      <c:valAx>
        <c:axId val="138569079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70639"/>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Organisational Culture - Summary</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'Progress Tracker - Detail'!$N$26</c:f>
              <c:strCache>
                <c:ptCount val="1"/>
                <c:pt idx="0">
                  <c:v>Insufficient Progress</c:v>
                </c:pt>
              </c:strCache>
            </c:strRef>
          </c:tx>
          <c:spPr>
            <a:solidFill>
              <a:srgbClr val="FF0000"/>
            </a:solidFill>
            <a:ln>
              <a:noFill/>
            </a:ln>
            <a:effectLst/>
          </c:spPr>
          <c:invertIfNegative val="0"/>
          <c:cat>
            <c:strRef>
              <c:extLst>
                <c:ext xmlns:c15="http://schemas.microsoft.com/office/drawing/2012/chart" uri="{02D57815-91ED-43cb-92C2-25804820EDAC}">
                  <c15:fullRef>
                    <c15:sqref>'Progress Tracker - Detail'!$O$22:$V$22</c15:sqref>
                  </c15:fullRef>
                </c:ext>
              </c:extLst>
              <c:f>('Progress Tracker - Detail'!$P$22,'Progress Tracker - Detail'!$R$22,'Progress Tracker - Detail'!$T$22,'Progress Tracker - Detail'!$V$22)</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Detail'!$O$26:$V$26</c15:sqref>
                  </c15:fullRef>
                </c:ext>
              </c:extLst>
              <c:f>('Progress Tracker - Detail'!$P$26,'Progress Tracker - Detail'!$R$26,'Progress Tracker - Detail'!$T$26,'Progress Tracker - Detail'!$V$26)</c:f>
              <c:numCache>
                <c:formatCode>0%</c:formatCode>
                <c:ptCount val="4"/>
                <c:pt idx="0">
                  <c:v>0</c:v>
                </c:pt>
                <c:pt idx="1">
                  <c:v>0</c:v>
                </c:pt>
                <c:pt idx="2">
                  <c:v>0</c:v>
                </c:pt>
                <c:pt idx="3">
                  <c:v>0</c:v>
                </c:pt>
              </c:numCache>
            </c:numRef>
          </c:val>
          <c:extLst>
            <c:ext xmlns:c16="http://schemas.microsoft.com/office/drawing/2014/chart" uri="{C3380CC4-5D6E-409C-BE32-E72D297353CC}">
              <c16:uniqueId val="{00000000-E9ED-455E-811D-44009F3CF7F3}"/>
            </c:ext>
          </c:extLst>
        </c:ser>
        <c:ser>
          <c:idx val="1"/>
          <c:order val="1"/>
          <c:tx>
            <c:strRef>
              <c:f>'Progress Tracker - Detail'!$N$25</c:f>
              <c:strCache>
                <c:ptCount val="1"/>
                <c:pt idx="0">
                  <c:v>Progressing</c:v>
                </c:pt>
              </c:strCache>
            </c:strRef>
          </c:tx>
          <c:spPr>
            <a:solidFill>
              <a:srgbClr val="FFC000"/>
            </a:solidFill>
            <a:ln>
              <a:noFill/>
            </a:ln>
            <a:effectLst/>
          </c:spPr>
          <c:invertIfNegative val="0"/>
          <c:cat>
            <c:strRef>
              <c:extLst>
                <c:ext xmlns:c15="http://schemas.microsoft.com/office/drawing/2012/chart" uri="{02D57815-91ED-43cb-92C2-25804820EDAC}">
                  <c15:fullRef>
                    <c15:sqref>'Progress Tracker - Detail'!$O$22:$V$22</c15:sqref>
                  </c15:fullRef>
                </c:ext>
              </c:extLst>
              <c:f>('Progress Tracker - Detail'!$P$22,'Progress Tracker - Detail'!$R$22,'Progress Tracker - Detail'!$T$22,'Progress Tracker - Detail'!$V$22)</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Detail'!$O$25:$V$25</c15:sqref>
                  </c15:fullRef>
                </c:ext>
              </c:extLst>
              <c:f>('Progress Tracker - Detail'!$P$25,'Progress Tracker - Detail'!$R$25,'Progress Tracker - Detail'!$T$25,'Progress Tracker - Detail'!$V$25)</c:f>
              <c:numCache>
                <c:formatCode>0%</c:formatCode>
                <c:ptCount val="4"/>
                <c:pt idx="0">
                  <c:v>0</c:v>
                </c:pt>
                <c:pt idx="1">
                  <c:v>0</c:v>
                </c:pt>
                <c:pt idx="2">
                  <c:v>0</c:v>
                </c:pt>
                <c:pt idx="3">
                  <c:v>0</c:v>
                </c:pt>
              </c:numCache>
            </c:numRef>
          </c:val>
          <c:extLst>
            <c:ext xmlns:c16="http://schemas.microsoft.com/office/drawing/2014/chart" uri="{C3380CC4-5D6E-409C-BE32-E72D297353CC}">
              <c16:uniqueId val="{00000001-E9ED-455E-811D-44009F3CF7F3}"/>
            </c:ext>
          </c:extLst>
        </c:ser>
        <c:ser>
          <c:idx val="2"/>
          <c:order val="2"/>
          <c:tx>
            <c:strRef>
              <c:f>'Progress Tracker - Detail'!$N$24</c:f>
              <c:strCache>
                <c:ptCount val="1"/>
                <c:pt idx="0">
                  <c:v>Achieving</c:v>
                </c:pt>
              </c:strCache>
            </c:strRef>
          </c:tx>
          <c:spPr>
            <a:solidFill>
              <a:srgbClr val="92D050"/>
            </a:solidFill>
            <a:ln>
              <a:noFill/>
            </a:ln>
            <a:effectLst/>
          </c:spPr>
          <c:invertIfNegative val="0"/>
          <c:cat>
            <c:strRef>
              <c:extLst>
                <c:ext xmlns:c15="http://schemas.microsoft.com/office/drawing/2012/chart" uri="{02D57815-91ED-43cb-92C2-25804820EDAC}">
                  <c15:fullRef>
                    <c15:sqref>'Progress Tracker - Detail'!$O$22:$V$22</c15:sqref>
                  </c15:fullRef>
                </c:ext>
              </c:extLst>
              <c:f>('Progress Tracker - Detail'!$P$22,'Progress Tracker - Detail'!$R$22,'Progress Tracker - Detail'!$T$22,'Progress Tracker - Detail'!$V$22)</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Detail'!$O$24:$V$24</c15:sqref>
                  </c15:fullRef>
                </c:ext>
              </c:extLst>
              <c:f>('Progress Tracker - Detail'!$P$24,'Progress Tracker - Detail'!$R$24,'Progress Tracker - Detail'!$T$24,'Progress Tracker - Detail'!$V$24)</c:f>
              <c:numCache>
                <c:formatCode>0%</c:formatCode>
                <c:ptCount val="4"/>
                <c:pt idx="0">
                  <c:v>0</c:v>
                </c:pt>
                <c:pt idx="1">
                  <c:v>0</c:v>
                </c:pt>
                <c:pt idx="2">
                  <c:v>0</c:v>
                </c:pt>
                <c:pt idx="3">
                  <c:v>0</c:v>
                </c:pt>
              </c:numCache>
            </c:numRef>
          </c:val>
          <c:extLst>
            <c:ext xmlns:c16="http://schemas.microsoft.com/office/drawing/2014/chart" uri="{C3380CC4-5D6E-409C-BE32-E72D297353CC}">
              <c16:uniqueId val="{00000002-E9ED-455E-811D-44009F3CF7F3}"/>
            </c:ext>
          </c:extLst>
        </c:ser>
        <c:ser>
          <c:idx val="3"/>
          <c:order val="3"/>
          <c:tx>
            <c:strRef>
              <c:f>'Progress Tracker - Detail'!$N$23</c:f>
              <c:strCache>
                <c:ptCount val="1"/>
                <c:pt idx="0">
                  <c:v>Excelling</c:v>
                </c:pt>
              </c:strCache>
            </c:strRef>
          </c:tx>
          <c:spPr>
            <a:solidFill>
              <a:srgbClr val="00B050"/>
            </a:solidFill>
            <a:ln>
              <a:noFill/>
            </a:ln>
            <a:effectLst/>
          </c:spPr>
          <c:invertIfNegative val="0"/>
          <c:cat>
            <c:strRef>
              <c:extLst>
                <c:ext xmlns:c15="http://schemas.microsoft.com/office/drawing/2012/chart" uri="{02D57815-91ED-43cb-92C2-25804820EDAC}">
                  <c15:fullRef>
                    <c15:sqref>'Progress Tracker - Detail'!$O$22:$V$22</c15:sqref>
                  </c15:fullRef>
                </c:ext>
              </c:extLst>
              <c:f>('Progress Tracker - Detail'!$P$22,'Progress Tracker - Detail'!$R$22,'Progress Tracker - Detail'!$T$22,'Progress Tracker - Detail'!$V$22)</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Detail'!$O$23:$V$23</c15:sqref>
                  </c15:fullRef>
                </c:ext>
              </c:extLst>
              <c:f>('Progress Tracker - Detail'!$P$23,'Progress Tracker - Detail'!$R$23,'Progress Tracker - Detail'!$T$23,'Progress Tracker - Detail'!$V$23)</c:f>
              <c:numCache>
                <c:formatCode>0%</c:formatCode>
                <c:ptCount val="4"/>
                <c:pt idx="0">
                  <c:v>0</c:v>
                </c:pt>
                <c:pt idx="1">
                  <c:v>0</c:v>
                </c:pt>
                <c:pt idx="2">
                  <c:v>0</c:v>
                </c:pt>
                <c:pt idx="3">
                  <c:v>0</c:v>
                </c:pt>
              </c:numCache>
            </c:numRef>
          </c:val>
          <c:extLst>
            <c:ext xmlns:c16="http://schemas.microsoft.com/office/drawing/2014/chart" uri="{C3380CC4-5D6E-409C-BE32-E72D297353CC}">
              <c16:uniqueId val="{00000003-E9ED-455E-811D-44009F3CF7F3}"/>
            </c:ext>
          </c:extLst>
        </c:ser>
        <c:dLbls>
          <c:showLegendKey val="0"/>
          <c:showVal val="0"/>
          <c:showCatName val="0"/>
          <c:showSerName val="0"/>
          <c:showPercent val="0"/>
          <c:showBubbleSize val="0"/>
        </c:dLbls>
        <c:gapWidth val="219"/>
        <c:overlap val="-27"/>
        <c:axId val="1385670639"/>
        <c:axId val="1385690799"/>
      </c:barChart>
      <c:catAx>
        <c:axId val="138567063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90799"/>
        <c:crosses val="autoZero"/>
        <c:auto val="1"/>
        <c:lblAlgn val="ctr"/>
        <c:lblOffset val="100"/>
        <c:noMultiLvlLbl val="0"/>
      </c:catAx>
      <c:valAx>
        <c:axId val="138569079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70639"/>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Collecting</a:t>
            </a:r>
            <a:r>
              <a:rPr lang="en-GB" baseline="0"/>
              <a:t> Feedback - Summary</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3"/>
          <c:order val="0"/>
          <c:tx>
            <c:strRef>
              <c:f>'Progress Tracker - Detail'!$N$45</c:f>
              <c:strCache>
                <c:ptCount val="1"/>
                <c:pt idx="0">
                  <c:v>Insufficient Progress</c:v>
                </c:pt>
              </c:strCache>
            </c:strRef>
          </c:tx>
          <c:spPr>
            <a:solidFill>
              <a:srgbClr val="FF0000"/>
            </a:solidFill>
            <a:ln>
              <a:noFill/>
            </a:ln>
            <a:effectLst/>
          </c:spPr>
          <c:invertIfNegative val="0"/>
          <c:cat>
            <c:strRef>
              <c:extLst>
                <c:ext xmlns:c15="http://schemas.microsoft.com/office/drawing/2012/chart" uri="{02D57815-91ED-43cb-92C2-25804820EDAC}">
                  <c15:fullRef>
                    <c15:sqref>'Progress Tracker - Detail'!$O$41:$V$41</c15:sqref>
                  </c15:fullRef>
                </c:ext>
              </c:extLst>
              <c:f>('Progress Tracker - Detail'!$P$41,'Progress Tracker - Detail'!$R$41,'Progress Tracker - Detail'!$T$41,'Progress Tracker - Detail'!$V$41)</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Detail'!$O$45:$V$45</c15:sqref>
                  </c15:fullRef>
                </c:ext>
              </c:extLst>
              <c:f>('Progress Tracker - Detail'!$P$45,'Progress Tracker - Detail'!$R$45,'Progress Tracker - Detail'!$T$45,'Progress Tracker - Detail'!$V$45)</c:f>
              <c:numCache>
                <c:formatCode>0%</c:formatCode>
                <c:ptCount val="4"/>
                <c:pt idx="0">
                  <c:v>0</c:v>
                </c:pt>
                <c:pt idx="1">
                  <c:v>0</c:v>
                </c:pt>
                <c:pt idx="2">
                  <c:v>0</c:v>
                </c:pt>
                <c:pt idx="3">
                  <c:v>0</c:v>
                </c:pt>
              </c:numCache>
            </c:numRef>
          </c:val>
          <c:extLst>
            <c:ext xmlns:c16="http://schemas.microsoft.com/office/drawing/2014/chart" uri="{C3380CC4-5D6E-409C-BE32-E72D297353CC}">
              <c16:uniqueId val="{00000000-CFD4-476D-BC1B-78B92814F0AB}"/>
            </c:ext>
          </c:extLst>
        </c:ser>
        <c:ser>
          <c:idx val="2"/>
          <c:order val="1"/>
          <c:tx>
            <c:strRef>
              <c:f>'Progress Tracker - Detail'!$N$44</c:f>
              <c:strCache>
                <c:ptCount val="1"/>
                <c:pt idx="0">
                  <c:v>Progressing</c:v>
                </c:pt>
              </c:strCache>
            </c:strRef>
          </c:tx>
          <c:spPr>
            <a:solidFill>
              <a:srgbClr val="FFC000"/>
            </a:solidFill>
            <a:ln>
              <a:noFill/>
            </a:ln>
            <a:effectLst/>
          </c:spPr>
          <c:invertIfNegative val="0"/>
          <c:cat>
            <c:strRef>
              <c:extLst>
                <c:ext xmlns:c15="http://schemas.microsoft.com/office/drawing/2012/chart" uri="{02D57815-91ED-43cb-92C2-25804820EDAC}">
                  <c15:fullRef>
                    <c15:sqref>'Progress Tracker - Detail'!$O$41:$V$41</c15:sqref>
                  </c15:fullRef>
                </c:ext>
              </c:extLst>
              <c:f>('Progress Tracker - Detail'!$P$41,'Progress Tracker - Detail'!$R$41,'Progress Tracker - Detail'!$T$41,'Progress Tracker - Detail'!$V$41)</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Detail'!$O$44:$V$44</c15:sqref>
                  </c15:fullRef>
                </c:ext>
              </c:extLst>
              <c:f>('Progress Tracker - Detail'!$P$44,'Progress Tracker - Detail'!$R$44,'Progress Tracker - Detail'!$T$44,'Progress Tracker - Detail'!$V$44)</c:f>
              <c:numCache>
                <c:formatCode>0%</c:formatCode>
                <c:ptCount val="4"/>
                <c:pt idx="0">
                  <c:v>0</c:v>
                </c:pt>
                <c:pt idx="1">
                  <c:v>0</c:v>
                </c:pt>
                <c:pt idx="2">
                  <c:v>0</c:v>
                </c:pt>
                <c:pt idx="3">
                  <c:v>0</c:v>
                </c:pt>
              </c:numCache>
            </c:numRef>
          </c:val>
          <c:extLst>
            <c:ext xmlns:c16="http://schemas.microsoft.com/office/drawing/2014/chart" uri="{C3380CC4-5D6E-409C-BE32-E72D297353CC}">
              <c16:uniqueId val="{00000001-CFD4-476D-BC1B-78B92814F0AB}"/>
            </c:ext>
          </c:extLst>
        </c:ser>
        <c:ser>
          <c:idx val="1"/>
          <c:order val="2"/>
          <c:tx>
            <c:strRef>
              <c:f>'Progress Tracker - Detail'!$N$43</c:f>
              <c:strCache>
                <c:ptCount val="1"/>
                <c:pt idx="0">
                  <c:v>Achieving</c:v>
                </c:pt>
              </c:strCache>
            </c:strRef>
          </c:tx>
          <c:spPr>
            <a:solidFill>
              <a:srgbClr val="92D050"/>
            </a:solidFill>
            <a:ln>
              <a:noFill/>
            </a:ln>
            <a:effectLst/>
          </c:spPr>
          <c:invertIfNegative val="0"/>
          <c:cat>
            <c:strRef>
              <c:extLst>
                <c:ext xmlns:c15="http://schemas.microsoft.com/office/drawing/2012/chart" uri="{02D57815-91ED-43cb-92C2-25804820EDAC}">
                  <c15:fullRef>
                    <c15:sqref>'Progress Tracker - Detail'!$O$41:$V$41</c15:sqref>
                  </c15:fullRef>
                </c:ext>
              </c:extLst>
              <c:f>('Progress Tracker - Detail'!$P$41,'Progress Tracker - Detail'!$R$41,'Progress Tracker - Detail'!$T$41,'Progress Tracker - Detail'!$V$41)</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Detail'!$O$43:$V$43</c15:sqref>
                  </c15:fullRef>
                </c:ext>
              </c:extLst>
              <c:f>('Progress Tracker - Detail'!$P$43,'Progress Tracker - Detail'!$R$43,'Progress Tracker - Detail'!$T$43,'Progress Tracker - Detail'!$V$43)</c:f>
              <c:numCache>
                <c:formatCode>0%</c:formatCode>
                <c:ptCount val="4"/>
                <c:pt idx="0">
                  <c:v>0</c:v>
                </c:pt>
                <c:pt idx="1">
                  <c:v>0</c:v>
                </c:pt>
                <c:pt idx="2">
                  <c:v>0</c:v>
                </c:pt>
                <c:pt idx="3">
                  <c:v>0</c:v>
                </c:pt>
              </c:numCache>
            </c:numRef>
          </c:val>
          <c:extLst>
            <c:ext xmlns:c16="http://schemas.microsoft.com/office/drawing/2014/chart" uri="{C3380CC4-5D6E-409C-BE32-E72D297353CC}">
              <c16:uniqueId val="{00000002-CFD4-476D-BC1B-78B92814F0AB}"/>
            </c:ext>
          </c:extLst>
        </c:ser>
        <c:ser>
          <c:idx val="0"/>
          <c:order val="3"/>
          <c:tx>
            <c:strRef>
              <c:f>'Progress Tracker - Detail'!$N$42</c:f>
              <c:strCache>
                <c:ptCount val="1"/>
                <c:pt idx="0">
                  <c:v>Excelling</c:v>
                </c:pt>
              </c:strCache>
            </c:strRef>
          </c:tx>
          <c:spPr>
            <a:solidFill>
              <a:srgbClr val="00B050"/>
            </a:solidFill>
            <a:ln>
              <a:noFill/>
            </a:ln>
            <a:effectLst/>
          </c:spPr>
          <c:invertIfNegative val="0"/>
          <c:cat>
            <c:strRef>
              <c:extLst>
                <c:ext xmlns:c15="http://schemas.microsoft.com/office/drawing/2012/chart" uri="{02D57815-91ED-43cb-92C2-25804820EDAC}">
                  <c15:fullRef>
                    <c15:sqref>'Progress Tracker - Detail'!$O$41:$V$41</c15:sqref>
                  </c15:fullRef>
                </c:ext>
              </c:extLst>
              <c:f>('Progress Tracker - Detail'!$P$41,'Progress Tracker - Detail'!$R$41,'Progress Tracker - Detail'!$T$41,'Progress Tracker - Detail'!$V$41)</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Detail'!$O$42:$V$42</c15:sqref>
                  </c15:fullRef>
                </c:ext>
              </c:extLst>
              <c:f>('Progress Tracker - Detail'!$P$42,'Progress Tracker - Detail'!$R$42,'Progress Tracker - Detail'!$T$42,'Progress Tracker - Detail'!$V$42)</c:f>
              <c:numCache>
                <c:formatCode>0%</c:formatCode>
                <c:ptCount val="4"/>
                <c:pt idx="0">
                  <c:v>0</c:v>
                </c:pt>
                <c:pt idx="1">
                  <c:v>0</c:v>
                </c:pt>
                <c:pt idx="2">
                  <c:v>0</c:v>
                </c:pt>
                <c:pt idx="3">
                  <c:v>0</c:v>
                </c:pt>
              </c:numCache>
            </c:numRef>
          </c:val>
          <c:extLst>
            <c:ext xmlns:c16="http://schemas.microsoft.com/office/drawing/2014/chart" uri="{C3380CC4-5D6E-409C-BE32-E72D297353CC}">
              <c16:uniqueId val="{00000003-CFD4-476D-BC1B-78B92814F0AB}"/>
            </c:ext>
          </c:extLst>
        </c:ser>
        <c:dLbls>
          <c:showLegendKey val="0"/>
          <c:showVal val="0"/>
          <c:showCatName val="0"/>
          <c:showSerName val="0"/>
          <c:showPercent val="0"/>
          <c:showBubbleSize val="0"/>
        </c:dLbls>
        <c:gapWidth val="219"/>
        <c:axId val="1385670639"/>
        <c:axId val="1385690799"/>
      </c:barChart>
      <c:catAx>
        <c:axId val="138567063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90799"/>
        <c:crosses val="autoZero"/>
        <c:auto val="1"/>
        <c:lblAlgn val="ctr"/>
        <c:lblOffset val="100"/>
        <c:noMultiLvlLbl val="0"/>
      </c:catAx>
      <c:valAx>
        <c:axId val="138569079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70639"/>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Analysing Feedback - Summary</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3"/>
          <c:order val="0"/>
          <c:tx>
            <c:strRef>
              <c:f>'Progress Tracker - Detail'!$N$73</c:f>
              <c:strCache>
                <c:ptCount val="1"/>
                <c:pt idx="0">
                  <c:v>Insufficient Progress</c:v>
                </c:pt>
              </c:strCache>
            </c:strRef>
          </c:tx>
          <c:spPr>
            <a:solidFill>
              <a:srgbClr val="FF0000"/>
            </a:solidFill>
            <a:ln>
              <a:noFill/>
            </a:ln>
            <a:effectLst/>
          </c:spPr>
          <c:invertIfNegative val="0"/>
          <c:cat>
            <c:strRef>
              <c:extLst>
                <c:ext xmlns:c15="http://schemas.microsoft.com/office/drawing/2012/chart" uri="{02D57815-91ED-43cb-92C2-25804820EDAC}">
                  <c15:fullRef>
                    <c15:sqref>'Progress Tracker - Detail'!$O$69:$V$69</c15:sqref>
                  </c15:fullRef>
                </c:ext>
              </c:extLst>
              <c:f>('Progress Tracker - Detail'!$P$69,'Progress Tracker - Detail'!$R$69,'Progress Tracker - Detail'!$T$69,'Progress Tracker - Detail'!$V$69)</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Detail'!$O$73:$V$73</c15:sqref>
                  </c15:fullRef>
                </c:ext>
              </c:extLst>
              <c:f>('Progress Tracker - Detail'!$P$73,'Progress Tracker - Detail'!$R$73,'Progress Tracker - Detail'!$T$73,'Progress Tracker - Detail'!$V$73)</c:f>
              <c:numCache>
                <c:formatCode>0%</c:formatCode>
                <c:ptCount val="4"/>
                <c:pt idx="0">
                  <c:v>0</c:v>
                </c:pt>
                <c:pt idx="1">
                  <c:v>0</c:v>
                </c:pt>
                <c:pt idx="2">
                  <c:v>0</c:v>
                </c:pt>
                <c:pt idx="3">
                  <c:v>0</c:v>
                </c:pt>
              </c:numCache>
            </c:numRef>
          </c:val>
          <c:extLst>
            <c:ext xmlns:c16="http://schemas.microsoft.com/office/drawing/2014/chart" uri="{C3380CC4-5D6E-409C-BE32-E72D297353CC}">
              <c16:uniqueId val="{00000000-5BA7-4003-B9FB-0DC9FD4785EA}"/>
            </c:ext>
          </c:extLst>
        </c:ser>
        <c:ser>
          <c:idx val="2"/>
          <c:order val="1"/>
          <c:tx>
            <c:strRef>
              <c:f>'Progress Tracker - Detail'!$N$72</c:f>
              <c:strCache>
                <c:ptCount val="1"/>
                <c:pt idx="0">
                  <c:v>Progressing</c:v>
                </c:pt>
              </c:strCache>
            </c:strRef>
          </c:tx>
          <c:spPr>
            <a:solidFill>
              <a:srgbClr val="FFC000"/>
            </a:solidFill>
            <a:ln>
              <a:noFill/>
            </a:ln>
            <a:effectLst/>
          </c:spPr>
          <c:invertIfNegative val="0"/>
          <c:cat>
            <c:strRef>
              <c:extLst>
                <c:ext xmlns:c15="http://schemas.microsoft.com/office/drawing/2012/chart" uri="{02D57815-91ED-43cb-92C2-25804820EDAC}">
                  <c15:fullRef>
                    <c15:sqref>'Progress Tracker - Detail'!$O$69:$V$69</c15:sqref>
                  </c15:fullRef>
                </c:ext>
              </c:extLst>
              <c:f>('Progress Tracker - Detail'!$P$69,'Progress Tracker - Detail'!$R$69,'Progress Tracker - Detail'!$T$69,'Progress Tracker - Detail'!$V$69)</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Detail'!$O$72:$V$72</c15:sqref>
                  </c15:fullRef>
                </c:ext>
              </c:extLst>
              <c:f>('Progress Tracker - Detail'!$P$72,'Progress Tracker - Detail'!$R$72,'Progress Tracker - Detail'!$T$72,'Progress Tracker - Detail'!$V$72)</c:f>
              <c:numCache>
                <c:formatCode>0%</c:formatCode>
                <c:ptCount val="4"/>
                <c:pt idx="0">
                  <c:v>0</c:v>
                </c:pt>
                <c:pt idx="1">
                  <c:v>0</c:v>
                </c:pt>
                <c:pt idx="2">
                  <c:v>0</c:v>
                </c:pt>
                <c:pt idx="3">
                  <c:v>0</c:v>
                </c:pt>
              </c:numCache>
            </c:numRef>
          </c:val>
          <c:extLst>
            <c:ext xmlns:c16="http://schemas.microsoft.com/office/drawing/2014/chart" uri="{C3380CC4-5D6E-409C-BE32-E72D297353CC}">
              <c16:uniqueId val="{00000001-5BA7-4003-B9FB-0DC9FD4785EA}"/>
            </c:ext>
          </c:extLst>
        </c:ser>
        <c:ser>
          <c:idx val="1"/>
          <c:order val="2"/>
          <c:tx>
            <c:strRef>
              <c:f>'Progress Tracker - Detail'!$N$71</c:f>
              <c:strCache>
                <c:ptCount val="1"/>
                <c:pt idx="0">
                  <c:v>Achieving</c:v>
                </c:pt>
              </c:strCache>
            </c:strRef>
          </c:tx>
          <c:spPr>
            <a:solidFill>
              <a:srgbClr val="92D050"/>
            </a:solidFill>
            <a:ln>
              <a:noFill/>
            </a:ln>
            <a:effectLst/>
          </c:spPr>
          <c:invertIfNegative val="0"/>
          <c:cat>
            <c:strRef>
              <c:extLst>
                <c:ext xmlns:c15="http://schemas.microsoft.com/office/drawing/2012/chart" uri="{02D57815-91ED-43cb-92C2-25804820EDAC}">
                  <c15:fullRef>
                    <c15:sqref>'Progress Tracker - Detail'!$O$69:$V$69</c15:sqref>
                  </c15:fullRef>
                </c:ext>
              </c:extLst>
              <c:f>('Progress Tracker - Detail'!$P$69,'Progress Tracker - Detail'!$R$69,'Progress Tracker - Detail'!$T$69,'Progress Tracker - Detail'!$V$69)</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Detail'!$O$71:$V$71</c15:sqref>
                  </c15:fullRef>
                </c:ext>
              </c:extLst>
              <c:f>('Progress Tracker - Detail'!$P$71,'Progress Tracker - Detail'!$R$71,'Progress Tracker - Detail'!$T$71,'Progress Tracker - Detail'!$V$71)</c:f>
              <c:numCache>
                <c:formatCode>0%</c:formatCode>
                <c:ptCount val="4"/>
                <c:pt idx="0">
                  <c:v>0</c:v>
                </c:pt>
                <c:pt idx="1">
                  <c:v>0</c:v>
                </c:pt>
                <c:pt idx="2">
                  <c:v>0</c:v>
                </c:pt>
                <c:pt idx="3">
                  <c:v>0</c:v>
                </c:pt>
              </c:numCache>
            </c:numRef>
          </c:val>
          <c:extLst>
            <c:ext xmlns:c16="http://schemas.microsoft.com/office/drawing/2014/chart" uri="{C3380CC4-5D6E-409C-BE32-E72D297353CC}">
              <c16:uniqueId val="{00000002-5BA7-4003-B9FB-0DC9FD4785EA}"/>
            </c:ext>
          </c:extLst>
        </c:ser>
        <c:ser>
          <c:idx val="0"/>
          <c:order val="3"/>
          <c:tx>
            <c:strRef>
              <c:f>'Progress Tracker - Detail'!$N$70</c:f>
              <c:strCache>
                <c:ptCount val="1"/>
                <c:pt idx="0">
                  <c:v>Excelling</c:v>
                </c:pt>
              </c:strCache>
            </c:strRef>
          </c:tx>
          <c:spPr>
            <a:solidFill>
              <a:srgbClr val="00B050"/>
            </a:solidFill>
            <a:ln>
              <a:noFill/>
            </a:ln>
            <a:effectLst/>
          </c:spPr>
          <c:invertIfNegative val="0"/>
          <c:cat>
            <c:strRef>
              <c:extLst>
                <c:ext xmlns:c15="http://schemas.microsoft.com/office/drawing/2012/chart" uri="{02D57815-91ED-43cb-92C2-25804820EDAC}">
                  <c15:fullRef>
                    <c15:sqref>'Progress Tracker - Detail'!$O$69:$V$69</c15:sqref>
                  </c15:fullRef>
                </c:ext>
              </c:extLst>
              <c:f>('Progress Tracker - Detail'!$P$69,'Progress Tracker - Detail'!$R$69,'Progress Tracker - Detail'!$T$69,'Progress Tracker - Detail'!$V$69)</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Detail'!$O$70:$V$70</c15:sqref>
                  </c15:fullRef>
                </c:ext>
              </c:extLst>
              <c:f>('Progress Tracker - Detail'!$P$70,'Progress Tracker - Detail'!$R$70,'Progress Tracker - Detail'!$T$70,'Progress Tracker - Detail'!$V$70)</c:f>
              <c:numCache>
                <c:formatCode>0%</c:formatCode>
                <c:ptCount val="4"/>
                <c:pt idx="0">
                  <c:v>0</c:v>
                </c:pt>
                <c:pt idx="1">
                  <c:v>0</c:v>
                </c:pt>
                <c:pt idx="2">
                  <c:v>0</c:v>
                </c:pt>
                <c:pt idx="3">
                  <c:v>0</c:v>
                </c:pt>
              </c:numCache>
            </c:numRef>
          </c:val>
          <c:extLst>
            <c:ext xmlns:c16="http://schemas.microsoft.com/office/drawing/2014/chart" uri="{C3380CC4-5D6E-409C-BE32-E72D297353CC}">
              <c16:uniqueId val="{00000003-5BA7-4003-B9FB-0DC9FD4785EA}"/>
            </c:ext>
          </c:extLst>
        </c:ser>
        <c:dLbls>
          <c:showLegendKey val="0"/>
          <c:showVal val="0"/>
          <c:showCatName val="0"/>
          <c:showSerName val="0"/>
          <c:showPercent val="0"/>
          <c:showBubbleSize val="0"/>
        </c:dLbls>
        <c:gapWidth val="219"/>
        <c:overlap val="-27"/>
        <c:axId val="1385670639"/>
        <c:axId val="1385690799"/>
      </c:barChart>
      <c:catAx>
        <c:axId val="138567063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90799"/>
        <c:crosses val="autoZero"/>
        <c:auto val="1"/>
        <c:lblAlgn val="ctr"/>
        <c:lblOffset val="100"/>
        <c:noMultiLvlLbl val="0"/>
      </c:catAx>
      <c:valAx>
        <c:axId val="138569079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70639"/>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Learning for Improvement - Summary</a:t>
            </a:r>
          </a:p>
        </c:rich>
      </c:tx>
      <c:layout>
        <c:manualLayout>
          <c:xMode val="edge"/>
          <c:yMode val="edge"/>
          <c:x val="0.30633505811773526"/>
          <c:y val="1.7967225134936201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3"/>
          <c:order val="0"/>
          <c:tx>
            <c:strRef>
              <c:f>'Progress Tracker - Detail'!$N$85</c:f>
              <c:strCache>
                <c:ptCount val="1"/>
                <c:pt idx="0">
                  <c:v>Insufficient Progress</c:v>
                </c:pt>
              </c:strCache>
            </c:strRef>
          </c:tx>
          <c:spPr>
            <a:solidFill>
              <a:srgbClr val="FF0000"/>
            </a:solidFill>
            <a:ln>
              <a:noFill/>
            </a:ln>
            <a:effectLst/>
          </c:spPr>
          <c:invertIfNegative val="0"/>
          <c:cat>
            <c:strRef>
              <c:extLst>
                <c:ext xmlns:c15="http://schemas.microsoft.com/office/drawing/2012/chart" uri="{02D57815-91ED-43cb-92C2-25804820EDAC}">
                  <c15:fullRef>
                    <c15:sqref>'Progress Tracker - Detail'!$O$81:$V$81</c15:sqref>
                  </c15:fullRef>
                </c:ext>
              </c:extLst>
              <c:f>('Progress Tracker - Detail'!$P$81,'Progress Tracker - Detail'!$R$81,'Progress Tracker - Detail'!$T$81,'Progress Tracker - Detail'!$V$81)</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Detail'!$O$85:$V$85</c15:sqref>
                  </c15:fullRef>
                </c:ext>
              </c:extLst>
              <c:f>('Progress Tracker - Detail'!$P$85,'Progress Tracker - Detail'!$R$85,'Progress Tracker - Detail'!$T$85,'Progress Tracker - Detail'!$V$85)</c:f>
              <c:numCache>
                <c:formatCode>0%</c:formatCode>
                <c:ptCount val="4"/>
                <c:pt idx="0">
                  <c:v>0</c:v>
                </c:pt>
                <c:pt idx="1">
                  <c:v>0</c:v>
                </c:pt>
                <c:pt idx="2">
                  <c:v>0</c:v>
                </c:pt>
                <c:pt idx="3">
                  <c:v>0</c:v>
                </c:pt>
              </c:numCache>
            </c:numRef>
          </c:val>
          <c:extLst>
            <c:ext xmlns:c16="http://schemas.microsoft.com/office/drawing/2014/chart" uri="{C3380CC4-5D6E-409C-BE32-E72D297353CC}">
              <c16:uniqueId val="{00000000-596C-4710-B3AF-8FA38D1F157A}"/>
            </c:ext>
          </c:extLst>
        </c:ser>
        <c:ser>
          <c:idx val="2"/>
          <c:order val="1"/>
          <c:tx>
            <c:strRef>
              <c:f>'Progress Tracker - Detail'!$N$84</c:f>
              <c:strCache>
                <c:ptCount val="1"/>
                <c:pt idx="0">
                  <c:v>Progressing</c:v>
                </c:pt>
              </c:strCache>
            </c:strRef>
          </c:tx>
          <c:spPr>
            <a:solidFill>
              <a:srgbClr val="FFC000"/>
            </a:solidFill>
            <a:ln>
              <a:noFill/>
            </a:ln>
            <a:effectLst/>
          </c:spPr>
          <c:invertIfNegative val="0"/>
          <c:cat>
            <c:strRef>
              <c:extLst>
                <c:ext xmlns:c15="http://schemas.microsoft.com/office/drawing/2012/chart" uri="{02D57815-91ED-43cb-92C2-25804820EDAC}">
                  <c15:fullRef>
                    <c15:sqref>'Progress Tracker - Detail'!$O$81:$V$81</c15:sqref>
                  </c15:fullRef>
                </c:ext>
              </c:extLst>
              <c:f>('Progress Tracker - Detail'!$P$81,'Progress Tracker - Detail'!$R$81,'Progress Tracker - Detail'!$T$81,'Progress Tracker - Detail'!$V$81)</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Detail'!$O$84:$V$84</c15:sqref>
                  </c15:fullRef>
                </c:ext>
              </c:extLst>
              <c:f>('Progress Tracker - Detail'!$P$84,'Progress Tracker - Detail'!$R$84,'Progress Tracker - Detail'!$T$84,'Progress Tracker - Detail'!$V$84)</c:f>
              <c:numCache>
                <c:formatCode>0%</c:formatCode>
                <c:ptCount val="4"/>
                <c:pt idx="0">
                  <c:v>0</c:v>
                </c:pt>
                <c:pt idx="1">
                  <c:v>0</c:v>
                </c:pt>
                <c:pt idx="2">
                  <c:v>0</c:v>
                </c:pt>
                <c:pt idx="3">
                  <c:v>0</c:v>
                </c:pt>
              </c:numCache>
            </c:numRef>
          </c:val>
          <c:extLst>
            <c:ext xmlns:c16="http://schemas.microsoft.com/office/drawing/2014/chart" uri="{C3380CC4-5D6E-409C-BE32-E72D297353CC}">
              <c16:uniqueId val="{00000001-596C-4710-B3AF-8FA38D1F157A}"/>
            </c:ext>
          </c:extLst>
        </c:ser>
        <c:ser>
          <c:idx val="1"/>
          <c:order val="2"/>
          <c:tx>
            <c:strRef>
              <c:f>'Progress Tracker - Detail'!$N$83</c:f>
              <c:strCache>
                <c:ptCount val="1"/>
                <c:pt idx="0">
                  <c:v>Achieving</c:v>
                </c:pt>
              </c:strCache>
            </c:strRef>
          </c:tx>
          <c:spPr>
            <a:solidFill>
              <a:srgbClr val="92D050"/>
            </a:solidFill>
            <a:ln>
              <a:noFill/>
            </a:ln>
            <a:effectLst/>
          </c:spPr>
          <c:invertIfNegative val="0"/>
          <c:cat>
            <c:strRef>
              <c:extLst>
                <c:ext xmlns:c15="http://schemas.microsoft.com/office/drawing/2012/chart" uri="{02D57815-91ED-43cb-92C2-25804820EDAC}">
                  <c15:fullRef>
                    <c15:sqref>'Progress Tracker - Detail'!$O$81:$V$81</c15:sqref>
                  </c15:fullRef>
                </c:ext>
              </c:extLst>
              <c:f>('Progress Tracker - Detail'!$P$81,'Progress Tracker - Detail'!$R$81,'Progress Tracker - Detail'!$T$81,'Progress Tracker - Detail'!$V$81)</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Detail'!$O$83:$V$83</c15:sqref>
                  </c15:fullRef>
                </c:ext>
              </c:extLst>
              <c:f>('Progress Tracker - Detail'!$P$83,'Progress Tracker - Detail'!$R$83,'Progress Tracker - Detail'!$T$83,'Progress Tracker - Detail'!$V$83)</c:f>
              <c:numCache>
                <c:formatCode>0%</c:formatCode>
                <c:ptCount val="4"/>
                <c:pt idx="0">
                  <c:v>0</c:v>
                </c:pt>
                <c:pt idx="1">
                  <c:v>0</c:v>
                </c:pt>
                <c:pt idx="2">
                  <c:v>0</c:v>
                </c:pt>
                <c:pt idx="3">
                  <c:v>0</c:v>
                </c:pt>
              </c:numCache>
            </c:numRef>
          </c:val>
          <c:extLst>
            <c:ext xmlns:c16="http://schemas.microsoft.com/office/drawing/2014/chart" uri="{C3380CC4-5D6E-409C-BE32-E72D297353CC}">
              <c16:uniqueId val="{00000002-596C-4710-B3AF-8FA38D1F157A}"/>
            </c:ext>
          </c:extLst>
        </c:ser>
        <c:ser>
          <c:idx val="0"/>
          <c:order val="3"/>
          <c:tx>
            <c:strRef>
              <c:f>'Progress Tracker - Detail'!$N$82</c:f>
              <c:strCache>
                <c:ptCount val="1"/>
                <c:pt idx="0">
                  <c:v>Excelling</c:v>
                </c:pt>
              </c:strCache>
            </c:strRef>
          </c:tx>
          <c:spPr>
            <a:solidFill>
              <a:srgbClr val="00B050"/>
            </a:solidFill>
            <a:ln>
              <a:noFill/>
            </a:ln>
            <a:effectLst/>
          </c:spPr>
          <c:invertIfNegative val="0"/>
          <c:cat>
            <c:strRef>
              <c:extLst>
                <c:ext xmlns:c15="http://schemas.microsoft.com/office/drawing/2012/chart" uri="{02D57815-91ED-43cb-92C2-25804820EDAC}">
                  <c15:fullRef>
                    <c15:sqref>'Progress Tracker - Detail'!$O$81:$V$81</c15:sqref>
                  </c15:fullRef>
                </c:ext>
              </c:extLst>
              <c:f>('Progress Tracker - Detail'!$P$81,'Progress Tracker - Detail'!$R$81,'Progress Tracker - Detail'!$T$81,'Progress Tracker - Detail'!$V$81)</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Detail'!$O$82:$V$82</c15:sqref>
                  </c15:fullRef>
                </c:ext>
              </c:extLst>
              <c:f>('Progress Tracker - Detail'!$P$82,'Progress Tracker - Detail'!$R$82,'Progress Tracker - Detail'!$T$82,'Progress Tracker - Detail'!$V$82)</c:f>
              <c:numCache>
                <c:formatCode>0%</c:formatCode>
                <c:ptCount val="4"/>
                <c:pt idx="0">
                  <c:v>0</c:v>
                </c:pt>
                <c:pt idx="1">
                  <c:v>0</c:v>
                </c:pt>
                <c:pt idx="2">
                  <c:v>0</c:v>
                </c:pt>
                <c:pt idx="3">
                  <c:v>0</c:v>
                </c:pt>
              </c:numCache>
            </c:numRef>
          </c:val>
          <c:extLst>
            <c:ext xmlns:c16="http://schemas.microsoft.com/office/drawing/2014/chart" uri="{C3380CC4-5D6E-409C-BE32-E72D297353CC}">
              <c16:uniqueId val="{00000003-596C-4710-B3AF-8FA38D1F157A}"/>
            </c:ext>
          </c:extLst>
        </c:ser>
        <c:dLbls>
          <c:showLegendKey val="0"/>
          <c:showVal val="0"/>
          <c:showCatName val="0"/>
          <c:showSerName val="0"/>
          <c:showPercent val="0"/>
          <c:showBubbleSize val="0"/>
        </c:dLbls>
        <c:gapWidth val="219"/>
        <c:overlap val="-27"/>
        <c:axId val="1385670639"/>
        <c:axId val="1385690799"/>
      </c:barChart>
      <c:catAx>
        <c:axId val="138567063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90799"/>
        <c:crosses val="autoZero"/>
        <c:auto val="1"/>
        <c:lblAlgn val="ctr"/>
        <c:lblOffset val="100"/>
        <c:noMultiLvlLbl val="0"/>
      </c:catAx>
      <c:valAx>
        <c:axId val="138569079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70639"/>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Leadership - Summary</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3"/>
          <c:order val="0"/>
          <c:tx>
            <c:strRef>
              <c:f>'Progress Tracker - Detail'!$N$9</c:f>
              <c:strCache>
                <c:ptCount val="1"/>
                <c:pt idx="0">
                  <c:v>Insufficient Progress</c:v>
                </c:pt>
              </c:strCache>
            </c:strRef>
          </c:tx>
          <c:spPr>
            <a:solidFill>
              <a:srgbClr val="FF0000"/>
            </a:solidFill>
            <a:ln>
              <a:noFill/>
            </a:ln>
            <a:effectLst/>
          </c:spPr>
          <c:invertIfNegative val="0"/>
          <c:cat>
            <c:strRef>
              <c:extLst>
                <c:ext xmlns:c15="http://schemas.microsoft.com/office/drawing/2012/chart" uri="{02D57815-91ED-43cb-92C2-25804820EDAC}">
                  <c15:fullRef>
                    <c15:sqref>'Progress Tracker - Detail'!$O$5:$V$5</c15:sqref>
                  </c15:fullRef>
                </c:ext>
              </c:extLst>
              <c:f>('Progress Tracker - Detail'!$P$5,'Progress Tracker - Detail'!$R$5,'Progress Tracker - Detail'!$T$5,'Progress Tracker - Detail'!$V$5)</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Detail'!$O$9:$V$9</c15:sqref>
                  </c15:fullRef>
                </c:ext>
              </c:extLst>
              <c:f>('Progress Tracker - Detail'!$P$9,'Progress Tracker - Detail'!$R$9,'Progress Tracker - Detail'!$T$9,'Progress Tracker - Detail'!$V$9)</c:f>
              <c:numCache>
                <c:formatCode>0%</c:formatCode>
                <c:ptCount val="4"/>
                <c:pt idx="0">
                  <c:v>0</c:v>
                </c:pt>
                <c:pt idx="1">
                  <c:v>0</c:v>
                </c:pt>
                <c:pt idx="2">
                  <c:v>0</c:v>
                </c:pt>
                <c:pt idx="3">
                  <c:v>0</c:v>
                </c:pt>
              </c:numCache>
            </c:numRef>
          </c:val>
          <c:extLst>
            <c:ext xmlns:c16="http://schemas.microsoft.com/office/drawing/2014/chart" uri="{C3380CC4-5D6E-409C-BE32-E72D297353CC}">
              <c16:uniqueId val="{00000003-2C42-4E56-8173-3F878D83573A}"/>
            </c:ext>
          </c:extLst>
        </c:ser>
        <c:ser>
          <c:idx val="2"/>
          <c:order val="1"/>
          <c:tx>
            <c:strRef>
              <c:f>'Progress Tracker - Detail'!$N$8</c:f>
              <c:strCache>
                <c:ptCount val="1"/>
                <c:pt idx="0">
                  <c:v>Progressing</c:v>
                </c:pt>
              </c:strCache>
            </c:strRef>
          </c:tx>
          <c:spPr>
            <a:solidFill>
              <a:srgbClr val="FFC000"/>
            </a:solidFill>
            <a:ln>
              <a:noFill/>
            </a:ln>
            <a:effectLst/>
          </c:spPr>
          <c:invertIfNegative val="0"/>
          <c:cat>
            <c:strRef>
              <c:extLst>
                <c:ext xmlns:c15="http://schemas.microsoft.com/office/drawing/2012/chart" uri="{02D57815-91ED-43cb-92C2-25804820EDAC}">
                  <c15:fullRef>
                    <c15:sqref>'Progress Tracker - Detail'!$O$5:$V$5</c15:sqref>
                  </c15:fullRef>
                </c:ext>
              </c:extLst>
              <c:f>('Progress Tracker - Detail'!$P$5,'Progress Tracker - Detail'!$R$5,'Progress Tracker - Detail'!$T$5,'Progress Tracker - Detail'!$V$5)</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Detail'!$O$8:$V$8</c15:sqref>
                  </c15:fullRef>
                </c:ext>
              </c:extLst>
              <c:f>('Progress Tracker - Detail'!$P$8,'Progress Tracker - Detail'!$R$8,'Progress Tracker - Detail'!$T$8,'Progress Tracker - Detail'!$V$8)</c:f>
              <c:numCache>
                <c:formatCode>0%</c:formatCode>
                <c:ptCount val="4"/>
                <c:pt idx="0">
                  <c:v>0</c:v>
                </c:pt>
                <c:pt idx="1">
                  <c:v>0</c:v>
                </c:pt>
                <c:pt idx="2">
                  <c:v>0</c:v>
                </c:pt>
                <c:pt idx="3">
                  <c:v>0</c:v>
                </c:pt>
              </c:numCache>
            </c:numRef>
          </c:val>
          <c:extLst>
            <c:ext xmlns:c16="http://schemas.microsoft.com/office/drawing/2014/chart" uri="{C3380CC4-5D6E-409C-BE32-E72D297353CC}">
              <c16:uniqueId val="{00000002-2C42-4E56-8173-3F878D83573A}"/>
            </c:ext>
          </c:extLst>
        </c:ser>
        <c:ser>
          <c:idx val="1"/>
          <c:order val="2"/>
          <c:tx>
            <c:strRef>
              <c:f>'Progress Tracker - Detail'!$N$7</c:f>
              <c:strCache>
                <c:ptCount val="1"/>
                <c:pt idx="0">
                  <c:v>Achieving</c:v>
                </c:pt>
              </c:strCache>
            </c:strRef>
          </c:tx>
          <c:spPr>
            <a:solidFill>
              <a:srgbClr val="92D050"/>
            </a:solidFill>
            <a:ln>
              <a:noFill/>
            </a:ln>
            <a:effectLst/>
          </c:spPr>
          <c:invertIfNegative val="0"/>
          <c:cat>
            <c:strRef>
              <c:extLst>
                <c:ext xmlns:c15="http://schemas.microsoft.com/office/drawing/2012/chart" uri="{02D57815-91ED-43cb-92C2-25804820EDAC}">
                  <c15:fullRef>
                    <c15:sqref>'Progress Tracker - Detail'!$O$5:$V$5</c15:sqref>
                  </c15:fullRef>
                </c:ext>
              </c:extLst>
              <c:f>('Progress Tracker - Detail'!$P$5,'Progress Tracker - Detail'!$R$5,'Progress Tracker - Detail'!$T$5,'Progress Tracker - Detail'!$V$5)</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Detail'!$O$7:$V$7</c15:sqref>
                  </c15:fullRef>
                </c:ext>
              </c:extLst>
              <c:f>('Progress Tracker - Detail'!$P$7,'Progress Tracker - Detail'!$R$7,'Progress Tracker - Detail'!$T$7,'Progress Tracker - Detail'!$V$7)</c:f>
              <c:numCache>
                <c:formatCode>0%</c:formatCode>
                <c:ptCount val="4"/>
                <c:pt idx="0">
                  <c:v>0</c:v>
                </c:pt>
                <c:pt idx="1">
                  <c:v>0</c:v>
                </c:pt>
                <c:pt idx="2">
                  <c:v>0</c:v>
                </c:pt>
                <c:pt idx="3">
                  <c:v>0</c:v>
                </c:pt>
              </c:numCache>
            </c:numRef>
          </c:val>
          <c:extLst>
            <c:ext xmlns:c16="http://schemas.microsoft.com/office/drawing/2014/chart" uri="{C3380CC4-5D6E-409C-BE32-E72D297353CC}">
              <c16:uniqueId val="{00000001-2C42-4E56-8173-3F878D83573A}"/>
            </c:ext>
          </c:extLst>
        </c:ser>
        <c:ser>
          <c:idx val="0"/>
          <c:order val="3"/>
          <c:tx>
            <c:strRef>
              <c:f>'Progress Tracker - Detail'!$N$6</c:f>
              <c:strCache>
                <c:ptCount val="1"/>
                <c:pt idx="0">
                  <c:v>Excelling</c:v>
                </c:pt>
              </c:strCache>
            </c:strRef>
          </c:tx>
          <c:spPr>
            <a:solidFill>
              <a:srgbClr val="00B050"/>
            </a:solidFill>
            <a:ln>
              <a:noFill/>
            </a:ln>
            <a:effectLst/>
          </c:spPr>
          <c:invertIfNegative val="0"/>
          <c:cat>
            <c:strRef>
              <c:extLst>
                <c:ext xmlns:c15="http://schemas.microsoft.com/office/drawing/2012/chart" uri="{02D57815-91ED-43cb-92C2-25804820EDAC}">
                  <c15:fullRef>
                    <c15:sqref>'Progress Tracker - Detail'!$O$5:$V$5</c15:sqref>
                  </c15:fullRef>
                </c:ext>
              </c:extLst>
              <c:f>('Progress Tracker - Detail'!$P$5,'Progress Tracker - Detail'!$R$5,'Progress Tracker - Detail'!$T$5,'Progress Tracker - Detail'!$V$5)</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Detail'!$O$6:$V$6</c15:sqref>
                  </c15:fullRef>
                </c:ext>
              </c:extLst>
              <c:f>('Progress Tracker - Detail'!$P$6,'Progress Tracker - Detail'!$R$6,'Progress Tracker - Detail'!$T$6,'Progress Tracker - Detail'!$V$6)</c:f>
              <c:numCache>
                <c:formatCode>0%</c:formatCode>
                <c:ptCount val="4"/>
                <c:pt idx="0">
                  <c:v>0</c:v>
                </c:pt>
                <c:pt idx="1">
                  <c:v>0</c:v>
                </c:pt>
                <c:pt idx="2">
                  <c:v>0</c:v>
                </c:pt>
                <c:pt idx="3">
                  <c:v>0</c:v>
                </c:pt>
              </c:numCache>
            </c:numRef>
          </c:val>
          <c:extLst>
            <c:ext xmlns:c16="http://schemas.microsoft.com/office/drawing/2014/chart" uri="{C3380CC4-5D6E-409C-BE32-E72D297353CC}">
              <c16:uniqueId val="{00000000-2C42-4E56-8173-3F878D83573A}"/>
            </c:ext>
          </c:extLst>
        </c:ser>
        <c:dLbls>
          <c:showLegendKey val="0"/>
          <c:showVal val="0"/>
          <c:showCatName val="0"/>
          <c:showSerName val="0"/>
          <c:showPercent val="0"/>
          <c:showBubbleSize val="0"/>
        </c:dLbls>
        <c:gapWidth val="219"/>
        <c:overlap val="-27"/>
        <c:axId val="1385670639"/>
        <c:axId val="1385690799"/>
      </c:barChart>
      <c:catAx>
        <c:axId val="138567063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90799"/>
        <c:crosses val="autoZero"/>
        <c:auto val="1"/>
        <c:lblAlgn val="ctr"/>
        <c:lblOffset val="100"/>
        <c:noMultiLvlLbl val="0"/>
      </c:catAx>
      <c:valAx>
        <c:axId val="138569079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70639"/>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Organisational Culture - Summary</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'Progress Tracker - Detail'!$N$26</c:f>
              <c:strCache>
                <c:ptCount val="1"/>
                <c:pt idx="0">
                  <c:v>Insufficient Progress</c:v>
                </c:pt>
              </c:strCache>
            </c:strRef>
          </c:tx>
          <c:spPr>
            <a:solidFill>
              <a:srgbClr val="FF0000"/>
            </a:solidFill>
            <a:ln>
              <a:noFill/>
            </a:ln>
            <a:effectLst/>
          </c:spPr>
          <c:invertIfNegative val="0"/>
          <c:cat>
            <c:strRef>
              <c:extLst>
                <c:ext xmlns:c15="http://schemas.microsoft.com/office/drawing/2012/chart" uri="{02D57815-91ED-43cb-92C2-25804820EDAC}">
                  <c15:fullRef>
                    <c15:sqref>'Progress Tracker - Detail'!$O$22:$V$22</c15:sqref>
                  </c15:fullRef>
                </c:ext>
              </c:extLst>
              <c:f>('Progress Tracker - Detail'!$P$22,'Progress Tracker - Detail'!$R$22,'Progress Tracker - Detail'!$T$22,'Progress Tracker - Detail'!$V$22)</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Detail'!$O$26:$V$26</c15:sqref>
                  </c15:fullRef>
                </c:ext>
              </c:extLst>
              <c:f>('Progress Tracker - Detail'!$P$26,'Progress Tracker - Detail'!$R$26,'Progress Tracker - Detail'!$T$26,'Progress Tracker - Detail'!$V$26)</c:f>
              <c:numCache>
                <c:formatCode>0%</c:formatCode>
                <c:ptCount val="4"/>
                <c:pt idx="0">
                  <c:v>0</c:v>
                </c:pt>
                <c:pt idx="1">
                  <c:v>0</c:v>
                </c:pt>
                <c:pt idx="2">
                  <c:v>0</c:v>
                </c:pt>
                <c:pt idx="3">
                  <c:v>0</c:v>
                </c:pt>
              </c:numCache>
            </c:numRef>
          </c:val>
          <c:extLst>
            <c:ext xmlns:c16="http://schemas.microsoft.com/office/drawing/2014/chart" uri="{C3380CC4-5D6E-409C-BE32-E72D297353CC}">
              <c16:uniqueId val="{00000003-E4FC-40E2-B683-469E0984B739}"/>
            </c:ext>
          </c:extLst>
        </c:ser>
        <c:ser>
          <c:idx val="1"/>
          <c:order val="1"/>
          <c:tx>
            <c:strRef>
              <c:f>'Progress Tracker - Detail'!$N$25</c:f>
              <c:strCache>
                <c:ptCount val="1"/>
                <c:pt idx="0">
                  <c:v>Progressing</c:v>
                </c:pt>
              </c:strCache>
            </c:strRef>
          </c:tx>
          <c:spPr>
            <a:solidFill>
              <a:srgbClr val="FFC000"/>
            </a:solidFill>
            <a:ln>
              <a:noFill/>
            </a:ln>
            <a:effectLst/>
          </c:spPr>
          <c:invertIfNegative val="0"/>
          <c:cat>
            <c:strRef>
              <c:extLst>
                <c:ext xmlns:c15="http://schemas.microsoft.com/office/drawing/2012/chart" uri="{02D57815-91ED-43cb-92C2-25804820EDAC}">
                  <c15:fullRef>
                    <c15:sqref>'Progress Tracker - Detail'!$O$22:$V$22</c15:sqref>
                  </c15:fullRef>
                </c:ext>
              </c:extLst>
              <c:f>('Progress Tracker - Detail'!$P$22,'Progress Tracker - Detail'!$R$22,'Progress Tracker - Detail'!$T$22,'Progress Tracker - Detail'!$V$22)</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Detail'!$O$25:$V$25</c15:sqref>
                  </c15:fullRef>
                </c:ext>
              </c:extLst>
              <c:f>('Progress Tracker - Detail'!$P$25,'Progress Tracker - Detail'!$R$25,'Progress Tracker - Detail'!$T$25,'Progress Tracker - Detail'!$V$25)</c:f>
              <c:numCache>
                <c:formatCode>0%</c:formatCode>
                <c:ptCount val="4"/>
                <c:pt idx="0">
                  <c:v>0</c:v>
                </c:pt>
                <c:pt idx="1">
                  <c:v>0</c:v>
                </c:pt>
                <c:pt idx="2">
                  <c:v>0</c:v>
                </c:pt>
                <c:pt idx="3">
                  <c:v>0</c:v>
                </c:pt>
              </c:numCache>
            </c:numRef>
          </c:val>
          <c:extLst>
            <c:ext xmlns:c16="http://schemas.microsoft.com/office/drawing/2014/chart" uri="{C3380CC4-5D6E-409C-BE32-E72D297353CC}">
              <c16:uniqueId val="{00000002-E4FC-40E2-B683-469E0984B739}"/>
            </c:ext>
          </c:extLst>
        </c:ser>
        <c:ser>
          <c:idx val="2"/>
          <c:order val="2"/>
          <c:tx>
            <c:strRef>
              <c:f>'Progress Tracker - Detail'!$N$24</c:f>
              <c:strCache>
                <c:ptCount val="1"/>
                <c:pt idx="0">
                  <c:v>Achieving</c:v>
                </c:pt>
              </c:strCache>
            </c:strRef>
          </c:tx>
          <c:spPr>
            <a:solidFill>
              <a:srgbClr val="92D050"/>
            </a:solidFill>
            <a:ln>
              <a:noFill/>
            </a:ln>
            <a:effectLst/>
          </c:spPr>
          <c:invertIfNegative val="0"/>
          <c:cat>
            <c:strRef>
              <c:extLst>
                <c:ext xmlns:c15="http://schemas.microsoft.com/office/drawing/2012/chart" uri="{02D57815-91ED-43cb-92C2-25804820EDAC}">
                  <c15:fullRef>
                    <c15:sqref>'Progress Tracker - Detail'!$O$22:$V$22</c15:sqref>
                  </c15:fullRef>
                </c:ext>
              </c:extLst>
              <c:f>('Progress Tracker - Detail'!$P$22,'Progress Tracker - Detail'!$R$22,'Progress Tracker - Detail'!$T$22,'Progress Tracker - Detail'!$V$22)</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Detail'!$O$24:$V$24</c15:sqref>
                  </c15:fullRef>
                </c:ext>
              </c:extLst>
              <c:f>('Progress Tracker - Detail'!$P$24,'Progress Tracker - Detail'!$R$24,'Progress Tracker - Detail'!$T$24,'Progress Tracker - Detail'!$V$24)</c:f>
              <c:numCache>
                <c:formatCode>0%</c:formatCode>
                <c:ptCount val="4"/>
                <c:pt idx="0">
                  <c:v>0</c:v>
                </c:pt>
                <c:pt idx="1">
                  <c:v>0</c:v>
                </c:pt>
                <c:pt idx="2">
                  <c:v>0</c:v>
                </c:pt>
                <c:pt idx="3">
                  <c:v>0</c:v>
                </c:pt>
              </c:numCache>
            </c:numRef>
          </c:val>
          <c:extLst>
            <c:ext xmlns:c16="http://schemas.microsoft.com/office/drawing/2014/chart" uri="{C3380CC4-5D6E-409C-BE32-E72D297353CC}">
              <c16:uniqueId val="{00000001-E4FC-40E2-B683-469E0984B739}"/>
            </c:ext>
          </c:extLst>
        </c:ser>
        <c:ser>
          <c:idx val="3"/>
          <c:order val="3"/>
          <c:tx>
            <c:strRef>
              <c:f>'Progress Tracker - Detail'!$N$23</c:f>
              <c:strCache>
                <c:ptCount val="1"/>
                <c:pt idx="0">
                  <c:v>Excelling</c:v>
                </c:pt>
              </c:strCache>
            </c:strRef>
          </c:tx>
          <c:spPr>
            <a:solidFill>
              <a:srgbClr val="00B050"/>
            </a:solidFill>
            <a:ln>
              <a:noFill/>
            </a:ln>
            <a:effectLst/>
          </c:spPr>
          <c:invertIfNegative val="0"/>
          <c:cat>
            <c:strRef>
              <c:extLst>
                <c:ext xmlns:c15="http://schemas.microsoft.com/office/drawing/2012/chart" uri="{02D57815-91ED-43cb-92C2-25804820EDAC}">
                  <c15:fullRef>
                    <c15:sqref>'Progress Tracker - Detail'!$O$22:$V$22</c15:sqref>
                  </c15:fullRef>
                </c:ext>
              </c:extLst>
              <c:f>('Progress Tracker - Detail'!$P$22,'Progress Tracker - Detail'!$R$22,'Progress Tracker - Detail'!$T$22,'Progress Tracker - Detail'!$V$22)</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Detail'!$O$23:$V$23</c15:sqref>
                  </c15:fullRef>
                </c:ext>
              </c:extLst>
              <c:f>('Progress Tracker - Detail'!$P$23,'Progress Tracker - Detail'!$R$23,'Progress Tracker - Detail'!$T$23,'Progress Tracker - Detail'!$V$23)</c:f>
              <c:numCache>
                <c:formatCode>0%</c:formatCode>
                <c:ptCount val="4"/>
                <c:pt idx="0">
                  <c:v>0</c:v>
                </c:pt>
                <c:pt idx="1">
                  <c:v>0</c:v>
                </c:pt>
                <c:pt idx="2">
                  <c:v>0</c:v>
                </c:pt>
                <c:pt idx="3">
                  <c:v>0</c:v>
                </c:pt>
              </c:numCache>
            </c:numRef>
          </c:val>
          <c:extLst>
            <c:ext xmlns:c16="http://schemas.microsoft.com/office/drawing/2014/chart" uri="{C3380CC4-5D6E-409C-BE32-E72D297353CC}">
              <c16:uniqueId val="{00000000-E4FC-40E2-B683-469E0984B739}"/>
            </c:ext>
          </c:extLst>
        </c:ser>
        <c:dLbls>
          <c:showLegendKey val="0"/>
          <c:showVal val="0"/>
          <c:showCatName val="0"/>
          <c:showSerName val="0"/>
          <c:showPercent val="0"/>
          <c:showBubbleSize val="0"/>
        </c:dLbls>
        <c:gapWidth val="219"/>
        <c:overlap val="-27"/>
        <c:axId val="1385670639"/>
        <c:axId val="1385690799"/>
      </c:barChart>
      <c:catAx>
        <c:axId val="138567063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90799"/>
        <c:crosses val="autoZero"/>
        <c:auto val="1"/>
        <c:lblAlgn val="ctr"/>
        <c:lblOffset val="100"/>
        <c:noMultiLvlLbl val="0"/>
      </c:catAx>
      <c:valAx>
        <c:axId val="138569079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70639"/>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Collecting</a:t>
            </a:r>
            <a:r>
              <a:rPr lang="en-GB" baseline="0"/>
              <a:t> Feedback - Summary</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3"/>
          <c:order val="0"/>
          <c:tx>
            <c:strRef>
              <c:f>'Progress Tracker - Detail'!$N$45</c:f>
              <c:strCache>
                <c:ptCount val="1"/>
                <c:pt idx="0">
                  <c:v>Insufficient Progress</c:v>
                </c:pt>
              </c:strCache>
            </c:strRef>
          </c:tx>
          <c:spPr>
            <a:solidFill>
              <a:srgbClr val="FF0000"/>
            </a:solidFill>
            <a:ln>
              <a:noFill/>
            </a:ln>
            <a:effectLst/>
          </c:spPr>
          <c:invertIfNegative val="0"/>
          <c:cat>
            <c:strRef>
              <c:extLst>
                <c:ext xmlns:c15="http://schemas.microsoft.com/office/drawing/2012/chart" uri="{02D57815-91ED-43cb-92C2-25804820EDAC}">
                  <c15:fullRef>
                    <c15:sqref>'Progress Tracker - Detail'!$O$41:$V$41</c15:sqref>
                  </c15:fullRef>
                </c:ext>
              </c:extLst>
              <c:f>('Progress Tracker - Detail'!$P$41,'Progress Tracker - Detail'!$R$41,'Progress Tracker - Detail'!$T$41,'Progress Tracker - Detail'!$V$41)</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Detail'!$O$45:$V$45</c15:sqref>
                  </c15:fullRef>
                </c:ext>
              </c:extLst>
              <c:f>('Progress Tracker - Detail'!$P$45,'Progress Tracker - Detail'!$R$45,'Progress Tracker - Detail'!$T$45,'Progress Tracker - Detail'!$V$45)</c:f>
              <c:numCache>
                <c:formatCode>0%</c:formatCode>
                <c:ptCount val="4"/>
                <c:pt idx="0">
                  <c:v>0</c:v>
                </c:pt>
                <c:pt idx="1">
                  <c:v>0</c:v>
                </c:pt>
                <c:pt idx="2">
                  <c:v>0</c:v>
                </c:pt>
                <c:pt idx="3">
                  <c:v>0</c:v>
                </c:pt>
              </c:numCache>
            </c:numRef>
          </c:val>
          <c:extLst>
            <c:ext xmlns:c16="http://schemas.microsoft.com/office/drawing/2014/chart" uri="{C3380CC4-5D6E-409C-BE32-E72D297353CC}">
              <c16:uniqueId val="{00000000-E4FC-40E2-B683-469E0984B739}"/>
            </c:ext>
          </c:extLst>
        </c:ser>
        <c:ser>
          <c:idx val="2"/>
          <c:order val="1"/>
          <c:tx>
            <c:strRef>
              <c:f>'Progress Tracker - Detail'!$N$44</c:f>
              <c:strCache>
                <c:ptCount val="1"/>
                <c:pt idx="0">
                  <c:v>Progressing</c:v>
                </c:pt>
              </c:strCache>
            </c:strRef>
          </c:tx>
          <c:spPr>
            <a:solidFill>
              <a:srgbClr val="FFC000"/>
            </a:solidFill>
            <a:ln>
              <a:noFill/>
            </a:ln>
            <a:effectLst/>
          </c:spPr>
          <c:invertIfNegative val="0"/>
          <c:cat>
            <c:strRef>
              <c:extLst>
                <c:ext xmlns:c15="http://schemas.microsoft.com/office/drawing/2012/chart" uri="{02D57815-91ED-43cb-92C2-25804820EDAC}">
                  <c15:fullRef>
                    <c15:sqref>'Progress Tracker - Detail'!$O$41:$V$41</c15:sqref>
                  </c15:fullRef>
                </c:ext>
              </c:extLst>
              <c:f>('Progress Tracker - Detail'!$P$41,'Progress Tracker - Detail'!$R$41,'Progress Tracker - Detail'!$T$41,'Progress Tracker - Detail'!$V$41)</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Detail'!$O$44:$V$44</c15:sqref>
                  </c15:fullRef>
                </c:ext>
              </c:extLst>
              <c:f>('Progress Tracker - Detail'!$P$44,'Progress Tracker - Detail'!$R$44,'Progress Tracker - Detail'!$T$44,'Progress Tracker - Detail'!$V$44)</c:f>
              <c:numCache>
                <c:formatCode>0%</c:formatCode>
                <c:ptCount val="4"/>
                <c:pt idx="0">
                  <c:v>0</c:v>
                </c:pt>
                <c:pt idx="1">
                  <c:v>0</c:v>
                </c:pt>
                <c:pt idx="2">
                  <c:v>0</c:v>
                </c:pt>
                <c:pt idx="3">
                  <c:v>0</c:v>
                </c:pt>
              </c:numCache>
            </c:numRef>
          </c:val>
          <c:extLst>
            <c:ext xmlns:c16="http://schemas.microsoft.com/office/drawing/2014/chart" uri="{C3380CC4-5D6E-409C-BE32-E72D297353CC}">
              <c16:uniqueId val="{00000001-E4FC-40E2-B683-469E0984B739}"/>
            </c:ext>
          </c:extLst>
        </c:ser>
        <c:ser>
          <c:idx val="1"/>
          <c:order val="2"/>
          <c:tx>
            <c:strRef>
              <c:f>'Progress Tracker - Detail'!$N$43</c:f>
              <c:strCache>
                <c:ptCount val="1"/>
                <c:pt idx="0">
                  <c:v>Achieving</c:v>
                </c:pt>
              </c:strCache>
            </c:strRef>
          </c:tx>
          <c:spPr>
            <a:solidFill>
              <a:srgbClr val="92D050"/>
            </a:solidFill>
            <a:ln>
              <a:noFill/>
            </a:ln>
            <a:effectLst/>
          </c:spPr>
          <c:invertIfNegative val="0"/>
          <c:cat>
            <c:strRef>
              <c:extLst>
                <c:ext xmlns:c15="http://schemas.microsoft.com/office/drawing/2012/chart" uri="{02D57815-91ED-43cb-92C2-25804820EDAC}">
                  <c15:fullRef>
                    <c15:sqref>'Progress Tracker - Detail'!$O$41:$V$41</c15:sqref>
                  </c15:fullRef>
                </c:ext>
              </c:extLst>
              <c:f>('Progress Tracker - Detail'!$P$41,'Progress Tracker - Detail'!$R$41,'Progress Tracker - Detail'!$T$41,'Progress Tracker - Detail'!$V$41)</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Detail'!$O$43:$V$43</c15:sqref>
                  </c15:fullRef>
                </c:ext>
              </c:extLst>
              <c:f>('Progress Tracker - Detail'!$P$43,'Progress Tracker - Detail'!$R$43,'Progress Tracker - Detail'!$T$43,'Progress Tracker - Detail'!$V$43)</c:f>
              <c:numCache>
                <c:formatCode>0%</c:formatCode>
                <c:ptCount val="4"/>
                <c:pt idx="0">
                  <c:v>0</c:v>
                </c:pt>
                <c:pt idx="1">
                  <c:v>0</c:v>
                </c:pt>
                <c:pt idx="2">
                  <c:v>0</c:v>
                </c:pt>
                <c:pt idx="3">
                  <c:v>0</c:v>
                </c:pt>
              </c:numCache>
            </c:numRef>
          </c:val>
          <c:extLst>
            <c:ext xmlns:c16="http://schemas.microsoft.com/office/drawing/2014/chart" uri="{C3380CC4-5D6E-409C-BE32-E72D297353CC}">
              <c16:uniqueId val="{00000002-E4FC-40E2-B683-469E0984B739}"/>
            </c:ext>
          </c:extLst>
        </c:ser>
        <c:ser>
          <c:idx val="0"/>
          <c:order val="3"/>
          <c:tx>
            <c:strRef>
              <c:f>'Progress Tracker - Detail'!$N$42</c:f>
              <c:strCache>
                <c:ptCount val="1"/>
                <c:pt idx="0">
                  <c:v>Excelling</c:v>
                </c:pt>
              </c:strCache>
            </c:strRef>
          </c:tx>
          <c:spPr>
            <a:solidFill>
              <a:srgbClr val="00B050"/>
            </a:solidFill>
            <a:ln>
              <a:noFill/>
            </a:ln>
            <a:effectLst/>
          </c:spPr>
          <c:invertIfNegative val="0"/>
          <c:cat>
            <c:strRef>
              <c:extLst>
                <c:ext xmlns:c15="http://schemas.microsoft.com/office/drawing/2012/chart" uri="{02D57815-91ED-43cb-92C2-25804820EDAC}">
                  <c15:fullRef>
                    <c15:sqref>'Progress Tracker - Detail'!$O$41:$V$41</c15:sqref>
                  </c15:fullRef>
                </c:ext>
              </c:extLst>
              <c:f>('Progress Tracker - Detail'!$P$41,'Progress Tracker - Detail'!$R$41,'Progress Tracker - Detail'!$T$41,'Progress Tracker - Detail'!$V$41)</c:f>
              <c:strCache>
                <c:ptCount val="4"/>
                <c:pt idx="0">
                  <c:v>Benchmark</c:v>
                </c:pt>
                <c:pt idx="1">
                  <c:v>Year One</c:v>
                </c:pt>
                <c:pt idx="2">
                  <c:v>Year Two</c:v>
                </c:pt>
                <c:pt idx="3">
                  <c:v>Year Three</c:v>
                </c:pt>
              </c:strCache>
            </c:strRef>
          </c:cat>
          <c:val>
            <c:numRef>
              <c:extLst>
                <c:ext xmlns:c15="http://schemas.microsoft.com/office/drawing/2012/chart" uri="{02D57815-91ED-43cb-92C2-25804820EDAC}">
                  <c15:fullRef>
                    <c15:sqref>'Progress Tracker - Detail'!$O$42:$V$42</c15:sqref>
                  </c15:fullRef>
                </c:ext>
              </c:extLst>
              <c:f>('Progress Tracker - Detail'!$P$42,'Progress Tracker - Detail'!$R$42,'Progress Tracker - Detail'!$T$42,'Progress Tracker - Detail'!$V$42)</c:f>
              <c:numCache>
                <c:formatCode>0%</c:formatCode>
                <c:ptCount val="4"/>
                <c:pt idx="0">
                  <c:v>0</c:v>
                </c:pt>
                <c:pt idx="1">
                  <c:v>0</c:v>
                </c:pt>
                <c:pt idx="2">
                  <c:v>0</c:v>
                </c:pt>
                <c:pt idx="3">
                  <c:v>0</c:v>
                </c:pt>
              </c:numCache>
            </c:numRef>
          </c:val>
          <c:extLst>
            <c:ext xmlns:c16="http://schemas.microsoft.com/office/drawing/2014/chart" uri="{C3380CC4-5D6E-409C-BE32-E72D297353CC}">
              <c16:uniqueId val="{00000003-E4FC-40E2-B683-469E0984B739}"/>
            </c:ext>
          </c:extLst>
        </c:ser>
        <c:dLbls>
          <c:showLegendKey val="0"/>
          <c:showVal val="0"/>
          <c:showCatName val="0"/>
          <c:showSerName val="0"/>
          <c:showPercent val="0"/>
          <c:showBubbleSize val="0"/>
        </c:dLbls>
        <c:gapWidth val="219"/>
        <c:overlap val="-27"/>
        <c:axId val="1385670639"/>
        <c:axId val="1385690799"/>
      </c:barChart>
      <c:catAx>
        <c:axId val="138567063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90799"/>
        <c:crosses val="autoZero"/>
        <c:auto val="1"/>
        <c:lblAlgn val="ctr"/>
        <c:lblOffset val="100"/>
        <c:noMultiLvlLbl val="0"/>
      </c:catAx>
      <c:valAx>
        <c:axId val="138569079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70639"/>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Analysing Feedback - Summary</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3"/>
          <c:order val="0"/>
          <c:tx>
            <c:strRef>
              <c:f>'Progress Tracker - Detail'!$N$73</c:f>
              <c:strCache>
                <c:ptCount val="1"/>
                <c:pt idx="0">
                  <c:v>Insufficient Progress</c:v>
                </c:pt>
              </c:strCache>
            </c:strRef>
          </c:tx>
          <c:spPr>
            <a:solidFill>
              <a:srgbClr val="FF0000"/>
            </a:solidFill>
            <a:ln>
              <a:noFill/>
            </a:ln>
            <a:effectLst/>
          </c:spPr>
          <c:invertIfNegative val="0"/>
          <c:cat>
            <c:numRef>
              <c:extLst>
                <c:ext xmlns:c15="http://schemas.microsoft.com/office/drawing/2012/chart" uri="{02D57815-91ED-43cb-92C2-25804820EDAC}">
                  <c15:fullRef>
                    <c15:sqref>'Progress Tracker - Detail'!$O$68:$V$68</c15:sqref>
                  </c15:fullRef>
                </c:ext>
              </c:extLst>
              <c:f>('Progress Tracker - Detail'!$P$68,'Progress Tracker - Detail'!$R$68,'Progress Tracker - Detail'!$T$68,'Progress Tracker - Detail'!$V$68)</c:f>
              <c:numCache>
                <c:formatCode>General</c:formatCode>
                <c:ptCount val="4"/>
              </c:numCache>
            </c:numRef>
          </c:cat>
          <c:val>
            <c:numRef>
              <c:extLst>
                <c:ext xmlns:c15="http://schemas.microsoft.com/office/drawing/2012/chart" uri="{02D57815-91ED-43cb-92C2-25804820EDAC}">
                  <c15:fullRef>
                    <c15:sqref>'Progress Tracker - Detail'!$O$72:$V$72</c15:sqref>
                  </c15:fullRef>
                </c:ext>
              </c:extLst>
              <c:f>('Progress Tracker - Detail'!$P$72,'Progress Tracker - Detail'!$R$72,'Progress Tracker - Detail'!$T$72,'Progress Tracker - Detail'!$V$72)</c:f>
              <c:numCache>
                <c:formatCode>0%</c:formatCode>
                <c:ptCount val="4"/>
                <c:pt idx="0">
                  <c:v>0</c:v>
                </c:pt>
                <c:pt idx="1">
                  <c:v>0</c:v>
                </c:pt>
                <c:pt idx="2">
                  <c:v>0</c:v>
                </c:pt>
                <c:pt idx="3">
                  <c:v>0</c:v>
                </c:pt>
              </c:numCache>
            </c:numRef>
          </c:val>
          <c:extLst>
            <c:ext xmlns:c16="http://schemas.microsoft.com/office/drawing/2014/chart" uri="{C3380CC4-5D6E-409C-BE32-E72D297353CC}">
              <c16:uniqueId val="{00000000-E4FC-40E2-B683-469E0984B739}"/>
            </c:ext>
          </c:extLst>
        </c:ser>
        <c:ser>
          <c:idx val="2"/>
          <c:order val="1"/>
          <c:tx>
            <c:strRef>
              <c:f>'Progress Tracker - Detail'!$N$72</c:f>
              <c:strCache>
                <c:ptCount val="1"/>
                <c:pt idx="0">
                  <c:v>Progressing</c:v>
                </c:pt>
              </c:strCache>
            </c:strRef>
          </c:tx>
          <c:spPr>
            <a:solidFill>
              <a:srgbClr val="FFC000"/>
            </a:solidFill>
            <a:ln>
              <a:noFill/>
            </a:ln>
            <a:effectLst/>
          </c:spPr>
          <c:invertIfNegative val="0"/>
          <c:cat>
            <c:numRef>
              <c:extLst>
                <c:ext xmlns:c15="http://schemas.microsoft.com/office/drawing/2012/chart" uri="{02D57815-91ED-43cb-92C2-25804820EDAC}">
                  <c15:fullRef>
                    <c15:sqref>'Progress Tracker - Detail'!$O$68:$V$68</c15:sqref>
                  </c15:fullRef>
                </c:ext>
              </c:extLst>
              <c:f>('Progress Tracker - Detail'!$P$68,'Progress Tracker - Detail'!$R$68,'Progress Tracker - Detail'!$T$68,'Progress Tracker - Detail'!$V$68)</c:f>
              <c:numCache>
                <c:formatCode>General</c:formatCode>
                <c:ptCount val="4"/>
              </c:numCache>
            </c:numRef>
          </c:cat>
          <c:val>
            <c:numRef>
              <c:extLst>
                <c:ext xmlns:c15="http://schemas.microsoft.com/office/drawing/2012/chart" uri="{02D57815-91ED-43cb-92C2-25804820EDAC}">
                  <c15:fullRef>
                    <c15:sqref>'Progress Tracker - Detail'!$O$71:$V$71</c15:sqref>
                  </c15:fullRef>
                </c:ext>
              </c:extLst>
              <c:f>('Progress Tracker - Detail'!$P$71,'Progress Tracker - Detail'!$R$71,'Progress Tracker - Detail'!$T$71,'Progress Tracker - Detail'!$V$71)</c:f>
              <c:numCache>
                <c:formatCode>0%</c:formatCode>
                <c:ptCount val="4"/>
                <c:pt idx="0">
                  <c:v>0</c:v>
                </c:pt>
                <c:pt idx="1">
                  <c:v>0</c:v>
                </c:pt>
                <c:pt idx="2">
                  <c:v>0</c:v>
                </c:pt>
                <c:pt idx="3">
                  <c:v>0</c:v>
                </c:pt>
              </c:numCache>
            </c:numRef>
          </c:val>
          <c:extLst>
            <c:ext xmlns:c16="http://schemas.microsoft.com/office/drawing/2014/chart" uri="{C3380CC4-5D6E-409C-BE32-E72D297353CC}">
              <c16:uniqueId val="{00000001-E4FC-40E2-B683-469E0984B739}"/>
            </c:ext>
          </c:extLst>
        </c:ser>
        <c:ser>
          <c:idx val="1"/>
          <c:order val="2"/>
          <c:tx>
            <c:strRef>
              <c:f>'Progress Tracker - Detail'!$N$71</c:f>
              <c:strCache>
                <c:ptCount val="1"/>
                <c:pt idx="0">
                  <c:v>Achieving</c:v>
                </c:pt>
              </c:strCache>
            </c:strRef>
          </c:tx>
          <c:spPr>
            <a:solidFill>
              <a:srgbClr val="92D050"/>
            </a:solidFill>
            <a:ln>
              <a:noFill/>
            </a:ln>
            <a:effectLst/>
          </c:spPr>
          <c:invertIfNegative val="0"/>
          <c:cat>
            <c:numRef>
              <c:extLst>
                <c:ext xmlns:c15="http://schemas.microsoft.com/office/drawing/2012/chart" uri="{02D57815-91ED-43cb-92C2-25804820EDAC}">
                  <c15:fullRef>
                    <c15:sqref>'Progress Tracker - Detail'!$O$68:$V$68</c15:sqref>
                  </c15:fullRef>
                </c:ext>
              </c:extLst>
              <c:f>('Progress Tracker - Detail'!$P$68,'Progress Tracker - Detail'!$R$68,'Progress Tracker - Detail'!$T$68,'Progress Tracker - Detail'!$V$68)</c:f>
              <c:numCache>
                <c:formatCode>General</c:formatCode>
                <c:ptCount val="4"/>
              </c:numCache>
            </c:numRef>
          </c:cat>
          <c:val>
            <c:numRef>
              <c:extLst>
                <c:ext xmlns:c15="http://schemas.microsoft.com/office/drawing/2012/chart" uri="{02D57815-91ED-43cb-92C2-25804820EDAC}">
                  <c15:fullRef>
                    <c15:sqref>'Progress Tracker - Detail'!$O$70:$V$70</c15:sqref>
                  </c15:fullRef>
                </c:ext>
              </c:extLst>
              <c:f>('Progress Tracker - Detail'!$P$70,'Progress Tracker - Detail'!$R$70,'Progress Tracker - Detail'!$T$70,'Progress Tracker - Detail'!$V$70)</c:f>
              <c:numCache>
                <c:formatCode>0%</c:formatCode>
                <c:ptCount val="4"/>
                <c:pt idx="0">
                  <c:v>0</c:v>
                </c:pt>
                <c:pt idx="1">
                  <c:v>0</c:v>
                </c:pt>
                <c:pt idx="2">
                  <c:v>0</c:v>
                </c:pt>
                <c:pt idx="3">
                  <c:v>0</c:v>
                </c:pt>
              </c:numCache>
            </c:numRef>
          </c:val>
          <c:extLst>
            <c:ext xmlns:c16="http://schemas.microsoft.com/office/drawing/2014/chart" uri="{C3380CC4-5D6E-409C-BE32-E72D297353CC}">
              <c16:uniqueId val="{00000002-E4FC-40E2-B683-469E0984B739}"/>
            </c:ext>
          </c:extLst>
        </c:ser>
        <c:ser>
          <c:idx val="0"/>
          <c:order val="3"/>
          <c:tx>
            <c:strRef>
              <c:f>'Progress Tracker - Detail'!$N$70</c:f>
              <c:strCache>
                <c:ptCount val="1"/>
                <c:pt idx="0">
                  <c:v>Excelling</c:v>
                </c:pt>
              </c:strCache>
            </c:strRef>
          </c:tx>
          <c:spPr>
            <a:solidFill>
              <a:srgbClr val="00B050"/>
            </a:solidFill>
            <a:ln>
              <a:noFill/>
            </a:ln>
            <a:effectLst/>
          </c:spPr>
          <c:invertIfNegative val="0"/>
          <c:cat>
            <c:numRef>
              <c:extLst>
                <c:ext xmlns:c15="http://schemas.microsoft.com/office/drawing/2012/chart" uri="{02D57815-91ED-43cb-92C2-25804820EDAC}">
                  <c15:fullRef>
                    <c15:sqref>'Progress Tracker - Detail'!$O$68:$V$68</c15:sqref>
                  </c15:fullRef>
                </c:ext>
              </c:extLst>
              <c:f>('Progress Tracker - Detail'!$P$68,'Progress Tracker - Detail'!$R$68,'Progress Tracker - Detail'!$T$68,'Progress Tracker - Detail'!$V$68)</c:f>
              <c:numCache>
                <c:formatCode>General</c:formatCode>
                <c:ptCount val="4"/>
              </c:numCache>
            </c:numRef>
          </c:cat>
          <c:val>
            <c:numRef>
              <c:extLst>
                <c:ext xmlns:c15="http://schemas.microsoft.com/office/drawing/2012/chart" uri="{02D57815-91ED-43cb-92C2-25804820EDAC}">
                  <c15:fullRef>
                    <c15:sqref>'Progress Tracker - Detail'!$O$69:$V$69</c15:sqref>
                  </c15:fullRef>
                </c:ext>
              </c:extLst>
              <c:f>('Progress Tracker - Detail'!$P$69,'Progress Tracker - Detail'!$R$69,'Progress Tracker - Detail'!$T$69,'Progress Tracker - Detail'!$V$69)</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03-E4FC-40E2-B683-469E0984B739}"/>
            </c:ext>
          </c:extLst>
        </c:ser>
        <c:dLbls>
          <c:showLegendKey val="0"/>
          <c:showVal val="0"/>
          <c:showCatName val="0"/>
          <c:showSerName val="0"/>
          <c:showPercent val="0"/>
          <c:showBubbleSize val="0"/>
        </c:dLbls>
        <c:gapWidth val="219"/>
        <c:overlap val="-27"/>
        <c:axId val="1385670639"/>
        <c:axId val="1385690799"/>
      </c:barChart>
      <c:catAx>
        <c:axId val="138567063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90799"/>
        <c:crosses val="autoZero"/>
        <c:auto val="1"/>
        <c:lblAlgn val="ctr"/>
        <c:lblOffset val="100"/>
        <c:noMultiLvlLbl val="0"/>
      </c:catAx>
      <c:valAx>
        <c:axId val="138569079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70639"/>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Learning for Improvement - Summary</a:t>
            </a:r>
          </a:p>
        </c:rich>
      </c:tx>
      <c:layout>
        <c:manualLayout>
          <c:xMode val="edge"/>
          <c:yMode val="edge"/>
          <c:x val="0.30633505811773526"/>
          <c:y val="1.7967225134936201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3"/>
          <c:order val="0"/>
          <c:tx>
            <c:strRef>
              <c:f>'Progress Tracker - Detail'!$N$85</c:f>
              <c:strCache>
                <c:ptCount val="1"/>
                <c:pt idx="0">
                  <c:v>Insufficient Progress</c:v>
                </c:pt>
              </c:strCache>
            </c:strRef>
          </c:tx>
          <c:spPr>
            <a:solidFill>
              <a:srgbClr val="FF0000"/>
            </a:solidFill>
            <a:ln>
              <a:noFill/>
            </a:ln>
            <a:effectLst/>
          </c:spPr>
          <c:invertIfNegative val="0"/>
          <c:cat>
            <c:numRef>
              <c:extLst>
                <c:ext xmlns:c15="http://schemas.microsoft.com/office/drawing/2012/chart" uri="{02D57815-91ED-43cb-92C2-25804820EDAC}">
                  <c15:fullRef>
                    <c15:sqref>'Progress Tracker - Detail'!$O$80:$V$80</c15:sqref>
                  </c15:fullRef>
                </c:ext>
              </c:extLst>
              <c:f>('Progress Tracker - Detail'!$P$80,'Progress Tracker - Detail'!$R$80,'Progress Tracker - Detail'!$T$80,'Progress Tracker - Detail'!$V$80)</c:f>
              <c:numCache>
                <c:formatCode>General</c:formatCode>
                <c:ptCount val="4"/>
              </c:numCache>
            </c:numRef>
          </c:cat>
          <c:val>
            <c:numRef>
              <c:extLst>
                <c:ext xmlns:c15="http://schemas.microsoft.com/office/drawing/2012/chart" uri="{02D57815-91ED-43cb-92C2-25804820EDAC}">
                  <c15:fullRef>
                    <c15:sqref>'Progress Tracker - Detail'!$O$84:$V$84</c15:sqref>
                  </c15:fullRef>
                </c:ext>
              </c:extLst>
              <c:f>('Progress Tracker - Detail'!$P$84,'Progress Tracker - Detail'!$R$84,'Progress Tracker - Detail'!$T$84,'Progress Tracker - Detail'!$V$84)</c:f>
              <c:numCache>
                <c:formatCode>0%</c:formatCode>
                <c:ptCount val="4"/>
                <c:pt idx="0">
                  <c:v>0</c:v>
                </c:pt>
                <c:pt idx="1">
                  <c:v>0</c:v>
                </c:pt>
                <c:pt idx="2">
                  <c:v>0</c:v>
                </c:pt>
                <c:pt idx="3">
                  <c:v>0</c:v>
                </c:pt>
              </c:numCache>
            </c:numRef>
          </c:val>
          <c:extLst>
            <c:ext xmlns:c16="http://schemas.microsoft.com/office/drawing/2014/chart" uri="{C3380CC4-5D6E-409C-BE32-E72D297353CC}">
              <c16:uniqueId val="{00000000-E4FC-40E2-B683-469E0984B739}"/>
            </c:ext>
          </c:extLst>
        </c:ser>
        <c:ser>
          <c:idx val="2"/>
          <c:order val="1"/>
          <c:tx>
            <c:strRef>
              <c:f>'Progress Tracker - Detail'!$N$84</c:f>
              <c:strCache>
                <c:ptCount val="1"/>
                <c:pt idx="0">
                  <c:v>Progressing</c:v>
                </c:pt>
              </c:strCache>
            </c:strRef>
          </c:tx>
          <c:spPr>
            <a:solidFill>
              <a:srgbClr val="FFC000"/>
            </a:solidFill>
            <a:ln>
              <a:noFill/>
            </a:ln>
            <a:effectLst/>
          </c:spPr>
          <c:invertIfNegative val="0"/>
          <c:cat>
            <c:numRef>
              <c:extLst>
                <c:ext xmlns:c15="http://schemas.microsoft.com/office/drawing/2012/chart" uri="{02D57815-91ED-43cb-92C2-25804820EDAC}">
                  <c15:fullRef>
                    <c15:sqref>'Progress Tracker - Detail'!$O$80:$V$80</c15:sqref>
                  </c15:fullRef>
                </c:ext>
              </c:extLst>
              <c:f>('Progress Tracker - Detail'!$P$80,'Progress Tracker - Detail'!$R$80,'Progress Tracker - Detail'!$T$80,'Progress Tracker - Detail'!$V$80)</c:f>
              <c:numCache>
                <c:formatCode>General</c:formatCode>
                <c:ptCount val="4"/>
              </c:numCache>
            </c:numRef>
          </c:cat>
          <c:val>
            <c:numRef>
              <c:extLst>
                <c:ext xmlns:c15="http://schemas.microsoft.com/office/drawing/2012/chart" uri="{02D57815-91ED-43cb-92C2-25804820EDAC}">
                  <c15:fullRef>
                    <c15:sqref>'Progress Tracker - Detail'!$O$83:$V$83</c15:sqref>
                  </c15:fullRef>
                </c:ext>
              </c:extLst>
              <c:f>('Progress Tracker - Detail'!$P$83,'Progress Tracker - Detail'!$R$83,'Progress Tracker - Detail'!$T$83,'Progress Tracker - Detail'!$V$83)</c:f>
              <c:numCache>
                <c:formatCode>0%</c:formatCode>
                <c:ptCount val="4"/>
                <c:pt idx="0">
                  <c:v>0</c:v>
                </c:pt>
                <c:pt idx="1">
                  <c:v>0</c:v>
                </c:pt>
                <c:pt idx="2">
                  <c:v>0</c:v>
                </c:pt>
                <c:pt idx="3">
                  <c:v>0</c:v>
                </c:pt>
              </c:numCache>
            </c:numRef>
          </c:val>
          <c:extLst>
            <c:ext xmlns:c16="http://schemas.microsoft.com/office/drawing/2014/chart" uri="{C3380CC4-5D6E-409C-BE32-E72D297353CC}">
              <c16:uniqueId val="{00000001-E4FC-40E2-B683-469E0984B739}"/>
            </c:ext>
          </c:extLst>
        </c:ser>
        <c:ser>
          <c:idx val="1"/>
          <c:order val="2"/>
          <c:tx>
            <c:strRef>
              <c:f>'Progress Tracker - Detail'!$N$83</c:f>
              <c:strCache>
                <c:ptCount val="1"/>
                <c:pt idx="0">
                  <c:v>Achieving</c:v>
                </c:pt>
              </c:strCache>
            </c:strRef>
          </c:tx>
          <c:spPr>
            <a:solidFill>
              <a:srgbClr val="92D050"/>
            </a:solidFill>
            <a:ln>
              <a:noFill/>
            </a:ln>
            <a:effectLst/>
          </c:spPr>
          <c:invertIfNegative val="0"/>
          <c:cat>
            <c:numRef>
              <c:extLst>
                <c:ext xmlns:c15="http://schemas.microsoft.com/office/drawing/2012/chart" uri="{02D57815-91ED-43cb-92C2-25804820EDAC}">
                  <c15:fullRef>
                    <c15:sqref>'Progress Tracker - Detail'!$O$80:$V$80</c15:sqref>
                  </c15:fullRef>
                </c:ext>
              </c:extLst>
              <c:f>('Progress Tracker - Detail'!$P$80,'Progress Tracker - Detail'!$R$80,'Progress Tracker - Detail'!$T$80,'Progress Tracker - Detail'!$V$80)</c:f>
              <c:numCache>
                <c:formatCode>General</c:formatCode>
                <c:ptCount val="4"/>
              </c:numCache>
            </c:numRef>
          </c:cat>
          <c:val>
            <c:numRef>
              <c:extLst>
                <c:ext xmlns:c15="http://schemas.microsoft.com/office/drawing/2012/chart" uri="{02D57815-91ED-43cb-92C2-25804820EDAC}">
                  <c15:fullRef>
                    <c15:sqref>'Progress Tracker - Detail'!$O$82:$V$82</c15:sqref>
                  </c15:fullRef>
                </c:ext>
              </c:extLst>
              <c:f>('Progress Tracker - Detail'!$P$82,'Progress Tracker - Detail'!$R$82,'Progress Tracker - Detail'!$T$82,'Progress Tracker - Detail'!$V$82)</c:f>
              <c:numCache>
                <c:formatCode>0%</c:formatCode>
                <c:ptCount val="4"/>
                <c:pt idx="0">
                  <c:v>0</c:v>
                </c:pt>
                <c:pt idx="1">
                  <c:v>0</c:v>
                </c:pt>
                <c:pt idx="2">
                  <c:v>0</c:v>
                </c:pt>
                <c:pt idx="3">
                  <c:v>0</c:v>
                </c:pt>
              </c:numCache>
            </c:numRef>
          </c:val>
          <c:extLst>
            <c:ext xmlns:c16="http://schemas.microsoft.com/office/drawing/2014/chart" uri="{C3380CC4-5D6E-409C-BE32-E72D297353CC}">
              <c16:uniqueId val="{00000002-E4FC-40E2-B683-469E0984B739}"/>
            </c:ext>
          </c:extLst>
        </c:ser>
        <c:ser>
          <c:idx val="0"/>
          <c:order val="3"/>
          <c:tx>
            <c:strRef>
              <c:f>'Progress Tracker - Detail'!$N$82</c:f>
              <c:strCache>
                <c:ptCount val="1"/>
                <c:pt idx="0">
                  <c:v>Excelling</c:v>
                </c:pt>
              </c:strCache>
            </c:strRef>
          </c:tx>
          <c:spPr>
            <a:solidFill>
              <a:srgbClr val="00B050"/>
            </a:solidFill>
            <a:ln>
              <a:noFill/>
            </a:ln>
            <a:effectLst/>
          </c:spPr>
          <c:invertIfNegative val="0"/>
          <c:cat>
            <c:numRef>
              <c:extLst>
                <c:ext xmlns:c15="http://schemas.microsoft.com/office/drawing/2012/chart" uri="{02D57815-91ED-43cb-92C2-25804820EDAC}">
                  <c15:fullRef>
                    <c15:sqref>'Progress Tracker - Detail'!$O$80:$V$80</c15:sqref>
                  </c15:fullRef>
                </c:ext>
              </c:extLst>
              <c:f>('Progress Tracker - Detail'!$P$80,'Progress Tracker - Detail'!$R$80,'Progress Tracker - Detail'!$T$80,'Progress Tracker - Detail'!$V$80)</c:f>
              <c:numCache>
                <c:formatCode>General</c:formatCode>
                <c:ptCount val="4"/>
              </c:numCache>
            </c:numRef>
          </c:cat>
          <c:val>
            <c:numRef>
              <c:extLst>
                <c:ext xmlns:c15="http://schemas.microsoft.com/office/drawing/2012/chart" uri="{02D57815-91ED-43cb-92C2-25804820EDAC}">
                  <c15:fullRef>
                    <c15:sqref>'Progress Tracker - Detail'!$O$81:$V$81</c15:sqref>
                  </c15:fullRef>
                </c:ext>
              </c:extLst>
              <c:f>('Progress Tracker - Detail'!$P$81,'Progress Tracker - Detail'!$R$81,'Progress Tracker - Detail'!$T$81,'Progress Tracker - Detail'!$V$81)</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03-E4FC-40E2-B683-469E0984B739}"/>
            </c:ext>
          </c:extLst>
        </c:ser>
        <c:dLbls>
          <c:showLegendKey val="0"/>
          <c:showVal val="0"/>
          <c:showCatName val="0"/>
          <c:showSerName val="0"/>
          <c:showPercent val="0"/>
          <c:showBubbleSize val="0"/>
        </c:dLbls>
        <c:gapWidth val="219"/>
        <c:overlap val="-27"/>
        <c:axId val="1385670639"/>
        <c:axId val="1385690799"/>
      </c:barChart>
      <c:catAx>
        <c:axId val="138567063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90799"/>
        <c:crosses val="autoZero"/>
        <c:auto val="1"/>
        <c:lblAlgn val="ctr"/>
        <c:lblOffset val="100"/>
        <c:noMultiLvlLbl val="0"/>
      </c:catAx>
      <c:valAx>
        <c:axId val="138569079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85670639"/>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8.xml"/><Relationship Id="rId2" Type="http://schemas.openxmlformats.org/officeDocument/2006/relationships/chart" Target="../charts/chart7.xml"/><Relationship Id="rId1" Type="http://schemas.openxmlformats.org/officeDocument/2006/relationships/chart" Target="../charts/chart6.xml"/><Relationship Id="rId5" Type="http://schemas.openxmlformats.org/officeDocument/2006/relationships/chart" Target="../charts/chart10.xml"/><Relationship Id="rId4"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editAs="oneCell">
    <xdr:from>
      <xdr:col>0</xdr:col>
      <xdr:colOff>187325</xdr:colOff>
      <xdr:row>10</xdr:row>
      <xdr:rowOff>63500</xdr:rowOff>
    </xdr:from>
    <xdr:to>
      <xdr:col>0</xdr:col>
      <xdr:colOff>5667375</xdr:colOff>
      <xdr:row>27</xdr:row>
      <xdr:rowOff>40571</xdr:rowOff>
    </xdr:to>
    <xdr:pic>
      <xdr:nvPicPr>
        <xdr:cNvPr id="2" name="Picture 1">
          <a:extLst>
            <a:ext uri="{FF2B5EF4-FFF2-40B4-BE49-F238E27FC236}">
              <a16:creationId xmlns:a16="http://schemas.microsoft.com/office/drawing/2014/main" id="{90A9B1D7-DCFB-F27A-66DE-BDB7BC107343}"/>
            </a:ext>
          </a:extLst>
        </xdr:cNvPr>
        <xdr:cNvPicPr>
          <a:picLocks noChangeAspect="1"/>
        </xdr:cNvPicPr>
      </xdr:nvPicPr>
      <xdr:blipFill>
        <a:blip xmlns:r="http://schemas.openxmlformats.org/officeDocument/2006/relationships" r:embed="rId1"/>
        <a:stretch>
          <a:fillRect/>
        </a:stretch>
      </xdr:blipFill>
      <xdr:spPr>
        <a:xfrm>
          <a:off x="187325" y="4968875"/>
          <a:ext cx="5480050" cy="32155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279392</xdr:colOff>
      <xdr:row>1</xdr:row>
      <xdr:rowOff>50799</xdr:rowOff>
    </xdr:from>
    <xdr:to>
      <xdr:col>10</xdr:col>
      <xdr:colOff>303392</xdr:colOff>
      <xdr:row>20</xdr:row>
      <xdr:rowOff>68274</xdr:rowOff>
    </xdr:to>
    <xdr:graphicFrame macro="">
      <xdr:nvGraphicFramePr>
        <xdr:cNvPr id="3" name="Chart 2">
          <a:extLst>
            <a:ext uri="{FF2B5EF4-FFF2-40B4-BE49-F238E27FC236}">
              <a16:creationId xmlns:a16="http://schemas.microsoft.com/office/drawing/2014/main" id="{9E4873C8-B5B4-4B9A-89D6-C923FF0A1F1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501650</xdr:colOff>
      <xdr:row>1</xdr:row>
      <xdr:rowOff>50799</xdr:rowOff>
    </xdr:from>
    <xdr:to>
      <xdr:col>20</xdr:col>
      <xdr:colOff>525650</xdr:colOff>
      <xdr:row>20</xdr:row>
      <xdr:rowOff>68274</xdr:rowOff>
    </xdr:to>
    <xdr:graphicFrame macro="">
      <xdr:nvGraphicFramePr>
        <xdr:cNvPr id="4" name="Chart 3">
          <a:extLst>
            <a:ext uri="{FF2B5EF4-FFF2-40B4-BE49-F238E27FC236}">
              <a16:creationId xmlns:a16="http://schemas.microsoft.com/office/drawing/2014/main" id="{89B07A63-11B1-4214-B1EA-997E947204CD}"/>
            </a:ext>
            <a:ext uri="{147F2762-F138-4A5C-976F-8EAC2B608ADB}">
              <a16:predDERef xmlns:a16="http://schemas.microsoft.com/office/drawing/2014/main" pred="{9E4873C8-B5B4-4B9A-89D6-C923FF0A1F1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285749</xdr:colOff>
      <xdr:row>21</xdr:row>
      <xdr:rowOff>146049</xdr:rowOff>
    </xdr:from>
    <xdr:to>
      <xdr:col>10</xdr:col>
      <xdr:colOff>309749</xdr:colOff>
      <xdr:row>40</xdr:row>
      <xdr:rowOff>163524</xdr:rowOff>
    </xdr:to>
    <xdr:graphicFrame macro="">
      <xdr:nvGraphicFramePr>
        <xdr:cNvPr id="5" name="Chart 4">
          <a:extLst>
            <a:ext uri="{FF2B5EF4-FFF2-40B4-BE49-F238E27FC236}">
              <a16:creationId xmlns:a16="http://schemas.microsoft.com/office/drawing/2014/main" id="{3A36E0ED-C265-46F2-A9FD-B46161CE4DE0}"/>
            </a:ext>
            <a:ext uri="{147F2762-F138-4A5C-976F-8EAC2B608ADB}">
              <a16:predDERef xmlns:a16="http://schemas.microsoft.com/office/drawing/2014/main" pred="{89B07A63-11B1-4214-B1EA-997E947204C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492125</xdr:colOff>
      <xdr:row>21</xdr:row>
      <xdr:rowOff>76200</xdr:rowOff>
    </xdr:from>
    <xdr:to>
      <xdr:col>20</xdr:col>
      <xdr:colOff>516125</xdr:colOff>
      <xdr:row>40</xdr:row>
      <xdr:rowOff>93675</xdr:rowOff>
    </xdr:to>
    <xdr:graphicFrame macro="">
      <xdr:nvGraphicFramePr>
        <xdr:cNvPr id="6" name="Chart 5">
          <a:extLst>
            <a:ext uri="{FF2B5EF4-FFF2-40B4-BE49-F238E27FC236}">
              <a16:creationId xmlns:a16="http://schemas.microsoft.com/office/drawing/2014/main" id="{BCDEB3D1-5305-4A1F-B4E1-AA2D12936B88}"/>
            </a:ext>
            <a:ext uri="{147F2762-F138-4A5C-976F-8EAC2B608ADB}">
              <a16:predDERef xmlns:a16="http://schemas.microsoft.com/office/drawing/2014/main" pred="{3A36E0ED-C265-46F2-A9FD-B46161CE4DE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285750</xdr:colOff>
      <xdr:row>42</xdr:row>
      <xdr:rowOff>0</xdr:rowOff>
    </xdr:from>
    <xdr:to>
      <xdr:col>10</xdr:col>
      <xdr:colOff>309750</xdr:colOff>
      <xdr:row>61</xdr:row>
      <xdr:rowOff>17475</xdr:rowOff>
    </xdr:to>
    <xdr:graphicFrame macro="">
      <xdr:nvGraphicFramePr>
        <xdr:cNvPr id="7" name="Chart 6">
          <a:extLst>
            <a:ext uri="{FF2B5EF4-FFF2-40B4-BE49-F238E27FC236}">
              <a16:creationId xmlns:a16="http://schemas.microsoft.com/office/drawing/2014/main" id="{69D0B395-4A24-4319-85B5-28B48564329F}"/>
            </a:ext>
            <a:ext uri="{147F2762-F138-4A5C-976F-8EAC2B608ADB}">
              <a16:predDERef xmlns:a16="http://schemas.microsoft.com/office/drawing/2014/main" pred="{BCDEB3D1-5305-4A1F-B4E1-AA2D12936B8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22</xdr:col>
      <xdr:colOff>504262</xdr:colOff>
      <xdr:row>3</xdr:row>
      <xdr:rowOff>44824</xdr:rowOff>
    </xdr:from>
    <xdr:to>
      <xdr:col>32</xdr:col>
      <xdr:colOff>425823</xdr:colOff>
      <xdr:row>9</xdr:row>
      <xdr:rowOff>164914</xdr:rowOff>
    </xdr:to>
    <xdr:graphicFrame macro="">
      <xdr:nvGraphicFramePr>
        <xdr:cNvPr id="5" name="Chart 4">
          <a:extLst>
            <a:ext uri="{FF2B5EF4-FFF2-40B4-BE49-F238E27FC236}">
              <a16:creationId xmlns:a16="http://schemas.microsoft.com/office/drawing/2014/main" id="{825307EB-7841-D934-20FC-583108E1025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23</xdr:col>
      <xdr:colOff>224117</xdr:colOff>
      <xdr:row>19</xdr:row>
      <xdr:rowOff>403412</xdr:rowOff>
    </xdr:from>
    <xdr:to>
      <xdr:col>33</xdr:col>
      <xdr:colOff>523503</xdr:colOff>
      <xdr:row>26</xdr:row>
      <xdr:rowOff>113740</xdr:rowOff>
    </xdr:to>
    <xdr:graphicFrame macro="">
      <xdr:nvGraphicFramePr>
        <xdr:cNvPr id="6" name="Chart 5">
          <a:extLst>
            <a:ext uri="{FF2B5EF4-FFF2-40B4-BE49-F238E27FC236}">
              <a16:creationId xmlns:a16="http://schemas.microsoft.com/office/drawing/2014/main" id="{295EA565-CE3D-4C4B-B8DD-6FD7C4727419}"/>
            </a:ext>
            <a:ext uri="{147F2762-F138-4A5C-976F-8EAC2B608ADB}">
              <a16:predDERef xmlns:a16="http://schemas.microsoft.com/office/drawing/2014/main" pred="{825307EB-7841-D934-20FC-583108E1025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23</xdr:col>
      <xdr:colOff>216086</xdr:colOff>
      <xdr:row>39</xdr:row>
      <xdr:rowOff>479799</xdr:rowOff>
    </xdr:from>
    <xdr:to>
      <xdr:col>33</xdr:col>
      <xdr:colOff>299384</xdr:colOff>
      <xdr:row>45</xdr:row>
      <xdr:rowOff>422649</xdr:rowOff>
    </xdr:to>
    <xdr:graphicFrame macro="">
      <xdr:nvGraphicFramePr>
        <xdr:cNvPr id="8" name="Chart 7">
          <a:extLst>
            <a:ext uri="{FF2B5EF4-FFF2-40B4-BE49-F238E27FC236}">
              <a16:creationId xmlns:a16="http://schemas.microsoft.com/office/drawing/2014/main" id="{C36754C8-DEF8-0C02-C6D1-68AB7B6B59D4}"/>
            </a:ext>
            <a:ext uri="{147F2762-F138-4A5C-976F-8EAC2B608ADB}">
              <a16:predDERef xmlns:a16="http://schemas.microsoft.com/office/drawing/2014/main" pred="{295EA565-CE3D-4C4B-B8DD-6FD7C472741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23</xdr:col>
      <xdr:colOff>107202</xdr:colOff>
      <xdr:row>67</xdr:row>
      <xdr:rowOff>106828</xdr:rowOff>
    </xdr:from>
    <xdr:to>
      <xdr:col>34</xdr:col>
      <xdr:colOff>336176</xdr:colOff>
      <xdr:row>73</xdr:row>
      <xdr:rowOff>459441</xdr:rowOff>
    </xdr:to>
    <xdr:graphicFrame macro="">
      <xdr:nvGraphicFramePr>
        <xdr:cNvPr id="11" name="Chart 10">
          <a:extLst>
            <a:ext uri="{FF2B5EF4-FFF2-40B4-BE49-F238E27FC236}">
              <a16:creationId xmlns:a16="http://schemas.microsoft.com/office/drawing/2014/main" id="{27ED1AE9-7259-0B12-38FE-C0948A852B46}"/>
            </a:ext>
            <a:ext uri="{147F2762-F138-4A5C-976F-8EAC2B608ADB}">
              <a16:predDERef xmlns:a16="http://schemas.microsoft.com/office/drawing/2014/main" pred="{C36754C8-DEF8-0C02-C6D1-68AB7B6B59D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23</xdr:col>
      <xdr:colOff>372968</xdr:colOff>
      <xdr:row>78</xdr:row>
      <xdr:rowOff>278092</xdr:rowOff>
    </xdr:from>
    <xdr:to>
      <xdr:col>34</xdr:col>
      <xdr:colOff>380999</xdr:colOff>
      <xdr:row>86</xdr:row>
      <xdr:rowOff>227292</xdr:rowOff>
    </xdr:to>
    <xdr:graphicFrame macro="">
      <xdr:nvGraphicFramePr>
        <xdr:cNvPr id="12" name="Chart 11">
          <a:extLst>
            <a:ext uri="{FF2B5EF4-FFF2-40B4-BE49-F238E27FC236}">
              <a16:creationId xmlns:a16="http://schemas.microsoft.com/office/drawing/2014/main" id="{00E87E24-A9A7-04EE-018B-2EE82C073E1A}"/>
            </a:ext>
            <a:ext uri="{147F2762-F138-4A5C-976F-8EAC2B608ADB}">
              <a16:predDERef xmlns:a16="http://schemas.microsoft.com/office/drawing/2014/main" pred="{27ED1AE9-7259-0B12-38FE-C0948A852B4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629686F6-1394-40A9-A475-27AFFD0EEB5A}" name="Table3" displayName="Table3" ref="B2:C6" totalsRowShown="0" headerRowDxfId="120" headerRowBorderDxfId="119" tableBorderDxfId="118" totalsRowBorderDxfId="117">
  <autoFilter ref="B2:C6" xr:uid="{629686F6-1394-40A9-A475-27AFFD0EEB5A}"/>
  <tableColumns count="2">
    <tableColumn id="1" xr3:uid="{6F419D78-3780-410B-BDA9-A19D680BCBD5}" name="Maturity Level" dataDxfId="116"/>
    <tableColumn id="2" xr3:uid="{B7ED46D8-5BBE-4589-84C6-21120D0CFAAD}" name="Description"/>
  </tableColumns>
  <tableStyleInfo name="TableStyleMedium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B5DB606-AD4B-42FD-AA8E-F6FA13CA25DB}" name="Leadership" displayName="Leadership" ref="A10:K27" totalsRowShown="0" headerRowDxfId="115" dataDxfId="113" headerRowBorderDxfId="114" tableBorderDxfId="112" totalsRowBorderDxfId="111">
  <autoFilter ref="A10:K27" xr:uid="{1B5DB606-AD4B-42FD-AA8E-F6FA13CA25DB}"/>
  <tableColumns count="11">
    <tableColumn id="1" xr3:uid="{A52BBBAB-CD51-4FEB-8723-361A7BDDC27A}" name="Leadership Areas" dataDxfId="110"/>
    <tableColumn id="2" xr3:uid="{F02CA99C-12A4-4894-A71D-923A4BB0CC3A}" name="Where we are now?" dataDxfId="109"/>
    <tableColumn id="3" xr3:uid="{292D0BB0-B2AB-4817-A7D2-95019BC9E081}" name="What would good look like?" dataDxfId="108"/>
    <tableColumn id="4" xr3:uid="{06AF6DD8-BD5E-44FB-A597-379BE275075F}" name="What do we need to do to achieve what good looks like?" dataDxfId="107"/>
    <tableColumn id="5" xr3:uid="{3A8DDECA-FDF8-413A-A610-472722090A7E}" name="Maturity Rating - Benchmark Review" dataDxfId="106"/>
    <tableColumn id="6" xr3:uid="{2F5F3B0F-182E-46EA-B5BA-B29A6246EC65}" name="Year 1 Review Update" dataDxfId="105"/>
    <tableColumn id="7" xr3:uid="{0EC58BC1-1409-4ADE-94D4-A37BB1257A2C}" name="Maturity Rating - Year 1" dataDxfId="104"/>
    <tableColumn id="8" xr3:uid="{1D96C55F-DBAD-46B2-9481-7702D3586547}" name="Year 2 Review Update" dataDxfId="103"/>
    <tableColumn id="9" xr3:uid="{8A62B595-F412-4BE7-A17D-71427D2E26F8}" name="Maturity Rating - Year 2" dataDxfId="102"/>
    <tableColumn id="11" xr3:uid="{9DFE7D98-09AD-4FA5-977A-21E5AED43791}" name="Year 3 Review Update" dataDxfId="101"/>
    <tableColumn id="12" xr3:uid="{E1C06910-E077-4AFD-B583-152F72E749B0}" name="Maturity Rating - Year 3" dataDxfId="100"/>
  </tableColumns>
  <tableStyleInfo name="TableStyleLight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ADA6B3BA-EB0B-45B8-972B-9611708A7B0F}" name="Table2" displayName="Table2" ref="A1:B7" totalsRowShown="0" headerRowDxfId="99" dataDxfId="97" headerRowBorderDxfId="98" tableBorderDxfId="96" totalsRowBorderDxfId="95">
  <autoFilter ref="A1:B7" xr:uid="{ADA6B3BA-EB0B-45B8-972B-9611708A7B0F}"/>
  <tableColumns count="2">
    <tableColumn id="1" xr3:uid="{6E61EF6C-4958-4561-A30A-FFA3DF52CDF6}" name="Section:" dataDxfId="94"/>
    <tableColumn id="2" xr3:uid="{D2151338-726E-416C-9FC6-4FED01173FA1}" name="Leadership " dataDxfId="93"/>
  </tableColumns>
  <tableStyleInfo name="TableStyleLight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D7FB8314-2023-492F-98E1-BD95669255C4}" name="OrgCult" displayName="OrgCult" ref="A9:K29" totalsRowShown="0" headerRowDxfId="92" dataDxfId="90" headerRowBorderDxfId="91" tableBorderDxfId="89" totalsRowBorderDxfId="88">
  <autoFilter ref="A9:K29" xr:uid="{D7FB8314-2023-492F-98E1-BD95669255C4}"/>
  <tableColumns count="11">
    <tableColumn id="1" xr3:uid="{168210E6-8F5A-4655-BE09-6ADE411EE4E3}" name="Area of Practice " dataDxfId="87"/>
    <tableColumn id="2" xr3:uid="{476B2EFC-E05C-49C0-8FB9-AE24DA18CDDA}" name="Where we are now?" dataDxfId="86"/>
    <tableColumn id="3" xr3:uid="{FA419CBE-3D3E-4A98-B96E-EECB4E8A3E46}" name="What would good look like?" dataDxfId="85"/>
    <tableColumn id="4" xr3:uid="{EB2F14AF-1CFA-47D5-9768-642B88C9CB73}" name="What do we need to do to achieve what good looks like?" dataDxfId="84"/>
    <tableColumn id="5" xr3:uid="{E2EEE5DD-16EF-4A85-BE84-99C5A9F33AF7}" name="Maturity Rating - Benchmark Review" dataDxfId="83"/>
    <tableColumn id="6" xr3:uid="{EB41E154-2308-44F0-8014-4E6BC103463A}" name="Year 1 Review Update" dataDxfId="82"/>
    <tableColumn id="7" xr3:uid="{05B46444-3589-485F-8D20-A3A46D155756}" name="Maturity Rating - Year 1" dataDxfId="81"/>
    <tableColumn id="8" xr3:uid="{1647F88A-41AC-43E2-8E7A-EC35E41292D0}" name="Year 2 Review Update" dataDxfId="80"/>
    <tableColumn id="9" xr3:uid="{D5230BFD-9EFE-475F-8243-C19A66A35A2F}" name="Maturity Rating - Year 2" dataDxfId="79"/>
    <tableColumn id="11" xr3:uid="{006FA8E9-5806-4705-BB98-1C4BE0075039}" name="Year 3 Review Update" dataDxfId="78"/>
    <tableColumn id="12" xr3:uid="{FB3EA3B7-2F3D-43A0-8A37-AEE5913E7655}" name="Maturity Rating - Year 3" dataDxfId="77"/>
  </tableColumns>
  <tableStyleInfo name="TableStyleMedium10"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B544BD04-122C-4481-A150-B830BB490C0A}" name="Table210" displayName="Table210" ref="A1:B7" totalsRowShown="0" headerRowDxfId="76" dataDxfId="74" headerRowBorderDxfId="75" tableBorderDxfId="73" totalsRowBorderDxfId="72">
  <autoFilter ref="A1:B7" xr:uid="{B544BD04-122C-4481-A150-B830BB490C0A}"/>
  <tableColumns count="2">
    <tableColumn id="1" xr3:uid="{D88B579B-D657-42CF-97A9-51F5863A0E89}" name="Section:" dataDxfId="71"/>
    <tableColumn id="2" xr3:uid="{E5B84587-4FCC-4D4A-816C-42CB2C29000E}" name="Organisational Culture" dataDxfId="70"/>
  </tableColumns>
  <tableStyleInfo name="TableStyleLight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FB3013A6-AB3D-4619-AA49-AE348191DB4D}" name="Table1913" displayName="Table1913" ref="A9:K38" totalsRowShown="0" headerRowDxfId="69" dataDxfId="67" headerRowBorderDxfId="68" tableBorderDxfId="66" totalsRowBorderDxfId="65">
  <autoFilter ref="A9:K38" xr:uid="{FB3013A6-AB3D-4619-AA49-AE348191DB4D}"/>
  <tableColumns count="11">
    <tableColumn id="1" xr3:uid="{1B0BF916-5054-40F0-901F-1694A1023285}" name="Area of Practice " dataDxfId="64"/>
    <tableColumn id="2" xr3:uid="{9A1389E8-ECC6-4581-9221-C73A1A1224B2}" name="Where we are now?" dataDxfId="63"/>
    <tableColumn id="3" xr3:uid="{12012D25-3454-4C43-B5B5-B0AC18DA4870}" name="What would good look like?" dataDxfId="62"/>
    <tableColumn id="4" xr3:uid="{6997995B-F511-4A02-BB6C-5033ACB1907D}" name="What do we need to do to achieve what good looks like?" dataDxfId="61"/>
    <tableColumn id="5" xr3:uid="{E6A7F89E-E23F-42F2-8CEE-B4BF8788B432}" name="Maturity Rating - Benchmark Review" dataDxfId="60"/>
    <tableColumn id="6" xr3:uid="{E8FD3CBE-CE94-495B-8FF7-4FCC4BE77B5B}" name="Year 1 Review Update" dataDxfId="59"/>
    <tableColumn id="7" xr3:uid="{C044AB57-D1E5-4B6C-84D4-95A6A8417EC7}" name="Maturity Rating - Year 1" dataDxfId="58"/>
    <tableColumn id="8" xr3:uid="{8A556299-F778-42BA-991C-F51D95434E64}" name="Year 2 Review Update" dataDxfId="57"/>
    <tableColumn id="9" xr3:uid="{20E399DC-B7C5-4B42-9932-FEA46B999959}" name="Maturity Rating - Year 2" dataDxfId="56"/>
    <tableColumn id="10" xr3:uid="{5B46CC89-B6F7-43BA-9D9A-2F96CA4975DD}" name="Year 3 Review Update" dataDxfId="55"/>
    <tableColumn id="11" xr3:uid="{EC5195B4-3A32-4062-BF11-9FD5BED255A6}" name="Maturity Rating - Year 3" dataDxfId="54"/>
  </tableColumns>
  <tableStyleInfo name="TableStyleMedium6"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C2AF82A6-2B64-4D07-9526-BC4AD724D1A7}" name="Table21014" displayName="Table21014" ref="A1:B7" totalsRowShown="0" headerRowDxfId="53" headerRowBorderDxfId="52" tableBorderDxfId="51" totalsRowBorderDxfId="50">
  <autoFilter ref="A1:B7" xr:uid="{C2AF82A6-2B64-4D07-9526-BC4AD724D1A7}"/>
  <tableColumns count="2">
    <tableColumn id="1" xr3:uid="{0D07BE82-24E2-4365-9452-293108769D18}" name="Section:" dataDxfId="49"/>
    <tableColumn id="2" xr3:uid="{A5A82A75-A724-491C-81A6-2B7FD9FD3A85}" name="Collecting Feedback" dataDxfId="48"/>
  </tableColumns>
  <tableStyleInfo name="TableStyleLight9"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8F144C4A-544C-44F1-8B99-54E29C486CDC}" name="Table191319" displayName="Table191319" ref="A9:K20" totalsRowShown="0" headerRowDxfId="0" dataDxfId="47" headerRowBorderDxfId="13" tableBorderDxfId="14" totalsRowBorderDxfId="12">
  <autoFilter ref="A9:K20" xr:uid="{8F144C4A-544C-44F1-8B99-54E29C486CDC}"/>
  <tableColumns count="11">
    <tableColumn id="1" xr3:uid="{FFD1D196-006A-4326-9E9C-A771CAE47C15}" name="Area of Practice " dataDxfId="11"/>
    <tableColumn id="2" xr3:uid="{ACCB6005-D664-4C97-9982-C6854C8C5B04}" name="Where we are now?" dataDxfId="10"/>
    <tableColumn id="3" xr3:uid="{5EE0B7CE-9FCA-48C1-BD03-3317186D287A}" name="What would good look like?" dataDxfId="9"/>
    <tableColumn id="4" xr3:uid="{A8011563-7B3D-462D-B6C3-60DD5FE845AE}" name="What do we need to do to achieve what good looks like?" dataDxfId="8"/>
    <tableColumn id="5" xr3:uid="{C9D8F83D-6C52-4B22-B197-C1AA0B8179ED}" name="Maturity Rating - Benchmark Review" dataDxfId="7"/>
    <tableColumn id="6" xr3:uid="{69316AFC-24D9-4205-B7C5-79FB21E29FFF}" name="Year 1 Review Update" dataDxfId="6"/>
    <tableColumn id="7" xr3:uid="{CDF9712E-5FE1-4F04-B1A3-EDB13D10BD2F}" name="Maturity Rating - Year 1" dataDxfId="5"/>
    <tableColumn id="8" xr3:uid="{557A0242-71B9-4129-A93C-DFE391F0256A}" name="Year 2 Review Update" dataDxfId="4"/>
    <tableColumn id="9" xr3:uid="{63A1B058-89B0-4EFA-8CCA-E2554156171D}" name="Maturity Rating - Year 2" dataDxfId="3"/>
    <tableColumn id="10" xr3:uid="{D012E39F-3200-4F92-99BF-0DD39FECE9DD}" name="Year 3 Review Update" dataDxfId="2"/>
    <tableColumn id="11" xr3:uid="{27720DE7-7B01-49EF-BB75-9958E773F39D}" name="Maturity Rating - Year 3" dataDxfId="1"/>
  </tableColumns>
  <tableStyleInfo name="TableStyleMedium4"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43CE4BF0-4D4C-40B9-8CBB-0079069E7157}" name="Table2101420" displayName="Table2101420" ref="A1:B7" totalsRowShown="0" headerRowDxfId="46" headerRowBorderDxfId="45" tableBorderDxfId="44" totalsRowBorderDxfId="43">
  <autoFilter ref="A1:B7" xr:uid="{43CE4BF0-4D4C-40B9-8CBB-0079069E7157}"/>
  <tableColumns count="2">
    <tableColumn id="1" xr3:uid="{94FA4A1C-1C34-44DA-8206-A675EB091DB8}" name="Section:" dataDxfId="42"/>
    <tableColumn id="2" xr3:uid="{3B645330-831A-4C51-942C-2DFCEFEFDCB5}" name="Learning for Improvement " dataDxfId="41"/>
  </tableColumns>
  <tableStyleInfo name="TableStyleLight9"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F21E5450-1A74-4A12-B4E3-52E7FFD11BE2}" name="Table191317" displayName="Table191317" ref="A9:K21" totalsRowShown="0" headerRowDxfId="15" dataDxfId="40" headerRowBorderDxfId="28" tableBorderDxfId="29" totalsRowBorderDxfId="27">
  <autoFilter ref="A9:K21" xr:uid="{F21E5450-1A74-4A12-B4E3-52E7FFD11BE2}"/>
  <tableColumns count="11">
    <tableColumn id="1" xr3:uid="{62BE3FD5-6A84-453A-AEB5-FFBBE69944C2}" name="Area of Practice " dataDxfId="26"/>
    <tableColumn id="2" xr3:uid="{3895FACB-CAC8-4586-8103-8EE1DFC45CDA}" name="Where we are now?" dataDxfId="25"/>
    <tableColumn id="3" xr3:uid="{6626A10C-6358-44EC-A61A-4103DCD78A55}" name="What would good look like?" dataDxfId="24"/>
    <tableColumn id="4" xr3:uid="{E039ADB5-8D2C-468A-9763-930FE990F181}" name="What do we need to do to achieve what good looks like?" dataDxfId="23"/>
    <tableColumn id="5" xr3:uid="{A0E605DE-DBAB-4D89-B634-637809CE2CB7}" name="Maturity Rating - Benchmark Review" dataDxfId="22"/>
    <tableColumn id="6" xr3:uid="{8BBDD4D8-0ED1-4DD1-A502-0A07ED3B5658}" name="Year 1 Review Update" dataDxfId="21"/>
    <tableColumn id="7" xr3:uid="{02E96D04-144A-4D5B-85DF-CEA312143447}" name="Maturity Rating - Year 1" dataDxfId="20"/>
    <tableColumn id="8" xr3:uid="{0C1E823E-3994-4CDD-9427-F9AE32387079}" name="Year 2 Review Update" dataDxfId="19"/>
    <tableColumn id="9" xr3:uid="{BCA09584-92B7-48C4-9788-8977C2750283}" name="Maturity Rating - Year 2" dataDxfId="18"/>
    <tableColumn id="10" xr3:uid="{FCD9A1A8-901B-45A0-BEEE-33C96A9FB50E}" name="Year 3 Review Update" dataDxfId="17"/>
    <tableColumn id="11" xr3:uid="{80EF53C9-69BC-48A4-9CA7-D919C243F7DB}" name="Maturity Rating - Year 3" dataDxfId="16"/>
  </tableColumns>
  <tableStyleInfo name="TableStyleMedium5"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3221C763-CB64-4548-8E3D-04A3CE3B7764}" name="Table2101418" displayName="Table2101418" ref="A1:B7" totalsRowShown="0" headerRowDxfId="39" headerRowBorderDxfId="38" tableBorderDxfId="37" totalsRowBorderDxfId="36">
  <autoFilter ref="A1:B7" xr:uid="{3221C763-CB64-4548-8E3D-04A3CE3B7764}"/>
  <tableColumns count="2">
    <tableColumn id="1" xr3:uid="{74187395-32B3-42C0-9EC1-F0DC8557177B}" name="Section:" dataDxfId="35"/>
    <tableColumn id="2" xr3:uid="{4E33CB70-026A-4DD2-99D7-8DD22DC5C852}" name="Analysing Feedback " dataDxfId="34"/>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printerSettings" Target="../printerSettings/printerSettings5.bin"/><Relationship Id="rId1" Type="http://schemas.openxmlformats.org/officeDocument/2006/relationships/hyperlink" Target="https://www.gov.uk/government/publications/the-nhs-constitution-for-england" TargetMode="External"/><Relationship Id="rId4" Type="http://schemas.openxmlformats.org/officeDocument/2006/relationships/table" Target="../tables/table5.xml"/></Relationships>
</file>

<file path=xl/worksheets/_rels/sheet7.xml.rels><?xml version="1.0" encoding="UTF-8" standalone="yes"?>
<Relationships xmlns="http://schemas.openxmlformats.org/package/2006/relationships"><Relationship Id="rId3" Type="http://schemas.openxmlformats.org/officeDocument/2006/relationships/hyperlink" Target="https://www.gov.uk/government/publications/nhs-screening-programmes-duty-of-candour/duty-of-candour" TargetMode="External"/><Relationship Id="rId2" Type="http://schemas.openxmlformats.org/officeDocument/2006/relationships/hyperlink" Target="https://www.legislation.gov.uk/ukpga/2006/41/section/13E" TargetMode="External"/><Relationship Id="rId1" Type="http://schemas.openxmlformats.org/officeDocument/2006/relationships/hyperlink" Target="https://www.england.nhs.uk/wp-content/uploads/2022/10/B1632-shared-commitment-for-those-working-in-health-and-care-oct2022.pdf" TargetMode="External"/><Relationship Id="rId6" Type="http://schemas.openxmlformats.org/officeDocument/2006/relationships/table" Target="../tables/table7.xml"/><Relationship Id="rId5" Type="http://schemas.openxmlformats.org/officeDocument/2006/relationships/table" Target="../tables/table6.xml"/><Relationship Id="rId4"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hyperlink" Target="https://www.england.nhs.uk/nhsimpact/" TargetMode="External"/><Relationship Id="rId2" Type="http://schemas.openxmlformats.org/officeDocument/2006/relationships/hyperlink" Target="https://www.gov.uk/government/publications/hospital-discharge-and-community-support-guidance/hospital-discharge-and-community-support-guidance" TargetMode="External"/><Relationship Id="rId1" Type="http://schemas.openxmlformats.org/officeDocument/2006/relationships/hyperlink" Target="https://www.england.nhs.uk/personalisedcare/shared-decision-making/" TargetMode="External"/><Relationship Id="rId6" Type="http://schemas.openxmlformats.org/officeDocument/2006/relationships/table" Target="../tables/table9.xml"/><Relationship Id="rId5" Type="http://schemas.openxmlformats.org/officeDocument/2006/relationships/table" Target="../tables/table8.xml"/><Relationship Id="rId4"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printerSettings" Target="../printerSettings/printerSettings8.bin"/><Relationship Id="rId1" Type="http://schemas.openxmlformats.org/officeDocument/2006/relationships/hyperlink" Target="https://www.england.nhs.uk/nhsimpact/" TargetMode="External"/><Relationship Id="rId4" Type="http://schemas.openxmlformats.org/officeDocument/2006/relationships/table" Target="../tables/table1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3EF5E3-47CF-443B-96DC-749BF1910A7E}">
  <dimension ref="A1:B10"/>
  <sheetViews>
    <sheetView tabSelected="1" workbookViewId="0">
      <selection activeCell="A4" sqref="A4"/>
    </sheetView>
  </sheetViews>
  <sheetFormatPr defaultColWidth="8.69140625" defaultRowHeight="14.6"/>
  <cols>
    <col min="1" max="1" width="199" style="59" customWidth="1"/>
    <col min="2" max="16384" width="8.69140625" style="58"/>
  </cols>
  <sheetData>
    <row r="1" spans="1:2" ht="21.45">
      <c r="A1" s="123" t="s">
        <v>0</v>
      </c>
      <c r="B1" s="124"/>
    </row>
    <row r="2" spans="1:2" ht="75" customHeight="1">
      <c r="A2" s="116" t="s">
        <v>1</v>
      </c>
      <c r="B2" s="117"/>
    </row>
    <row r="3" spans="1:2" ht="70" customHeight="1">
      <c r="A3" s="116" t="s">
        <v>2</v>
      </c>
      <c r="B3" s="117"/>
    </row>
    <row r="4" spans="1:2" ht="138.75" customHeight="1">
      <c r="A4" s="116" t="s">
        <v>3</v>
      </c>
      <c r="B4" s="117"/>
    </row>
    <row r="5" spans="1:2" ht="40.5" customHeight="1">
      <c r="A5" s="116" t="s">
        <v>4</v>
      </c>
      <c r="B5" s="117"/>
    </row>
    <row r="6" spans="1:2" ht="48.75" customHeight="1">
      <c r="A6" s="116" t="s">
        <v>5</v>
      </c>
      <c r="B6" s="117"/>
    </row>
    <row r="7" spans="1:2" ht="43.5" customHeight="1">
      <c r="A7" s="118" t="s">
        <v>6</v>
      </c>
      <c r="B7" s="119"/>
    </row>
    <row r="10" spans="1:2" ht="15.45">
      <c r="A10" s="122" t="s">
        <v>7</v>
      </c>
    </row>
  </sheetData>
  <mergeCells count="1">
    <mergeCell ref="A1:B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365A66-3DDB-422C-A1DC-CAC731F9FE99}">
  <dimension ref="B2:C6"/>
  <sheetViews>
    <sheetView workbookViewId="0"/>
  </sheetViews>
  <sheetFormatPr defaultRowHeight="14.6"/>
  <cols>
    <col min="2" max="2" width="21.15234375" customWidth="1"/>
    <col min="3" max="3" width="53.3828125" customWidth="1"/>
  </cols>
  <sheetData>
    <row r="2" spans="2:3" ht="15.45">
      <c r="B2" s="5" t="s">
        <v>8</v>
      </c>
      <c r="C2" s="9" t="s">
        <v>9</v>
      </c>
    </row>
    <row r="3" spans="2:3" ht="30.45">
      <c r="B3" s="11" t="s">
        <v>10</v>
      </c>
      <c r="C3" s="17" t="s">
        <v>11</v>
      </c>
    </row>
    <row r="4" spans="2:3" ht="30">
      <c r="B4" s="11" t="s">
        <v>12</v>
      </c>
      <c r="C4" s="18" t="s">
        <v>13</v>
      </c>
    </row>
    <row r="5" spans="2:3" ht="45.45">
      <c r="B5" s="11" t="s">
        <v>14</v>
      </c>
      <c r="C5" s="19" t="s">
        <v>15</v>
      </c>
    </row>
    <row r="6" spans="2:3" ht="30.9">
      <c r="B6" s="14" t="s">
        <v>16</v>
      </c>
      <c r="C6" s="20" t="s">
        <v>17</v>
      </c>
    </row>
  </sheetData>
  <pageMargins left="0.7" right="0.7" top="0.75" bottom="0.75" header="0.3" footer="0.3"/>
  <pageSetup paperSize="9"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065667-DBB6-4351-AFC5-8D6C6C2BF713}">
  <dimension ref="B1"/>
  <sheetViews>
    <sheetView topLeftCell="A15" workbookViewId="0">
      <selection activeCell="B1" sqref="B1"/>
    </sheetView>
  </sheetViews>
  <sheetFormatPr defaultRowHeight="14.6"/>
  <cols>
    <col min="2" max="2" width="36.53515625" bestFit="1" customWidth="1"/>
  </cols>
  <sheetData>
    <row r="1" spans="2:2" ht="26.15">
      <c r="B1" s="121" t="s">
        <v>248</v>
      </c>
    </row>
  </sheetData>
  <sheetProtection sheet="1" objects="1" scenarios="1" selectLockedCells="1" selectUnlockedCells="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AF8004-F18A-4841-9AED-DA0D85C1C69E}">
  <dimension ref="A1:W90"/>
  <sheetViews>
    <sheetView workbookViewId="0">
      <selection activeCell="X3" sqref="X3"/>
    </sheetView>
  </sheetViews>
  <sheetFormatPr defaultRowHeight="20.6"/>
  <cols>
    <col min="1" max="1" width="8.3828125" style="63" customWidth="1"/>
    <col min="2" max="2" width="7.53515625" style="25" customWidth="1"/>
    <col min="3" max="6" width="18.3828125" style="25" bestFit="1" customWidth="1"/>
    <col min="7" max="10" width="0.53515625" style="92" customWidth="1"/>
    <col min="11" max="11" width="39.15234375" customWidth="1"/>
    <col min="12" max="12" width="4.3828125" customWidth="1"/>
    <col min="13" max="13" width="1.3046875" style="61" customWidth="1"/>
    <col min="14" max="21" width="0.53515625" style="104" customWidth="1"/>
    <col min="22" max="22" width="0.53515625" style="61" customWidth="1"/>
    <col min="23" max="23" width="8.69140625" style="61"/>
  </cols>
  <sheetData>
    <row r="1" spans="1:23" ht="26.15">
      <c r="B1" s="120" t="s">
        <v>136</v>
      </c>
    </row>
    <row r="2" spans="1:23" s="60" customFormat="1" ht="59.5" customHeight="1" thickBot="1">
      <c r="A2" s="64"/>
      <c r="B2" s="65" t="s">
        <v>137</v>
      </c>
      <c r="C2" s="65" t="s">
        <v>55</v>
      </c>
      <c r="D2" s="65" t="s">
        <v>138</v>
      </c>
      <c r="E2" s="65" t="s">
        <v>139</v>
      </c>
      <c r="F2" s="65" t="s">
        <v>140</v>
      </c>
      <c r="G2" s="90" t="s">
        <v>141</v>
      </c>
      <c r="H2" s="90" t="s">
        <v>142</v>
      </c>
      <c r="I2" s="90" t="s">
        <v>143</v>
      </c>
      <c r="J2" s="90" t="s">
        <v>144</v>
      </c>
      <c r="K2" s="66" t="s">
        <v>145</v>
      </c>
      <c r="M2" s="62"/>
      <c r="N2" s="103"/>
      <c r="O2" s="103"/>
      <c r="P2" s="103"/>
      <c r="Q2" s="103"/>
      <c r="R2" s="103"/>
      <c r="S2" s="103"/>
      <c r="T2" s="103"/>
      <c r="U2" s="103"/>
      <c r="V2" s="103"/>
      <c r="W2" s="62"/>
    </row>
    <row r="3" spans="1:23" s="58" customFormat="1" ht="42.65" customHeight="1">
      <c r="A3" s="141" t="s">
        <v>146</v>
      </c>
      <c r="B3" s="67" t="s">
        <v>147</v>
      </c>
      <c r="C3" s="68">
        <f>'Leadership '!$E11</f>
        <v>0</v>
      </c>
      <c r="D3" s="68">
        <f>'Leadership '!$G11</f>
        <v>0</v>
      </c>
      <c r="E3" s="68">
        <f>'Leadership '!$I11</f>
        <v>0</v>
      </c>
      <c r="F3" s="68">
        <f>'Leadership '!$K11</f>
        <v>0</v>
      </c>
      <c r="G3" s="91" t="e" cm="1">
        <f t="array" ref="G3">_xlfn.SWITCH(C3, "Excelling", 4, "Achieving", 3, "Progressing", 2, "Insufficient Progress", 1)</f>
        <v>#N/A</v>
      </c>
      <c r="H3" s="91" t="e" cm="1">
        <f t="array" ref="H3">_xlfn.SWITCH(D3, "Excelling", 4, "Achieving", 3, "Progressing", 2, "Insufficient Progress", 1)</f>
        <v>#N/A</v>
      </c>
      <c r="I3" s="91" t="e" cm="1">
        <f t="array" ref="I3">_xlfn.SWITCH(E3, "Excelling", 4, "Achieving", 3, "Progressing", 2, "Insufficient Progress", 1)</f>
        <v>#N/A</v>
      </c>
      <c r="J3" s="91" t="e" cm="1">
        <f t="array" ref="J3">_xlfn.SWITCH(F3, "Excelling", 4, "Achieving", 3, "Progressing", 2, "Insufficient Progress", 1)</f>
        <v>#N/A</v>
      </c>
      <c r="K3" s="69"/>
      <c r="L3" s="126" t="s">
        <v>146</v>
      </c>
      <c r="M3" s="104"/>
      <c r="N3" s="104"/>
      <c r="O3" s="104"/>
      <c r="P3" s="104"/>
      <c r="Q3" s="104"/>
      <c r="R3" s="104"/>
      <c r="S3" s="104"/>
      <c r="T3" s="104"/>
      <c r="U3" s="104"/>
      <c r="V3" s="104"/>
      <c r="W3" s="104"/>
    </row>
    <row r="4" spans="1:23" s="58" customFormat="1" ht="42.65" customHeight="1">
      <c r="A4" s="142"/>
      <c r="B4" s="70" t="s">
        <v>148</v>
      </c>
      <c r="C4" s="25">
        <f>'Leadership '!$E12</f>
        <v>0</v>
      </c>
      <c r="D4" s="25">
        <f>'Leadership '!$G12</f>
        <v>0</v>
      </c>
      <c r="E4" s="25">
        <f>'Leadership '!$I12</f>
        <v>0</v>
      </c>
      <c r="F4" s="25">
        <f>'Leadership '!$K12</f>
        <v>0</v>
      </c>
      <c r="G4" s="92" t="e" cm="1">
        <f t="array" ref="G4">_xlfn.SWITCH(C4, "Excelling", 4, "Achieving", 3, "Progressing", 2, "Insufficient Progress", 1)</f>
        <v>#N/A</v>
      </c>
      <c r="H4" s="92" t="e" cm="1">
        <f t="array" ref="H4">_xlfn.SWITCH(D4, "Excelling", 4, "Achieving", 3, "Progressing", 2, "Insufficient Progress", 1)</f>
        <v>#N/A</v>
      </c>
      <c r="I4" s="92" t="e" cm="1">
        <f t="array" ref="I4">_xlfn.SWITCH(E4, "Excelling", 4, "Achieving", 3, "Progressing", 2, "Insufficient Progress", 1)</f>
        <v>#N/A</v>
      </c>
      <c r="J4" s="92" t="e" cm="1">
        <f t="array" ref="J4">_xlfn.SWITCH(F4, "Excelling", 4, "Achieving", 3, "Progressing", 2, "Insufficient Progress", 1)</f>
        <v>#N/A</v>
      </c>
      <c r="L4" s="127"/>
      <c r="M4" s="104"/>
      <c r="N4" s="125" t="s">
        <v>149</v>
      </c>
      <c r="O4" s="125"/>
      <c r="P4" s="125"/>
      <c r="Q4" s="125"/>
      <c r="R4" s="125"/>
      <c r="S4" s="125"/>
      <c r="T4" s="125"/>
      <c r="U4" s="125"/>
      <c r="V4" s="125"/>
      <c r="W4" s="104"/>
    </row>
    <row r="5" spans="1:23" s="58" customFormat="1" ht="42.65" customHeight="1">
      <c r="A5" s="142"/>
      <c r="B5" s="70" t="s">
        <v>150</v>
      </c>
      <c r="C5" s="25">
        <f>'Leadership '!$E13</f>
        <v>0</v>
      </c>
      <c r="D5" s="25">
        <f>'Leadership '!$G13</f>
        <v>0</v>
      </c>
      <c r="E5" s="25">
        <f>'Leadership '!$I13</f>
        <v>0</v>
      </c>
      <c r="F5" s="25">
        <f>'Leadership '!$K13</f>
        <v>0</v>
      </c>
      <c r="G5" s="92" t="e" cm="1">
        <f t="array" ref="G5">_xlfn.SWITCH(C5, "Excelling", 4, "Achieving", 3, "Progressing", 2, "Insufficient Progress", 1)</f>
        <v>#N/A</v>
      </c>
      <c r="H5" s="92" t="e" cm="1">
        <f t="array" ref="H5">_xlfn.SWITCH(D5, "Excelling", 4, "Achieving", 3, "Progressing", 2, "Insufficient Progress", 1)</f>
        <v>#N/A</v>
      </c>
      <c r="I5" s="92" t="e" cm="1">
        <f t="array" ref="I5">_xlfn.SWITCH(E5, "Excelling", 4, "Achieving", 3, "Progressing", 2, "Insufficient Progress", 1)</f>
        <v>#N/A</v>
      </c>
      <c r="J5" s="92" t="e" cm="1">
        <f t="array" ref="J5">_xlfn.SWITCH(F5, "Excelling", 4, "Achieving", 3, "Progressing", 2, "Insufficient Progress", 1)</f>
        <v>#N/A</v>
      </c>
      <c r="L5" s="127"/>
      <c r="M5" s="104"/>
      <c r="N5" s="104"/>
      <c r="O5" s="105" t="s">
        <v>151</v>
      </c>
      <c r="P5" s="62" t="s">
        <v>55</v>
      </c>
      <c r="Q5" s="105" t="s">
        <v>152</v>
      </c>
      <c r="R5" s="62" t="s">
        <v>56</v>
      </c>
      <c r="S5" s="105" t="s">
        <v>153</v>
      </c>
      <c r="T5" s="62" t="s">
        <v>57</v>
      </c>
      <c r="U5" s="105" t="s">
        <v>154</v>
      </c>
      <c r="V5" s="62" t="s">
        <v>155</v>
      </c>
      <c r="W5" s="104"/>
    </row>
    <row r="6" spans="1:23" s="58" customFormat="1" ht="42.65" customHeight="1">
      <c r="A6" s="142"/>
      <c r="B6" s="70" t="s">
        <v>156</v>
      </c>
      <c r="C6" s="25">
        <f>'Leadership '!$E14</f>
        <v>0</v>
      </c>
      <c r="D6" s="25">
        <f>'Leadership '!$G14</f>
        <v>0</v>
      </c>
      <c r="E6" s="25">
        <f>'Leadership '!$I14</f>
        <v>0</v>
      </c>
      <c r="F6" s="25">
        <f>'Leadership '!$K14</f>
        <v>0</v>
      </c>
      <c r="G6" s="92" t="e" cm="1">
        <f t="array" ref="G6">_xlfn.SWITCH(C6, "Excelling", 4, "Achieving", 3, "Progressing", 2, "Insufficient Progress", 1)</f>
        <v>#N/A</v>
      </c>
      <c r="H6" s="92" t="e" cm="1">
        <f t="array" ref="H6">_xlfn.SWITCH(D6, "Excelling", 4, "Achieving", 3, "Progressing", 2, "Insufficient Progress", 1)</f>
        <v>#N/A</v>
      </c>
      <c r="I6" s="92" t="e" cm="1">
        <f t="array" ref="I6">_xlfn.SWITCH(E6, "Excelling", 4, "Achieving", 3, "Progressing", 2, "Insufficient Progress", 1)</f>
        <v>#N/A</v>
      </c>
      <c r="J6" s="92" t="e" cm="1">
        <f t="array" ref="J6">_xlfn.SWITCH(F6, "Excelling", 4, "Achieving", 3, "Progressing", 2, "Insufficient Progress", 1)</f>
        <v>#N/A</v>
      </c>
      <c r="L6" s="127"/>
      <c r="M6" s="104"/>
      <c r="N6" s="104" t="s">
        <v>10</v>
      </c>
      <c r="O6" s="105">
        <f>'Leadership '!B51</f>
        <v>0</v>
      </c>
      <c r="P6" s="106" t="e">
        <f>O6/$O$10</f>
        <v>#DIV/0!</v>
      </c>
      <c r="Q6" s="105">
        <f>'Leadership '!D51</f>
        <v>0</v>
      </c>
      <c r="R6" s="106" t="e">
        <f>Q6/$Q$10</f>
        <v>#DIV/0!</v>
      </c>
      <c r="S6" s="105">
        <f>'Leadership '!F51</f>
        <v>0</v>
      </c>
      <c r="T6" s="106" t="e">
        <f>S6/$S$10</f>
        <v>#DIV/0!</v>
      </c>
      <c r="U6" s="105">
        <f>'Leadership '!H51</f>
        <v>0</v>
      </c>
      <c r="V6" s="107" t="e">
        <f>U6/$U$10</f>
        <v>#DIV/0!</v>
      </c>
      <c r="W6" s="104"/>
    </row>
    <row r="7" spans="1:23" s="58" customFormat="1" ht="42.65" customHeight="1">
      <c r="A7" s="142"/>
      <c r="B7" s="70" t="s">
        <v>157</v>
      </c>
      <c r="C7" s="25">
        <f>'Leadership '!$E15</f>
        <v>0</v>
      </c>
      <c r="D7" s="25">
        <f>'Leadership '!$G15</f>
        <v>0</v>
      </c>
      <c r="E7" s="25">
        <f>'Leadership '!$I15</f>
        <v>0</v>
      </c>
      <c r="F7" s="25">
        <f>'Leadership '!$K15</f>
        <v>0</v>
      </c>
      <c r="G7" s="92" t="e" cm="1">
        <f t="array" ref="G7">_xlfn.SWITCH(C7, "Excelling", 4, "Achieving", 3, "Progressing", 2, "Insufficient Progress", 1)</f>
        <v>#N/A</v>
      </c>
      <c r="H7" s="92" t="e" cm="1">
        <f t="array" ref="H7">_xlfn.SWITCH(D7, "Excelling", 4, "Achieving", 3, "Progressing", 2, "Insufficient Progress", 1)</f>
        <v>#N/A</v>
      </c>
      <c r="I7" s="92" t="e" cm="1">
        <f t="array" ref="I7">_xlfn.SWITCH(E7, "Excelling", 4, "Achieving", 3, "Progressing", 2, "Insufficient Progress", 1)</f>
        <v>#N/A</v>
      </c>
      <c r="J7" s="92" t="e" cm="1">
        <f t="array" ref="J7">_xlfn.SWITCH(F7, "Excelling", 4, "Achieving", 3, "Progressing", 2, "Insufficient Progress", 1)</f>
        <v>#N/A</v>
      </c>
      <c r="L7" s="127"/>
      <c r="M7" s="104"/>
      <c r="N7" s="104" t="s">
        <v>12</v>
      </c>
      <c r="O7" s="105">
        <f>'Leadership '!B52</f>
        <v>0</v>
      </c>
      <c r="P7" s="106" t="e">
        <f t="shared" ref="P7:P9" si="0">O7/$O$10</f>
        <v>#DIV/0!</v>
      </c>
      <c r="Q7" s="105">
        <f>'Leadership '!D52</f>
        <v>0</v>
      </c>
      <c r="R7" s="106" t="e">
        <f t="shared" ref="R7:R9" si="1">Q7/$Q$10</f>
        <v>#DIV/0!</v>
      </c>
      <c r="S7" s="105">
        <f>'Leadership '!F52</f>
        <v>0</v>
      </c>
      <c r="T7" s="106" t="e">
        <f t="shared" ref="T7:T9" si="2">S7/$S$10</f>
        <v>#DIV/0!</v>
      </c>
      <c r="U7" s="105">
        <f>'Leadership '!H52</f>
        <v>0</v>
      </c>
      <c r="V7" s="107" t="e">
        <f t="shared" ref="V7:V9" si="3">U7/$U$10</f>
        <v>#DIV/0!</v>
      </c>
      <c r="W7" s="104"/>
    </row>
    <row r="8" spans="1:23" s="58" customFormat="1" ht="42.65" customHeight="1">
      <c r="A8" s="142"/>
      <c r="B8" s="70" t="s">
        <v>158</v>
      </c>
      <c r="C8" s="25">
        <f>'Leadership '!$E16</f>
        <v>0</v>
      </c>
      <c r="D8" s="25">
        <f>'Leadership '!$G16</f>
        <v>0</v>
      </c>
      <c r="E8" s="25">
        <f>'Leadership '!$I16</f>
        <v>0</v>
      </c>
      <c r="F8" s="25">
        <f>'Leadership '!$K16</f>
        <v>0</v>
      </c>
      <c r="G8" s="92" t="e" cm="1">
        <f t="array" ref="G8">_xlfn.SWITCH(C8, "Excelling", 4, "Achieving", 3, "Progressing", 2, "Insufficient Progress", 1)</f>
        <v>#N/A</v>
      </c>
      <c r="H8" s="92" t="e" cm="1">
        <f t="array" ref="H8">_xlfn.SWITCH(D8, "Excelling", 4, "Achieving", 3, "Progressing", 2, "Insufficient Progress", 1)</f>
        <v>#N/A</v>
      </c>
      <c r="I8" s="92" t="e" cm="1">
        <f t="array" ref="I8">_xlfn.SWITCH(E8, "Excelling", 4, "Achieving", 3, "Progressing", 2, "Insufficient Progress", 1)</f>
        <v>#N/A</v>
      </c>
      <c r="J8" s="92" t="e" cm="1">
        <f t="array" ref="J8">_xlfn.SWITCH(F8, "Excelling", 4, "Achieving", 3, "Progressing", 2, "Insufficient Progress", 1)</f>
        <v>#N/A</v>
      </c>
      <c r="L8" s="127"/>
      <c r="M8" s="104"/>
      <c r="N8" s="104" t="s">
        <v>14</v>
      </c>
      <c r="O8" s="105">
        <f>'Leadership '!B53</f>
        <v>0</v>
      </c>
      <c r="P8" s="106" t="e">
        <f t="shared" si="0"/>
        <v>#DIV/0!</v>
      </c>
      <c r="Q8" s="105">
        <f>'Leadership '!D53</f>
        <v>0</v>
      </c>
      <c r="R8" s="106" t="e">
        <f t="shared" si="1"/>
        <v>#DIV/0!</v>
      </c>
      <c r="S8" s="105">
        <f>'Leadership '!F53</f>
        <v>0</v>
      </c>
      <c r="T8" s="106" t="e">
        <f t="shared" si="2"/>
        <v>#DIV/0!</v>
      </c>
      <c r="U8" s="105">
        <f>'Leadership '!H53</f>
        <v>0</v>
      </c>
      <c r="V8" s="107" t="e">
        <f t="shared" si="3"/>
        <v>#DIV/0!</v>
      </c>
      <c r="W8" s="104"/>
    </row>
    <row r="9" spans="1:23" s="58" customFormat="1" ht="42.65" customHeight="1">
      <c r="A9" s="142"/>
      <c r="B9" s="70" t="s">
        <v>159</v>
      </c>
      <c r="C9" s="25">
        <f>'Leadership '!$E17</f>
        <v>0</v>
      </c>
      <c r="D9" s="25">
        <f>'Leadership '!$G17</f>
        <v>0</v>
      </c>
      <c r="E9" s="25">
        <f>'Leadership '!$I17</f>
        <v>0</v>
      </c>
      <c r="F9" s="25">
        <f>'Leadership '!$K17</f>
        <v>0</v>
      </c>
      <c r="G9" s="92" t="e" cm="1">
        <f t="array" ref="G9">_xlfn.SWITCH(C9, "Excelling", 4, "Achieving", 3, "Progressing", 2, "Insufficient Progress", 1)</f>
        <v>#N/A</v>
      </c>
      <c r="H9" s="92" t="e" cm="1">
        <f t="array" ref="H9">_xlfn.SWITCH(D9, "Excelling", 4, "Achieving", 3, "Progressing", 2, "Insufficient Progress", 1)</f>
        <v>#N/A</v>
      </c>
      <c r="I9" s="92" t="e" cm="1">
        <f t="array" ref="I9">_xlfn.SWITCH(E9, "Excelling", 4, "Achieving", 3, "Progressing", 2, "Insufficient Progress", 1)</f>
        <v>#N/A</v>
      </c>
      <c r="J9" s="92" t="e" cm="1">
        <f t="array" ref="J9">_xlfn.SWITCH(F9, "Excelling", 4, "Achieving", 3, "Progressing", 2, "Insufficient Progress", 1)</f>
        <v>#N/A</v>
      </c>
      <c r="L9" s="127"/>
      <c r="M9" s="104"/>
      <c r="N9" s="104" t="s">
        <v>16</v>
      </c>
      <c r="O9" s="105">
        <f>'Leadership '!B54</f>
        <v>0</v>
      </c>
      <c r="P9" s="106" t="e">
        <f t="shared" si="0"/>
        <v>#DIV/0!</v>
      </c>
      <c r="Q9" s="105">
        <f>'Leadership '!D54</f>
        <v>0</v>
      </c>
      <c r="R9" s="106" t="e">
        <f t="shared" si="1"/>
        <v>#DIV/0!</v>
      </c>
      <c r="S9" s="105">
        <f>'Leadership '!F54</f>
        <v>0</v>
      </c>
      <c r="T9" s="106" t="e">
        <f t="shared" si="2"/>
        <v>#DIV/0!</v>
      </c>
      <c r="U9" s="105">
        <f>'Leadership '!H54</f>
        <v>0</v>
      </c>
      <c r="V9" s="107" t="e">
        <f t="shared" si="3"/>
        <v>#DIV/0!</v>
      </c>
      <c r="W9" s="104"/>
    </row>
    <row r="10" spans="1:23" s="58" customFormat="1" ht="42.65" customHeight="1">
      <c r="A10" s="142"/>
      <c r="B10" s="70" t="s">
        <v>160</v>
      </c>
      <c r="C10" s="25">
        <f>'Leadership '!$E18</f>
        <v>0</v>
      </c>
      <c r="D10" s="25">
        <f>'Leadership '!$G18</f>
        <v>0</v>
      </c>
      <c r="E10" s="25">
        <f>'Leadership '!$I18</f>
        <v>0</v>
      </c>
      <c r="F10" s="25">
        <f>'Leadership '!$K18</f>
        <v>0</v>
      </c>
      <c r="G10" s="92" t="e" cm="1">
        <f t="array" ref="G10">_xlfn.SWITCH(C10, "Excelling", 4, "Achieving", 3, "Progressing", 2, "Insufficient Progress", 1)</f>
        <v>#N/A</v>
      </c>
      <c r="H10" s="92" t="e" cm="1">
        <f t="array" ref="H10">_xlfn.SWITCH(D10, "Excelling", 4, "Achieving", 3, "Progressing", 2, "Insufficient Progress", 1)</f>
        <v>#N/A</v>
      </c>
      <c r="I10" s="92" t="e" cm="1">
        <f t="array" ref="I10">_xlfn.SWITCH(E10, "Excelling", 4, "Achieving", 3, "Progressing", 2, "Insufficient Progress", 1)</f>
        <v>#N/A</v>
      </c>
      <c r="J10" s="92" t="e" cm="1">
        <f t="array" ref="J10">_xlfn.SWITCH(F10, "Excelling", 4, "Achieving", 3, "Progressing", 2, "Insufficient Progress", 1)</f>
        <v>#N/A</v>
      </c>
      <c r="L10" s="127"/>
      <c r="M10" s="104"/>
      <c r="N10" s="104" t="s">
        <v>161</v>
      </c>
      <c r="O10" s="104">
        <f>SUM(O6:O9)</f>
        <v>0</v>
      </c>
      <c r="P10" s="104"/>
      <c r="Q10" s="104">
        <f t="shared" ref="Q10:U10" si="4">SUM(Q6:Q9)</f>
        <v>0</v>
      </c>
      <c r="R10" s="104"/>
      <c r="S10" s="104">
        <f t="shared" si="4"/>
        <v>0</v>
      </c>
      <c r="T10" s="104"/>
      <c r="U10" s="104">
        <f t="shared" si="4"/>
        <v>0</v>
      </c>
      <c r="V10" s="104"/>
      <c r="W10" s="104"/>
    </row>
    <row r="11" spans="1:23" s="58" customFormat="1" ht="42.65" customHeight="1">
      <c r="A11" s="142"/>
      <c r="B11" s="70" t="s">
        <v>162</v>
      </c>
      <c r="C11" s="25">
        <f>'Leadership '!$E19</f>
        <v>0</v>
      </c>
      <c r="D11" s="25">
        <f>'Leadership '!$G19</f>
        <v>0</v>
      </c>
      <c r="E11" s="25">
        <f>'Leadership '!$I19</f>
        <v>0</v>
      </c>
      <c r="F11" s="25">
        <f>'Leadership '!$K19</f>
        <v>0</v>
      </c>
      <c r="G11" s="92" t="e" cm="1">
        <f t="array" ref="G11">_xlfn.SWITCH(C11, "Excelling", 4, "Achieving", 3, "Progressing", 2, "Insufficient Progress", 1)</f>
        <v>#N/A</v>
      </c>
      <c r="H11" s="92" t="e" cm="1">
        <f t="array" ref="H11">_xlfn.SWITCH(D11, "Excelling", 4, "Achieving", 3, "Progressing", 2, "Insufficient Progress", 1)</f>
        <v>#N/A</v>
      </c>
      <c r="I11" s="92" t="e" cm="1">
        <f t="array" ref="I11">_xlfn.SWITCH(E11, "Excelling", 4, "Achieving", 3, "Progressing", 2, "Insufficient Progress", 1)</f>
        <v>#N/A</v>
      </c>
      <c r="J11" s="92" t="e" cm="1">
        <f t="array" ref="J11">_xlfn.SWITCH(F11, "Excelling", 4, "Achieving", 3, "Progressing", 2, "Insufficient Progress", 1)</f>
        <v>#N/A</v>
      </c>
      <c r="L11" s="127"/>
      <c r="M11" s="104"/>
      <c r="N11" s="104"/>
      <c r="O11" s="104"/>
      <c r="P11" s="104"/>
      <c r="Q11" s="104"/>
      <c r="R11" s="104"/>
      <c r="S11" s="104"/>
      <c r="T11" s="104"/>
      <c r="U11" s="104"/>
      <c r="V11" s="104"/>
      <c r="W11" s="104"/>
    </row>
    <row r="12" spans="1:23" s="58" customFormat="1" ht="42.65" customHeight="1">
      <c r="A12" s="142"/>
      <c r="B12" s="70" t="s">
        <v>163</v>
      </c>
      <c r="C12" s="25">
        <f>'Leadership '!$E20</f>
        <v>0</v>
      </c>
      <c r="D12" s="25">
        <f>'Leadership '!$G20</f>
        <v>0</v>
      </c>
      <c r="E12" s="25">
        <f>'Leadership '!$I20</f>
        <v>0</v>
      </c>
      <c r="F12" s="25">
        <f>'Leadership '!$K20</f>
        <v>0</v>
      </c>
      <c r="G12" s="92" t="e" cm="1">
        <f t="array" ref="G12">_xlfn.SWITCH(C12, "Excelling", 4, "Achieving", 3, "Progressing", 2, "Insufficient Progress", 1)</f>
        <v>#N/A</v>
      </c>
      <c r="H12" s="92" t="e" cm="1">
        <f t="array" ref="H12">_xlfn.SWITCH(D12, "Excelling", 4, "Achieving", 3, "Progressing", 2, "Insufficient Progress", 1)</f>
        <v>#N/A</v>
      </c>
      <c r="I12" s="92" t="e" cm="1">
        <f t="array" ref="I12">_xlfn.SWITCH(E12, "Excelling", 4, "Achieving", 3, "Progressing", 2, "Insufficient Progress", 1)</f>
        <v>#N/A</v>
      </c>
      <c r="J12" s="92" t="e" cm="1">
        <f t="array" ref="J12">_xlfn.SWITCH(F12, "Excelling", 4, "Achieving", 3, "Progressing", 2, "Insufficient Progress", 1)</f>
        <v>#N/A</v>
      </c>
      <c r="L12" s="127"/>
      <c r="M12" s="104"/>
      <c r="N12" s="104"/>
      <c r="O12" s="104"/>
      <c r="P12" s="104"/>
      <c r="Q12" s="104"/>
      <c r="R12" s="104"/>
      <c r="S12" s="104"/>
      <c r="T12" s="104"/>
      <c r="U12" s="104"/>
      <c r="V12" s="104"/>
      <c r="W12" s="104"/>
    </row>
    <row r="13" spans="1:23" s="58" customFormat="1" ht="42.65" customHeight="1">
      <c r="A13" s="142"/>
      <c r="B13" s="70" t="s">
        <v>164</v>
      </c>
      <c r="C13" s="25">
        <f>'Leadership '!$E21</f>
        <v>0</v>
      </c>
      <c r="D13" s="25">
        <f>'Leadership '!$G21</f>
        <v>0</v>
      </c>
      <c r="E13" s="25">
        <f>'Leadership '!$I21</f>
        <v>0</v>
      </c>
      <c r="F13" s="25">
        <f>'Leadership '!$K21</f>
        <v>0</v>
      </c>
      <c r="G13" s="92" t="e" cm="1">
        <f t="array" ref="G13">_xlfn.SWITCH(C13, "Excelling", 4, "Achieving", 3, "Progressing", 2, "Insufficient Progress", 1)</f>
        <v>#N/A</v>
      </c>
      <c r="H13" s="92" t="e" cm="1">
        <f t="array" ref="H13">_xlfn.SWITCH(D13, "Excelling", 4, "Achieving", 3, "Progressing", 2, "Insufficient Progress", 1)</f>
        <v>#N/A</v>
      </c>
      <c r="I13" s="92" t="e" cm="1">
        <f t="array" ref="I13">_xlfn.SWITCH(E13, "Excelling", 4, "Achieving", 3, "Progressing", 2, "Insufficient Progress", 1)</f>
        <v>#N/A</v>
      </c>
      <c r="J13" s="92" t="e" cm="1">
        <f t="array" ref="J13">_xlfn.SWITCH(F13, "Excelling", 4, "Achieving", 3, "Progressing", 2, "Insufficient Progress", 1)</f>
        <v>#N/A</v>
      </c>
      <c r="L13" s="127"/>
      <c r="M13" s="104"/>
      <c r="N13" s="104"/>
      <c r="O13" s="104"/>
      <c r="P13" s="104"/>
      <c r="Q13" s="104"/>
      <c r="R13" s="104"/>
      <c r="S13" s="104"/>
      <c r="T13" s="104"/>
      <c r="U13" s="104"/>
      <c r="V13" s="104"/>
      <c r="W13" s="104"/>
    </row>
    <row r="14" spans="1:23" s="58" customFormat="1" ht="42.65" customHeight="1">
      <c r="A14" s="142"/>
      <c r="B14" s="70" t="s">
        <v>165</v>
      </c>
      <c r="C14" s="25">
        <f>'Leadership '!$E22</f>
        <v>0</v>
      </c>
      <c r="D14" s="25">
        <f>'Leadership '!$G22</f>
        <v>0</v>
      </c>
      <c r="E14" s="25">
        <f>'Leadership '!$I22</f>
        <v>0</v>
      </c>
      <c r="F14" s="25">
        <f>'Leadership '!$K22</f>
        <v>0</v>
      </c>
      <c r="G14" s="92" t="e" cm="1">
        <f t="array" ref="G14">_xlfn.SWITCH(C14, "Excelling", 4, "Achieving", 3, "Progressing", 2, "Insufficient Progress", 1)</f>
        <v>#N/A</v>
      </c>
      <c r="H14" s="92" t="e" cm="1">
        <f t="array" ref="H14">_xlfn.SWITCH(D14, "Excelling", 4, "Achieving", 3, "Progressing", 2, "Insufficient Progress", 1)</f>
        <v>#N/A</v>
      </c>
      <c r="I14" s="92" t="e" cm="1">
        <f t="array" ref="I14">_xlfn.SWITCH(E14, "Excelling", 4, "Achieving", 3, "Progressing", 2, "Insufficient Progress", 1)</f>
        <v>#N/A</v>
      </c>
      <c r="J14" s="92" t="e" cm="1">
        <f t="array" ref="J14">_xlfn.SWITCH(F14, "Excelling", 4, "Achieving", 3, "Progressing", 2, "Insufficient Progress", 1)</f>
        <v>#N/A</v>
      </c>
      <c r="L14" s="127"/>
      <c r="M14" s="104"/>
      <c r="N14" s="104"/>
      <c r="O14" s="104"/>
      <c r="P14" s="104"/>
      <c r="Q14" s="104"/>
      <c r="R14" s="104"/>
      <c r="S14" s="104"/>
      <c r="T14" s="104"/>
      <c r="U14" s="104"/>
      <c r="V14" s="104"/>
      <c r="W14" s="104"/>
    </row>
    <row r="15" spans="1:23" s="58" customFormat="1" ht="42.65" customHeight="1">
      <c r="A15" s="142"/>
      <c r="B15" s="70" t="s">
        <v>166</v>
      </c>
      <c r="C15" s="25">
        <f>'Leadership '!$E23</f>
        <v>0</v>
      </c>
      <c r="D15" s="25">
        <f>'Leadership '!$G23</f>
        <v>0</v>
      </c>
      <c r="E15" s="25">
        <f>'Leadership '!$I23</f>
        <v>0</v>
      </c>
      <c r="F15" s="25">
        <f>'Leadership '!$K23</f>
        <v>0</v>
      </c>
      <c r="G15" s="92" t="e" cm="1">
        <f t="array" ref="G15">_xlfn.SWITCH(C15, "Excelling", 4, "Achieving", 3, "Progressing", 2, "Insufficient Progress", 1)</f>
        <v>#N/A</v>
      </c>
      <c r="H15" s="92" t="e" cm="1">
        <f t="array" ref="H15">_xlfn.SWITCH(D15, "Excelling", 4, "Achieving", 3, "Progressing", 2, "Insufficient Progress", 1)</f>
        <v>#N/A</v>
      </c>
      <c r="I15" s="92" t="e" cm="1">
        <f t="array" ref="I15">_xlfn.SWITCH(E15, "Excelling", 4, "Achieving", 3, "Progressing", 2, "Insufficient Progress", 1)</f>
        <v>#N/A</v>
      </c>
      <c r="J15" s="92" t="e" cm="1">
        <f t="array" ref="J15">_xlfn.SWITCH(F15, "Excelling", 4, "Achieving", 3, "Progressing", 2, "Insufficient Progress", 1)</f>
        <v>#N/A</v>
      </c>
      <c r="L15" s="127"/>
      <c r="M15" s="104"/>
      <c r="N15" s="104"/>
      <c r="O15" s="104"/>
      <c r="P15" s="104"/>
      <c r="Q15" s="104"/>
      <c r="R15" s="104"/>
      <c r="S15" s="104"/>
      <c r="T15" s="104"/>
      <c r="U15" s="104"/>
      <c r="V15" s="104"/>
      <c r="W15" s="104"/>
    </row>
    <row r="16" spans="1:23" s="58" customFormat="1" ht="42.65" customHeight="1">
      <c r="A16" s="142"/>
      <c r="B16" s="70" t="s">
        <v>167</v>
      </c>
      <c r="C16" s="25">
        <f>'Leadership '!$E24</f>
        <v>0</v>
      </c>
      <c r="D16" s="25">
        <f>'Leadership '!$G24</f>
        <v>0</v>
      </c>
      <c r="E16" s="25">
        <f>'Leadership '!$I24</f>
        <v>0</v>
      </c>
      <c r="F16" s="25">
        <f>'Leadership '!$K24</f>
        <v>0</v>
      </c>
      <c r="G16" s="92" t="e" cm="1">
        <f t="array" ref="G16">_xlfn.SWITCH(C16, "Excelling", 4, "Achieving", 3, "Progressing", 2, "Insufficient Progress", 1)</f>
        <v>#N/A</v>
      </c>
      <c r="H16" s="92" t="e" cm="1">
        <f t="array" ref="H16">_xlfn.SWITCH(D16, "Excelling", 4, "Achieving", 3, "Progressing", 2, "Insufficient Progress", 1)</f>
        <v>#N/A</v>
      </c>
      <c r="I16" s="92" t="e" cm="1">
        <f t="array" ref="I16">_xlfn.SWITCH(E16, "Excelling", 4, "Achieving", 3, "Progressing", 2, "Insufficient Progress", 1)</f>
        <v>#N/A</v>
      </c>
      <c r="J16" s="92" t="e" cm="1">
        <f t="array" ref="J16">_xlfn.SWITCH(F16, "Excelling", 4, "Achieving", 3, "Progressing", 2, "Insufficient Progress", 1)</f>
        <v>#N/A</v>
      </c>
      <c r="L16" s="127"/>
      <c r="M16" s="104"/>
      <c r="N16" s="104"/>
      <c r="O16" s="104"/>
      <c r="P16" s="104"/>
      <c r="Q16" s="104"/>
      <c r="R16" s="104"/>
      <c r="S16" s="104"/>
      <c r="T16" s="104"/>
      <c r="U16" s="104"/>
      <c r="V16" s="104"/>
      <c r="W16" s="104"/>
    </row>
    <row r="17" spans="1:23" s="58" customFormat="1" ht="42.65" customHeight="1">
      <c r="A17" s="142"/>
      <c r="B17" s="70" t="s">
        <v>168</v>
      </c>
      <c r="C17" s="25">
        <f>'Leadership '!$E25</f>
        <v>0</v>
      </c>
      <c r="D17" s="25">
        <f>'Leadership '!$G25</f>
        <v>0</v>
      </c>
      <c r="E17" s="25">
        <f>'Leadership '!$I25</f>
        <v>0</v>
      </c>
      <c r="F17" s="25">
        <f>'Leadership '!$K25</f>
        <v>0</v>
      </c>
      <c r="G17" s="92" t="e" cm="1">
        <f t="array" ref="G17">_xlfn.SWITCH(C17, "Excelling", 4, "Achieving", 3, "Progressing", 2, "Insufficient Progress", 1)</f>
        <v>#N/A</v>
      </c>
      <c r="H17" s="92" t="e" cm="1">
        <f t="array" ref="H17">_xlfn.SWITCH(D17, "Excelling", 4, "Achieving", 3, "Progressing", 2, "Insufficient Progress", 1)</f>
        <v>#N/A</v>
      </c>
      <c r="I17" s="92" t="e" cm="1">
        <f t="array" ref="I17">_xlfn.SWITCH(E17, "Excelling", 4, "Achieving", 3, "Progressing", 2, "Insufficient Progress", 1)</f>
        <v>#N/A</v>
      </c>
      <c r="J17" s="92" t="e" cm="1">
        <f t="array" ref="J17">_xlfn.SWITCH(F17, "Excelling", 4, "Achieving", 3, "Progressing", 2, "Insufficient Progress", 1)</f>
        <v>#N/A</v>
      </c>
      <c r="L17" s="127"/>
      <c r="M17" s="104"/>
      <c r="N17" s="104"/>
      <c r="O17" s="104"/>
      <c r="P17" s="104"/>
      <c r="Q17" s="104"/>
      <c r="R17" s="104"/>
      <c r="S17" s="104"/>
      <c r="T17" s="104"/>
      <c r="U17" s="104"/>
      <c r="V17" s="104"/>
      <c r="W17" s="104"/>
    </row>
    <row r="18" spans="1:23" s="58" customFormat="1" ht="42.65" customHeight="1">
      <c r="A18" s="142"/>
      <c r="B18" s="70" t="s">
        <v>169</v>
      </c>
      <c r="C18" s="25">
        <f>'Leadership '!$E26</f>
        <v>0</v>
      </c>
      <c r="D18" s="25">
        <f>'Leadership '!$G26</f>
        <v>0</v>
      </c>
      <c r="E18" s="25">
        <f>'Leadership '!$I26</f>
        <v>0</v>
      </c>
      <c r="F18" s="25">
        <f>'Leadership '!$K26</f>
        <v>0</v>
      </c>
      <c r="G18" s="92" t="e" cm="1">
        <f t="array" ref="G18">_xlfn.SWITCH(C18, "Excelling", 4, "Achieving", 3, "Progressing", 2, "Insufficient Progress", 1)</f>
        <v>#N/A</v>
      </c>
      <c r="H18" s="92" t="e" cm="1">
        <f t="array" ref="H18">_xlfn.SWITCH(D18, "Excelling", 4, "Achieving", 3, "Progressing", 2, "Insufficient Progress", 1)</f>
        <v>#N/A</v>
      </c>
      <c r="I18" s="92" t="e" cm="1">
        <f t="array" ref="I18">_xlfn.SWITCH(E18, "Excelling", 4, "Achieving", 3, "Progressing", 2, "Insufficient Progress", 1)</f>
        <v>#N/A</v>
      </c>
      <c r="J18" s="92" t="e" cm="1">
        <f t="array" ref="J18">_xlfn.SWITCH(F18, "Excelling", 4, "Achieving", 3, "Progressing", 2, "Insufficient Progress", 1)</f>
        <v>#N/A</v>
      </c>
      <c r="L18" s="127"/>
      <c r="M18" s="104"/>
      <c r="N18" s="104"/>
      <c r="O18" s="104"/>
      <c r="P18" s="104"/>
      <c r="Q18" s="104"/>
      <c r="R18" s="104"/>
      <c r="S18" s="104"/>
      <c r="T18" s="104"/>
      <c r="U18" s="104"/>
      <c r="V18" s="104"/>
      <c r="W18" s="104"/>
    </row>
    <row r="19" spans="1:23" s="58" customFormat="1" ht="42.65" customHeight="1" thickBot="1">
      <c r="A19" s="143"/>
      <c r="B19" s="71" t="s">
        <v>170</v>
      </c>
      <c r="C19" s="72">
        <f>'Leadership '!$E27</f>
        <v>0</v>
      </c>
      <c r="D19" s="72">
        <f>'Leadership '!$G27</f>
        <v>0</v>
      </c>
      <c r="E19" s="72">
        <f>'Leadership '!$I27</f>
        <v>0</v>
      </c>
      <c r="F19" s="72">
        <f>'Leadership '!$K27</f>
        <v>0</v>
      </c>
      <c r="G19" s="93" t="e" cm="1">
        <f t="array" ref="G19">_xlfn.SWITCH(C19, "Excelling", 4, "Achieving", 3, "Progressing", 2, "Insufficient Progress", 1)</f>
        <v>#N/A</v>
      </c>
      <c r="H19" s="93" t="e" cm="1">
        <f t="array" ref="H19">_xlfn.SWITCH(D19, "Excelling", 4, "Achieving", 3, "Progressing", 2, "Insufficient Progress", 1)</f>
        <v>#N/A</v>
      </c>
      <c r="I19" s="93" t="e" cm="1">
        <f t="array" ref="I19">_xlfn.SWITCH(E19, "Excelling", 4, "Achieving", 3, "Progressing", 2, "Insufficient Progress", 1)</f>
        <v>#N/A</v>
      </c>
      <c r="J19" s="93" t="e" cm="1">
        <f t="array" ref="J19">_xlfn.SWITCH(F19, "Excelling", 4, "Achieving", 3, "Progressing", 2, "Insufficient Progress", 1)</f>
        <v>#N/A</v>
      </c>
      <c r="K19" s="73"/>
      <c r="L19" s="128"/>
      <c r="M19" s="104"/>
      <c r="N19" s="104"/>
      <c r="O19" s="104"/>
      <c r="P19" s="104"/>
      <c r="Q19" s="104"/>
      <c r="R19" s="104"/>
      <c r="S19" s="104"/>
      <c r="T19" s="104"/>
      <c r="U19" s="104"/>
      <c r="V19" s="104"/>
      <c r="W19" s="104"/>
    </row>
    <row r="20" spans="1:23" ht="42.65" customHeight="1">
      <c r="A20" s="144" t="s">
        <v>59</v>
      </c>
      <c r="B20" s="74" t="s">
        <v>171</v>
      </c>
      <c r="C20" s="68">
        <f>'Organisational Culture '!E10</f>
        <v>0</v>
      </c>
      <c r="D20" s="68">
        <f>'Organisational Culture '!G10</f>
        <v>0</v>
      </c>
      <c r="E20" s="68">
        <f>'Organisational Culture '!I10</f>
        <v>0</v>
      </c>
      <c r="F20" s="68">
        <f>'Organisational Culture '!K10</f>
        <v>0</v>
      </c>
      <c r="G20" s="91" t="e" cm="1">
        <f t="array" ref="G20">_xlfn.SWITCH(C20, "Excelling", 4, "Achieving", 3, "Progressing", 2, "Insufficient Progress", 1)</f>
        <v>#N/A</v>
      </c>
      <c r="H20" s="91" t="e" cm="1">
        <f t="array" ref="H20">_xlfn.SWITCH(D20, "Excelling", 4, "Achieving", 3, "Progressing", 2, "Insufficient Progress", 1)</f>
        <v>#N/A</v>
      </c>
      <c r="I20" s="91" t="e" cm="1">
        <f t="array" ref="I20">_xlfn.SWITCH(E20, "Excelling", 4, "Achieving", 3, "Progressing", 2, "Insufficient Progress", 1)</f>
        <v>#N/A</v>
      </c>
      <c r="J20" s="91" t="e" cm="1">
        <f t="array" ref="J20">_xlfn.SWITCH(F20, "Excelling", 4, "Achieving", 3, "Progressing", 2, "Insufficient Progress", 1)</f>
        <v>#N/A</v>
      </c>
      <c r="K20" s="75"/>
      <c r="L20" s="138" t="s">
        <v>59</v>
      </c>
    </row>
    <row r="21" spans="1:23" ht="42.65" customHeight="1">
      <c r="A21" s="145"/>
      <c r="B21" s="76" t="s">
        <v>172</v>
      </c>
      <c r="C21" s="25">
        <f>'Organisational Culture '!E11</f>
        <v>0</v>
      </c>
      <c r="D21" s="25">
        <f>'Organisational Culture '!G11</f>
        <v>0</v>
      </c>
      <c r="E21" s="25">
        <f>'Organisational Culture '!I11</f>
        <v>0</v>
      </c>
      <c r="F21" s="25">
        <f>'Organisational Culture '!K11</f>
        <v>0</v>
      </c>
      <c r="G21" s="92" t="e" cm="1">
        <f t="array" ref="G21">_xlfn.SWITCH(C21, "Excelling", 4, "Achieving", 3, "Progressing", 2, "Insufficient Progress", 1)</f>
        <v>#N/A</v>
      </c>
      <c r="H21" s="92" t="e" cm="1">
        <f t="array" ref="H21">_xlfn.SWITCH(D21, "Excelling", 4, "Achieving", 3, "Progressing", 2, "Insufficient Progress", 1)</f>
        <v>#N/A</v>
      </c>
      <c r="I21" s="92" t="e" cm="1">
        <f t="array" ref="I21">_xlfn.SWITCH(E21, "Excelling", 4, "Achieving", 3, "Progressing", 2, "Insufficient Progress", 1)</f>
        <v>#N/A</v>
      </c>
      <c r="J21" s="92" t="e" cm="1">
        <f t="array" ref="J21">_xlfn.SWITCH(F21, "Excelling", 4, "Achieving", 3, "Progressing", 2, "Insufficient Progress", 1)</f>
        <v>#N/A</v>
      </c>
      <c r="L21" s="139"/>
      <c r="N21" s="125" t="s">
        <v>173</v>
      </c>
      <c r="O21" s="125"/>
      <c r="P21" s="125"/>
      <c r="Q21" s="125"/>
      <c r="R21" s="125"/>
      <c r="S21" s="125"/>
      <c r="T21" s="125"/>
      <c r="U21" s="125"/>
      <c r="V21" s="125"/>
    </row>
    <row r="22" spans="1:23" ht="42.65" customHeight="1">
      <c r="A22" s="145"/>
      <c r="B22" s="76" t="s">
        <v>174</v>
      </c>
      <c r="C22" s="25">
        <f>'Organisational Culture '!E12</f>
        <v>0</v>
      </c>
      <c r="D22" s="25">
        <f>'Organisational Culture '!G12</f>
        <v>0</v>
      </c>
      <c r="E22" s="25">
        <f>'Organisational Culture '!I12</f>
        <v>0</v>
      </c>
      <c r="F22" s="25">
        <f>'Organisational Culture '!K12</f>
        <v>0</v>
      </c>
      <c r="G22" s="92" t="e" cm="1">
        <f t="array" ref="G22">_xlfn.SWITCH(C22, "Excelling", 4, "Achieving", 3, "Progressing", 2, "Insufficient Progress", 1)</f>
        <v>#N/A</v>
      </c>
      <c r="H22" s="92" t="e" cm="1">
        <f t="array" ref="H22">_xlfn.SWITCH(D22, "Excelling", 4, "Achieving", 3, "Progressing", 2, "Insufficient Progress", 1)</f>
        <v>#N/A</v>
      </c>
      <c r="I22" s="92" t="e" cm="1">
        <f t="array" ref="I22">_xlfn.SWITCH(E22, "Excelling", 4, "Achieving", 3, "Progressing", 2, "Insufficient Progress", 1)</f>
        <v>#N/A</v>
      </c>
      <c r="J22" s="92" t="e" cm="1">
        <f t="array" ref="J22">_xlfn.SWITCH(F22, "Excelling", 4, "Achieving", 3, "Progressing", 2, "Insufficient Progress", 1)</f>
        <v>#N/A</v>
      </c>
      <c r="L22" s="139"/>
      <c r="O22" s="105" t="s">
        <v>151</v>
      </c>
      <c r="P22" s="62" t="s">
        <v>55</v>
      </c>
      <c r="Q22" s="105" t="s">
        <v>152</v>
      </c>
      <c r="R22" s="62" t="s">
        <v>56</v>
      </c>
      <c r="S22" s="105" t="s">
        <v>153</v>
      </c>
      <c r="T22" s="62" t="s">
        <v>57</v>
      </c>
      <c r="U22" s="105" t="s">
        <v>154</v>
      </c>
      <c r="V22" s="62" t="s">
        <v>155</v>
      </c>
    </row>
    <row r="23" spans="1:23" ht="42.65" customHeight="1">
      <c r="A23" s="145"/>
      <c r="B23" s="76" t="s">
        <v>175</v>
      </c>
      <c r="C23" s="25">
        <f>'Organisational Culture '!E13</f>
        <v>0</v>
      </c>
      <c r="D23" s="25">
        <f>'Organisational Culture '!G13</f>
        <v>0</v>
      </c>
      <c r="E23" s="25">
        <f>'Organisational Culture '!I13</f>
        <v>0</v>
      </c>
      <c r="F23" s="25">
        <f>'Organisational Culture '!K13</f>
        <v>0</v>
      </c>
      <c r="G23" s="92" t="e" cm="1">
        <f t="array" ref="G23">_xlfn.SWITCH(C23, "Excelling", 4, "Achieving", 3, "Progressing", 2, "Insufficient Progress", 1)</f>
        <v>#N/A</v>
      </c>
      <c r="H23" s="92" t="e" cm="1">
        <f t="array" ref="H23">_xlfn.SWITCH(D23, "Excelling", 4, "Achieving", 3, "Progressing", 2, "Insufficient Progress", 1)</f>
        <v>#N/A</v>
      </c>
      <c r="I23" s="92" t="e" cm="1">
        <f t="array" ref="I23">_xlfn.SWITCH(E23, "Excelling", 4, "Achieving", 3, "Progressing", 2, "Insufficient Progress", 1)</f>
        <v>#N/A</v>
      </c>
      <c r="J23" s="92" t="e" cm="1">
        <f t="array" ref="J23">_xlfn.SWITCH(F23, "Excelling", 4, "Achieving", 3, "Progressing", 2, "Insufficient Progress", 1)</f>
        <v>#N/A</v>
      </c>
      <c r="L23" s="139"/>
      <c r="N23" s="104" t="s">
        <v>10</v>
      </c>
      <c r="O23" s="105">
        <f>'Organisational Culture '!B50</f>
        <v>0</v>
      </c>
      <c r="P23" s="106" t="e">
        <f>O23/$O$27</f>
        <v>#DIV/0!</v>
      </c>
      <c r="Q23" s="105">
        <f>'Organisational Culture '!D50</f>
        <v>0</v>
      </c>
      <c r="R23" s="106" t="e">
        <f>Q23/$Q$27</f>
        <v>#DIV/0!</v>
      </c>
      <c r="S23" s="105">
        <f>'Organisational Culture '!F50</f>
        <v>0</v>
      </c>
      <c r="T23" s="106" t="e">
        <f>S23/$S$27</f>
        <v>#DIV/0!</v>
      </c>
      <c r="U23" s="105">
        <f>'Organisational Culture '!H50</f>
        <v>0</v>
      </c>
      <c r="V23" s="107" t="e">
        <f>U23/$U$27</f>
        <v>#DIV/0!</v>
      </c>
    </row>
    <row r="24" spans="1:23" ht="42.65" customHeight="1">
      <c r="A24" s="145"/>
      <c r="B24" s="76" t="s">
        <v>176</v>
      </c>
      <c r="C24" s="25">
        <f>'Organisational Culture '!E14</f>
        <v>0</v>
      </c>
      <c r="D24" s="25">
        <f>'Organisational Culture '!G14</f>
        <v>0</v>
      </c>
      <c r="E24" s="25">
        <f>'Organisational Culture '!I14</f>
        <v>0</v>
      </c>
      <c r="F24" s="25">
        <f>'Organisational Culture '!K14</f>
        <v>0</v>
      </c>
      <c r="G24" s="92" t="e" cm="1">
        <f t="array" ref="G24">_xlfn.SWITCH(C24, "Excelling", 4, "Achieving", 3, "Progressing", 2, "Insufficient Progress", 1)</f>
        <v>#N/A</v>
      </c>
      <c r="H24" s="92" t="e" cm="1">
        <f t="array" ref="H24">_xlfn.SWITCH(D24, "Excelling", 4, "Achieving", 3, "Progressing", 2, "Insufficient Progress", 1)</f>
        <v>#N/A</v>
      </c>
      <c r="I24" s="92" t="e" cm="1">
        <f t="array" ref="I24">_xlfn.SWITCH(E24, "Excelling", 4, "Achieving", 3, "Progressing", 2, "Insufficient Progress", 1)</f>
        <v>#N/A</v>
      </c>
      <c r="J24" s="92" t="e" cm="1">
        <f t="array" ref="J24">_xlfn.SWITCH(F24, "Excelling", 4, "Achieving", 3, "Progressing", 2, "Insufficient Progress", 1)</f>
        <v>#N/A</v>
      </c>
      <c r="L24" s="139"/>
      <c r="N24" s="104" t="s">
        <v>12</v>
      </c>
      <c r="O24" s="105">
        <f>'Organisational Culture '!B51</f>
        <v>0</v>
      </c>
      <c r="P24" s="106" t="e">
        <f t="shared" ref="P24:P26" si="5">O24/$O$27</f>
        <v>#DIV/0!</v>
      </c>
      <c r="Q24" s="105">
        <f>'Organisational Culture '!D51</f>
        <v>0</v>
      </c>
      <c r="R24" s="106" t="e">
        <f t="shared" ref="R24:R26" si="6">Q24/$Q$27</f>
        <v>#DIV/0!</v>
      </c>
      <c r="S24" s="105">
        <f>'Organisational Culture '!F51</f>
        <v>0</v>
      </c>
      <c r="T24" s="106" t="e">
        <f t="shared" ref="T24:T26" si="7">S24/$S$27</f>
        <v>#DIV/0!</v>
      </c>
      <c r="U24" s="105">
        <f>'Organisational Culture '!H51</f>
        <v>0</v>
      </c>
      <c r="V24" s="107" t="e">
        <f t="shared" ref="V24:V26" si="8">U24/$U$27</f>
        <v>#DIV/0!</v>
      </c>
    </row>
    <row r="25" spans="1:23" ht="42.65" customHeight="1">
      <c r="A25" s="145"/>
      <c r="B25" s="76" t="s">
        <v>177</v>
      </c>
      <c r="C25" s="25">
        <f>'Organisational Culture '!E15</f>
        <v>0</v>
      </c>
      <c r="D25" s="25">
        <f>'Organisational Culture '!G15</f>
        <v>0</v>
      </c>
      <c r="E25" s="25">
        <f>'Organisational Culture '!I15</f>
        <v>0</v>
      </c>
      <c r="F25" s="25">
        <f>'Organisational Culture '!K15</f>
        <v>0</v>
      </c>
      <c r="G25" s="92" t="e" cm="1">
        <f t="array" ref="G25">_xlfn.SWITCH(C25, "Excelling", 4, "Achieving", 3, "Progressing", 2, "Insufficient Progress", 1)</f>
        <v>#N/A</v>
      </c>
      <c r="H25" s="92" t="e" cm="1">
        <f t="array" ref="H25">_xlfn.SWITCH(D25, "Excelling", 4, "Achieving", 3, "Progressing", 2, "Insufficient Progress", 1)</f>
        <v>#N/A</v>
      </c>
      <c r="I25" s="92" t="e" cm="1">
        <f t="array" ref="I25">_xlfn.SWITCH(E25, "Excelling", 4, "Achieving", 3, "Progressing", 2, "Insufficient Progress", 1)</f>
        <v>#N/A</v>
      </c>
      <c r="J25" s="92" t="e" cm="1">
        <f t="array" ref="J25">_xlfn.SWITCH(F25, "Excelling", 4, "Achieving", 3, "Progressing", 2, "Insufficient Progress", 1)</f>
        <v>#N/A</v>
      </c>
      <c r="L25" s="139"/>
      <c r="N25" s="104" t="s">
        <v>14</v>
      </c>
      <c r="O25" s="105">
        <f>'Organisational Culture '!B52</f>
        <v>0</v>
      </c>
      <c r="P25" s="106" t="e">
        <f t="shared" si="5"/>
        <v>#DIV/0!</v>
      </c>
      <c r="Q25" s="105">
        <f>'Organisational Culture '!D52</f>
        <v>0</v>
      </c>
      <c r="R25" s="106" t="e">
        <f t="shared" si="6"/>
        <v>#DIV/0!</v>
      </c>
      <c r="S25" s="105">
        <f>'Organisational Culture '!F52</f>
        <v>0</v>
      </c>
      <c r="T25" s="106" t="e">
        <f t="shared" si="7"/>
        <v>#DIV/0!</v>
      </c>
      <c r="U25" s="105">
        <f>'Organisational Culture '!H52</f>
        <v>0</v>
      </c>
      <c r="V25" s="107" t="e">
        <f t="shared" si="8"/>
        <v>#DIV/0!</v>
      </c>
    </row>
    <row r="26" spans="1:23" ht="42.65" customHeight="1">
      <c r="A26" s="145"/>
      <c r="B26" s="76" t="s">
        <v>178</v>
      </c>
      <c r="C26" s="25">
        <f>'Organisational Culture '!E16</f>
        <v>0</v>
      </c>
      <c r="D26" s="25">
        <f>'Organisational Culture '!G16</f>
        <v>0</v>
      </c>
      <c r="E26" s="25">
        <f>'Organisational Culture '!I16</f>
        <v>0</v>
      </c>
      <c r="F26" s="25">
        <f>'Organisational Culture '!K16</f>
        <v>0</v>
      </c>
      <c r="G26" s="92" t="e" cm="1">
        <f t="array" ref="G26">_xlfn.SWITCH(C26, "Excelling", 4, "Achieving", 3, "Progressing", 2, "Insufficient Progress", 1)</f>
        <v>#N/A</v>
      </c>
      <c r="H26" s="92" t="e" cm="1">
        <f t="array" ref="H26">_xlfn.SWITCH(D26, "Excelling", 4, "Achieving", 3, "Progressing", 2, "Insufficient Progress", 1)</f>
        <v>#N/A</v>
      </c>
      <c r="I26" s="92" t="e" cm="1">
        <f t="array" ref="I26">_xlfn.SWITCH(E26, "Excelling", 4, "Achieving", 3, "Progressing", 2, "Insufficient Progress", 1)</f>
        <v>#N/A</v>
      </c>
      <c r="J26" s="92" t="e" cm="1">
        <f t="array" ref="J26">_xlfn.SWITCH(F26, "Excelling", 4, "Achieving", 3, "Progressing", 2, "Insufficient Progress", 1)</f>
        <v>#N/A</v>
      </c>
      <c r="L26" s="139"/>
      <c r="N26" s="104" t="s">
        <v>16</v>
      </c>
      <c r="O26" s="105">
        <f>'Organisational Culture '!B53</f>
        <v>0</v>
      </c>
      <c r="P26" s="106" t="e">
        <f t="shared" si="5"/>
        <v>#DIV/0!</v>
      </c>
      <c r="Q26" s="105">
        <f>'Organisational Culture '!D53</f>
        <v>0</v>
      </c>
      <c r="R26" s="106" t="e">
        <f t="shared" si="6"/>
        <v>#DIV/0!</v>
      </c>
      <c r="S26" s="105">
        <f>'Organisational Culture '!F53</f>
        <v>0</v>
      </c>
      <c r="T26" s="106" t="e">
        <f t="shared" si="7"/>
        <v>#DIV/0!</v>
      </c>
      <c r="U26" s="105">
        <f>'Organisational Culture '!H53</f>
        <v>0</v>
      </c>
      <c r="V26" s="107" t="e">
        <f t="shared" si="8"/>
        <v>#DIV/0!</v>
      </c>
    </row>
    <row r="27" spans="1:23" ht="42.65" customHeight="1">
      <c r="A27" s="145"/>
      <c r="B27" s="76" t="s">
        <v>179</v>
      </c>
      <c r="C27" s="25">
        <f>'Organisational Culture '!E17</f>
        <v>0</v>
      </c>
      <c r="D27" s="25">
        <f>'Organisational Culture '!G17</f>
        <v>0</v>
      </c>
      <c r="E27" s="25">
        <f>'Organisational Culture '!I17</f>
        <v>0</v>
      </c>
      <c r="F27" s="25">
        <f>'Organisational Culture '!K17</f>
        <v>0</v>
      </c>
      <c r="G27" s="92" t="e" cm="1">
        <f t="array" ref="G27">_xlfn.SWITCH(C27, "Excelling", 4, "Achieving", 3, "Progressing", 2, "Insufficient Progress", 1)</f>
        <v>#N/A</v>
      </c>
      <c r="H27" s="92" t="e" cm="1">
        <f t="array" ref="H27">_xlfn.SWITCH(D27, "Excelling", 4, "Achieving", 3, "Progressing", 2, "Insufficient Progress", 1)</f>
        <v>#N/A</v>
      </c>
      <c r="I27" s="92" t="e" cm="1">
        <f t="array" ref="I27">_xlfn.SWITCH(E27, "Excelling", 4, "Achieving", 3, "Progressing", 2, "Insufficient Progress", 1)</f>
        <v>#N/A</v>
      </c>
      <c r="J27" s="92" t="e" cm="1">
        <f t="array" ref="J27">_xlfn.SWITCH(F27, "Excelling", 4, "Achieving", 3, "Progressing", 2, "Insufficient Progress", 1)</f>
        <v>#N/A</v>
      </c>
      <c r="L27" s="139"/>
      <c r="N27" s="104" t="s">
        <v>161</v>
      </c>
      <c r="O27" s="104">
        <f>SUM(O23:O26)</f>
        <v>0</v>
      </c>
      <c r="Q27" s="104">
        <f>SUM(Q23:Q26)</f>
        <v>0</v>
      </c>
      <c r="S27" s="104">
        <f>SUM(S23:S26)</f>
        <v>0</v>
      </c>
      <c r="U27" s="104">
        <f>SUM(U23:U26)</f>
        <v>0</v>
      </c>
      <c r="V27" s="104"/>
    </row>
    <row r="28" spans="1:23" ht="42.65" customHeight="1">
      <c r="A28" s="145"/>
      <c r="B28" s="76" t="s">
        <v>180</v>
      </c>
      <c r="C28" s="25">
        <f>'Organisational Culture '!E18</f>
        <v>0</v>
      </c>
      <c r="D28" s="25">
        <f>'Organisational Culture '!G18</f>
        <v>0</v>
      </c>
      <c r="E28" s="25">
        <f>'Organisational Culture '!I18</f>
        <v>0</v>
      </c>
      <c r="F28" s="25">
        <f>'Organisational Culture '!K18</f>
        <v>0</v>
      </c>
      <c r="G28" s="92" t="e" cm="1">
        <f t="array" ref="G28">_xlfn.SWITCH(C28, "Excelling", 4, "Achieving", 3, "Progressing", 2, "Insufficient Progress", 1)</f>
        <v>#N/A</v>
      </c>
      <c r="H28" s="92" t="e" cm="1">
        <f t="array" ref="H28">_xlfn.SWITCH(D28, "Excelling", 4, "Achieving", 3, "Progressing", 2, "Insufficient Progress", 1)</f>
        <v>#N/A</v>
      </c>
      <c r="I28" s="92" t="e" cm="1">
        <f t="array" ref="I28">_xlfn.SWITCH(E28, "Excelling", 4, "Achieving", 3, "Progressing", 2, "Insufficient Progress", 1)</f>
        <v>#N/A</v>
      </c>
      <c r="J28" s="92" t="e" cm="1">
        <f t="array" ref="J28">_xlfn.SWITCH(F28, "Excelling", 4, "Achieving", 3, "Progressing", 2, "Insufficient Progress", 1)</f>
        <v>#N/A</v>
      </c>
      <c r="L28" s="139"/>
    </row>
    <row r="29" spans="1:23" ht="42.65" customHeight="1">
      <c r="A29" s="145"/>
      <c r="B29" s="76" t="s">
        <v>181</v>
      </c>
      <c r="C29" s="25">
        <f>'Organisational Culture '!E19</f>
        <v>0</v>
      </c>
      <c r="D29" s="25">
        <f>'Organisational Culture '!G19</f>
        <v>0</v>
      </c>
      <c r="E29" s="25">
        <f>'Organisational Culture '!I19</f>
        <v>0</v>
      </c>
      <c r="F29" s="25">
        <f>'Organisational Culture '!K19</f>
        <v>0</v>
      </c>
      <c r="G29" s="92" t="e" cm="1">
        <f t="array" ref="G29">_xlfn.SWITCH(C29, "Excelling", 4, "Achieving", 3, "Progressing", 2, "Insufficient Progress", 1)</f>
        <v>#N/A</v>
      </c>
      <c r="H29" s="92" t="e" cm="1">
        <f t="array" ref="H29">_xlfn.SWITCH(D29, "Excelling", 4, "Achieving", 3, "Progressing", 2, "Insufficient Progress", 1)</f>
        <v>#N/A</v>
      </c>
      <c r="I29" s="92" t="e" cm="1">
        <f t="array" ref="I29">_xlfn.SWITCH(E29, "Excelling", 4, "Achieving", 3, "Progressing", 2, "Insufficient Progress", 1)</f>
        <v>#N/A</v>
      </c>
      <c r="J29" s="92" t="e" cm="1">
        <f t="array" ref="J29">_xlfn.SWITCH(F29, "Excelling", 4, "Achieving", 3, "Progressing", 2, "Insufficient Progress", 1)</f>
        <v>#N/A</v>
      </c>
      <c r="L29" s="139"/>
    </row>
    <row r="30" spans="1:23" ht="42.65" customHeight="1">
      <c r="A30" s="145"/>
      <c r="B30" s="76" t="s">
        <v>182</v>
      </c>
      <c r="C30" s="25">
        <f>'Organisational Culture '!E20</f>
        <v>0</v>
      </c>
      <c r="D30" s="25">
        <f>'Organisational Culture '!G20</f>
        <v>0</v>
      </c>
      <c r="E30" s="25">
        <f>'Organisational Culture '!I20</f>
        <v>0</v>
      </c>
      <c r="F30" s="25">
        <f>'Organisational Culture '!K20</f>
        <v>0</v>
      </c>
      <c r="G30" s="92" t="e" cm="1">
        <f t="array" ref="G30">_xlfn.SWITCH(C30, "Excelling", 4, "Achieving", 3, "Progressing", 2, "Insufficient Progress", 1)</f>
        <v>#N/A</v>
      </c>
      <c r="H30" s="92" t="e" cm="1">
        <f t="array" ref="H30">_xlfn.SWITCH(D30, "Excelling", 4, "Achieving", 3, "Progressing", 2, "Insufficient Progress", 1)</f>
        <v>#N/A</v>
      </c>
      <c r="I30" s="92" t="e" cm="1">
        <f t="array" ref="I30">_xlfn.SWITCH(E30, "Excelling", 4, "Achieving", 3, "Progressing", 2, "Insufficient Progress", 1)</f>
        <v>#N/A</v>
      </c>
      <c r="J30" s="92" t="e" cm="1">
        <f t="array" ref="J30">_xlfn.SWITCH(F30, "Excelling", 4, "Achieving", 3, "Progressing", 2, "Insufficient Progress", 1)</f>
        <v>#N/A</v>
      </c>
      <c r="L30" s="139"/>
    </row>
    <row r="31" spans="1:23" ht="42.65" customHeight="1">
      <c r="A31" s="145"/>
      <c r="B31" s="76" t="s">
        <v>183</v>
      </c>
      <c r="C31" s="25">
        <f>'Organisational Culture '!E21</f>
        <v>0</v>
      </c>
      <c r="D31" s="25">
        <f>'Organisational Culture '!G21</f>
        <v>0</v>
      </c>
      <c r="E31" s="25">
        <f>'Organisational Culture '!I21</f>
        <v>0</v>
      </c>
      <c r="F31" s="25">
        <f>'Organisational Culture '!K21</f>
        <v>0</v>
      </c>
      <c r="G31" s="92" t="e" cm="1">
        <f t="array" ref="G31">_xlfn.SWITCH(C31, "Excelling", 4, "Achieving", 3, "Progressing", 2, "Insufficient Progress", 1)</f>
        <v>#N/A</v>
      </c>
      <c r="H31" s="92" t="e" cm="1">
        <f t="array" ref="H31">_xlfn.SWITCH(D31, "Excelling", 4, "Achieving", 3, "Progressing", 2, "Insufficient Progress", 1)</f>
        <v>#N/A</v>
      </c>
      <c r="I31" s="92" t="e" cm="1">
        <f t="array" ref="I31">_xlfn.SWITCH(E31, "Excelling", 4, "Achieving", 3, "Progressing", 2, "Insufficient Progress", 1)</f>
        <v>#N/A</v>
      </c>
      <c r="J31" s="92" t="e" cm="1">
        <f t="array" ref="J31">_xlfn.SWITCH(F31, "Excelling", 4, "Achieving", 3, "Progressing", 2, "Insufficient Progress", 1)</f>
        <v>#N/A</v>
      </c>
      <c r="L31" s="139"/>
    </row>
    <row r="32" spans="1:23" ht="42.65" customHeight="1">
      <c r="A32" s="145"/>
      <c r="B32" s="76" t="s">
        <v>184</v>
      </c>
      <c r="C32" s="25">
        <f>'Organisational Culture '!E22</f>
        <v>0</v>
      </c>
      <c r="D32" s="25">
        <f>'Organisational Culture '!G22</f>
        <v>0</v>
      </c>
      <c r="E32" s="25">
        <f>'Organisational Culture '!I22</f>
        <v>0</v>
      </c>
      <c r="F32" s="25">
        <f>'Organisational Culture '!K22</f>
        <v>0</v>
      </c>
      <c r="G32" s="92" t="e" cm="1">
        <f t="array" ref="G32">_xlfn.SWITCH(C32, "Excelling", 4, "Achieving", 3, "Progressing", 2, "Insufficient Progress", 1)</f>
        <v>#N/A</v>
      </c>
      <c r="H32" s="92" t="e" cm="1">
        <f t="array" ref="H32">_xlfn.SWITCH(D32, "Excelling", 4, "Achieving", 3, "Progressing", 2, "Insufficient Progress", 1)</f>
        <v>#N/A</v>
      </c>
      <c r="I32" s="92" t="e" cm="1">
        <f t="array" ref="I32">_xlfn.SWITCH(E32, "Excelling", 4, "Achieving", 3, "Progressing", 2, "Insufficient Progress", 1)</f>
        <v>#N/A</v>
      </c>
      <c r="J32" s="92" t="e" cm="1">
        <f t="array" ref="J32">_xlfn.SWITCH(F32, "Excelling", 4, "Achieving", 3, "Progressing", 2, "Insufficient Progress", 1)</f>
        <v>#N/A</v>
      </c>
      <c r="L32" s="139"/>
    </row>
    <row r="33" spans="1:22" ht="42.65" customHeight="1">
      <c r="A33" s="145"/>
      <c r="B33" s="76" t="s">
        <v>185</v>
      </c>
      <c r="C33" s="25">
        <f>'Organisational Culture '!E23</f>
        <v>0</v>
      </c>
      <c r="D33" s="25">
        <f>'Organisational Culture '!G23</f>
        <v>0</v>
      </c>
      <c r="E33" s="25">
        <f>'Organisational Culture '!I23</f>
        <v>0</v>
      </c>
      <c r="F33" s="25">
        <f>'Organisational Culture '!K23</f>
        <v>0</v>
      </c>
      <c r="G33" s="92" t="e" cm="1">
        <f t="array" ref="G33">_xlfn.SWITCH(C33, "Excelling", 4, "Achieving", 3, "Progressing", 2, "Insufficient Progress", 1)</f>
        <v>#N/A</v>
      </c>
      <c r="H33" s="92" t="e" cm="1">
        <f t="array" ref="H33">_xlfn.SWITCH(D33, "Excelling", 4, "Achieving", 3, "Progressing", 2, "Insufficient Progress", 1)</f>
        <v>#N/A</v>
      </c>
      <c r="I33" s="92" t="e" cm="1">
        <f t="array" ref="I33">_xlfn.SWITCH(E33, "Excelling", 4, "Achieving", 3, "Progressing", 2, "Insufficient Progress", 1)</f>
        <v>#N/A</v>
      </c>
      <c r="J33" s="92" t="e" cm="1">
        <f t="array" ref="J33">_xlfn.SWITCH(F33, "Excelling", 4, "Achieving", 3, "Progressing", 2, "Insufficient Progress", 1)</f>
        <v>#N/A</v>
      </c>
      <c r="L33" s="139"/>
    </row>
    <row r="34" spans="1:22" ht="42.65" customHeight="1">
      <c r="A34" s="145"/>
      <c r="B34" s="76" t="s">
        <v>186</v>
      </c>
      <c r="C34" s="25">
        <f>'Organisational Culture '!E24</f>
        <v>0</v>
      </c>
      <c r="D34" s="25">
        <f>'Organisational Culture '!G24</f>
        <v>0</v>
      </c>
      <c r="E34" s="25">
        <f>'Organisational Culture '!I24</f>
        <v>0</v>
      </c>
      <c r="F34" s="25">
        <f>'Organisational Culture '!K24</f>
        <v>0</v>
      </c>
      <c r="G34" s="92" t="e" cm="1">
        <f t="array" ref="G34">_xlfn.SWITCH(C34, "Excelling", 4, "Achieving", 3, "Progressing", 2, "Insufficient Progress", 1)</f>
        <v>#N/A</v>
      </c>
      <c r="H34" s="92" t="e" cm="1">
        <f t="array" ref="H34">_xlfn.SWITCH(D34, "Excelling", 4, "Achieving", 3, "Progressing", 2, "Insufficient Progress", 1)</f>
        <v>#N/A</v>
      </c>
      <c r="I34" s="92" t="e" cm="1">
        <f t="array" ref="I34">_xlfn.SWITCH(E34, "Excelling", 4, "Achieving", 3, "Progressing", 2, "Insufficient Progress", 1)</f>
        <v>#N/A</v>
      </c>
      <c r="J34" s="92" t="e" cm="1">
        <f t="array" ref="J34">_xlfn.SWITCH(F34, "Excelling", 4, "Achieving", 3, "Progressing", 2, "Insufficient Progress", 1)</f>
        <v>#N/A</v>
      </c>
      <c r="L34" s="139"/>
    </row>
    <row r="35" spans="1:22" ht="42.65" customHeight="1">
      <c r="A35" s="145"/>
      <c r="B35" s="76" t="s">
        <v>187</v>
      </c>
      <c r="C35" s="25">
        <f>'Organisational Culture '!E25</f>
        <v>0</v>
      </c>
      <c r="D35" s="25">
        <f>'Organisational Culture '!G25</f>
        <v>0</v>
      </c>
      <c r="E35" s="25">
        <f>'Organisational Culture '!I25</f>
        <v>0</v>
      </c>
      <c r="F35" s="25">
        <f>'Organisational Culture '!K25</f>
        <v>0</v>
      </c>
      <c r="G35" s="92" t="e" cm="1">
        <f t="array" ref="G35">_xlfn.SWITCH(C35, "Excelling", 4, "Achieving", 3, "Progressing", 2, "Insufficient Progress", 1)</f>
        <v>#N/A</v>
      </c>
      <c r="H35" s="92" t="e" cm="1">
        <f t="array" ref="H35">_xlfn.SWITCH(D35, "Excelling", 4, "Achieving", 3, "Progressing", 2, "Insufficient Progress", 1)</f>
        <v>#N/A</v>
      </c>
      <c r="I35" s="92" t="e" cm="1">
        <f t="array" ref="I35">_xlfn.SWITCH(E35, "Excelling", 4, "Achieving", 3, "Progressing", 2, "Insufficient Progress", 1)</f>
        <v>#N/A</v>
      </c>
      <c r="J35" s="92" t="e" cm="1">
        <f t="array" ref="J35">_xlfn.SWITCH(F35, "Excelling", 4, "Achieving", 3, "Progressing", 2, "Insufficient Progress", 1)</f>
        <v>#N/A</v>
      </c>
      <c r="L35" s="139"/>
    </row>
    <row r="36" spans="1:22" ht="42.65" customHeight="1">
      <c r="A36" s="145"/>
      <c r="B36" s="76" t="s">
        <v>188</v>
      </c>
      <c r="C36" s="25">
        <f>'Organisational Culture '!E26</f>
        <v>0</v>
      </c>
      <c r="D36" s="25">
        <f>'Organisational Culture '!G26</f>
        <v>0</v>
      </c>
      <c r="E36" s="25">
        <f>'Organisational Culture '!I26</f>
        <v>0</v>
      </c>
      <c r="F36" s="25">
        <f>'Organisational Culture '!K26</f>
        <v>0</v>
      </c>
      <c r="G36" s="92" t="e" cm="1">
        <f t="array" ref="G36">_xlfn.SWITCH(C36, "Excelling", 4, "Achieving", 3, "Progressing", 2, "Insufficient Progress", 1)</f>
        <v>#N/A</v>
      </c>
      <c r="H36" s="92" t="e" cm="1">
        <f t="array" ref="H36">_xlfn.SWITCH(D36, "Excelling", 4, "Achieving", 3, "Progressing", 2, "Insufficient Progress", 1)</f>
        <v>#N/A</v>
      </c>
      <c r="I36" s="92" t="e" cm="1">
        <f t="array" ref="I36">_xlfn.SWITCH(E36, "Excelling", 4, "Achieving", 3, "Progressing", 2, "Insufficient Progress", 1)</f>
        <v>#N/A</v>
      </c>
      <c r="J36" s="92" t="e" cm="1">
        <f t="array" ref="J36">_xlfn.SWITCH(F36, "Excelling", 4, "Achieving", 3, "Progressing", 2, "Insufficient Progress", 1)</f>
        <v>#N/A</v>
      </c>
      <c r="L36" s="139"/>
    </row>
    <row r="37" spans="1:22" ht="42.65" customHeight="1">
      <c r="A37" s="145"/>
      <c r="B37" s="76" t="s">
        <v>189</v>
      </c>
      <c r="C37" s="25">
        <f>'Organisational Culture '!E27</f>
        <v>0</v>
      </c>
      <c r="D37" s="25">
        <f>'Organisational Culture '!G27</f>
        <v>0</v>
      </c>
      <c r="E37" s="25">
        <f>'Organisational Culture '!I27</f>
        <v>0</v>
      </c>
      <c r="F37" s="25">
        <f>'Organisational Culture '!K27</f>
        <v>0</v>
      </c>
      <c r="G37" s="92" t="e" cm="1">
        <f t="array" ref="G37">_xlfn.SWITCH(C37, "Excelling", 4, "Achieving", 3, "Progressing", 2, "Insufficient Progress", 1)</f>
        <v>#N/A</v>
      </c>
      <c r="H37" s="92" t="e" cm="1">
        <f t="array" ref="H37">_xlfn.SWITCH(D37, "Excelling", 4, "Achieving", 3, "Progressing", 2, "Insufficient Progress", 1)</f>
        <v>#N/A</v>
      </c>
      <c r="I37" s="92" t="e" cm="1">
        <f t="array" ref="I37">_xlfn.SWITCH(E37, "Excelling", 4, "Achieving", 3, "Progressing", 2, "Insufficient Progress", 1)</f>
        <v>#N/A</v>
      </c>
      <c r="J37" s="92" t="e" cm="1">
        <f t="array" ref="J37">_xlfn.SWITCH(F37, "Excelling", 4, "Achieving", 3, "Progressing", 2, "Insufficient Progress", 1)</f>
        <v>#N/A</v>
      </c>
      <c r="L37" s="139"/>
    </row>
    <row r="38" spans="1:22" ht="42.65" customHeight="1">
      <c r="A38" s="145"/>
      <c r="B38" s="76" t="s">
        <v>190</v>
      </c>
      <c r="C38" s="25">
        <f>'Organisational Culture '!E28</f>
        <v>0</v>
      </c>
      <c r="D38" s="25">
        <f>'Organisational Culture '!G28</f>
        <v>0</v>
      </c>
      <c r="E38" s="25">
        <f>'Organisational Culture '!I28</f>
        <v>0</v>
      </c>
      <c r="F38" s="25">
        <f>'Organisational Culture '!K28</f>
        <v>0</v>
      </c>
      <c r="G38" s="92" t="e" cm="1">
        <f t="array" ref="G38">_xlfn.SWITCH(C38, "Excelling", 4, "Achieving", 3, "Progressing", 2, "Insufficient Progress", 1)</f>
        <v>#N/A</v>
      </c>
      <c r="H38" s="92" t="e" cm="1">
        <f t="array" ref="H38">_xlfn.SWITCH(D38, "Excelling", 4, "Achieving", 3, "Progressing", 2, "Insufficient Progress", 1)</f>
        <v>#N/A</v>
      </c>
      <c r="I38" s="92" t="e" cm="1">
        <f t="array" ref="I38">_xlfn.SWITCH(E38, "Excelling", 4, "Achieving", 3, "Progressing", 2, "Insufficient Progress", 1)</f>
        <v>#N/A</v>
      </c>
      <c r="J38" s="92" t="e" cm="1">
        <f t="array" ref="J38">_xlfn.SWITCH(F38, "Excelling", 4, "Achieving", 3, "Progressing", 2, "Insufficient Progress", 1)</f>
        <v>#N/A</v>
      </c>
      <c r="L38" s="139"/>
    </row>
    <row r="39" spans="1:22" ht="42.65" customHeight="1" thickBot="1">
      <c r="A39" s="146"/>
      <c r="B39" s="77" t="s">
        <v>191</v>
      </c>
      <c r="C39" s="72">
        <f>'Organisational Culture '!E29</f>
        <v>0</v>
      </c>
      <c r="D39" s="72">
        <f>'Organisational Culture '!G29</f>
        <v>0</v>
      </c>
      <c r="E39" s="72">
        <f>'Organisational Culture '!I29</f>
        <v>0</v>
      </c>
      <c r="F39" s="72">
        <f>'Organisational Culture '!K29</f>
        <v>0</v>
      </c>
      <c r="G39" s="93" t="e" cm="1">
        <f t="array" ref="G39">_xlfn.SWITCH(C39, "Excelling", 4, "Achieving", 3, "Progressing", 2, "Insufficient Progress", 1)</f>
        <v>#N/A</v>
      </c>
      <c r="H39" s="93" t="e" cm="1">
        <f t="array" ref="H39">_xlfn.SWITCH(D39, "Excelling", 4, "Achieving", 3, "Progressing", 2, "Insufficient Progress", 1)</f>
        <v>#N/A</v>
      </c>
      <c r="I39" s="93" t="e" cm="1">
        <f t="array" ref="I39">_xlfn.SWITCH(E39, "Excelling", 4, "Achieving", 3, "Progressing", 2, "Insufficient Progress", 1)</f>
        <v>#N/A</v>
      </c>
      <c r="J39" s="93" t="e" cm="1">
        <f t="array" ref="J39">_xlfn.SWITCH(F39, "Excelling", 4, "Achieving", 3, "Progressing", 2, "Insufficient Progress", 1)</f>
        <v>#N/A</v>
      </c>
      <c r="K39" s="78"/>
      <c r="L39" s="140"/>
    </row>
    <row r="40" spans="1:22" ht="42.65" customHeight="1">
      <c r="A40" s="147" t="s">
        <v>81</v>
      </c>
      <c r="B40" s="79" t="s">
        <v>192</v>
      </c>
      <c r="C40" s="68">
        <f>'Collecting Feedback'!E10</f>
        <v>0</v>
      </c>
      <c r="D40" s="68">
        <f>'Collecting Feedback'!G10</f>
        <v>0</v>
      </c>
      <c r="E40" s="68">
        <f>'Collecting Feedback'!I10</f>
        <v>0</v>
      </c>
      <c r="F40" s="68">
        <f>'Collecting Feedback'!K10</f>
        <v>0</v>
      </c>
      <c r="G40" s="91" t="e" cm="1">
        <f t="array" ref="G40">_xlfn.SWITCH(C40, "Excelling", 4, "Achieving", 3, "Progressing", 2, "Insufficient Progress", 1)</f>
        <v>#N/A</v>
      </c>
      <c r="H40" s="91" t="e" cm="1">
        <f t="array" ref="H40">_xlfn.SWITCH(D40, "Excelling", 4, "Achieving", 3, "Progressing", 2, "Insufficient Progress", 1)</f>
        <v>#N/A</v>
      </c>
      <c r="I40" s="91" t="e" cm="1">
        <f t="array" ref="I40">_xlfn.SWITCH(E40, "Excelling", 4, "Achieving", 3, "Progressing", 2, "Insufficient Progress", 1)</f>
        <v>#N/A</v>
      </c>
      <c r="J40" s="91" t="e" cm="1">
        <f t="array" ref="J40">_xlfn.SWITCH(F40, "Excelling", 4, "Achieving", 3, "Progressing", 2, "Insufficient Progress", 1)</f>
        <v>#N/A</v>
      </c>
      <c r="K40" s="75"/>
      <c r="L40" s="129" t="s">
        <v>81</v>
      </c>
      <c r="N40" s="125" t="s">
        <v>193</v>
      </c>
      <c r="O40" s="125"/>
      <c r="P40" s="125"/>
      <c r="Q40" s="125"/>
      <c r="R40" s="125"/>
      <c r="S40" s="125"/>
      <c r="T40" s="125"/>
      <c r="U40" s="125"/>
      <c r="V40" s="125"/>
    </row>
    <row r="41" spans="1:22" ht="42.65" customHeight="1">
      <c r="A41" s="148"/>
      <c r="B41" s="80" t="s">
        <v>194</v>
      </c>
      <c r="C41" s="25">
        <f>'Collecting Feedback'!E11</f>
        <v>0</v>
      </c>
      <c r="D41" s="25">
        <f>'Collecting Feedback'!G11</f>
        <v>0</v>
      </c>
      <c r="E41" s="25">
        <f>'Collecting Feedback'!I11</f>
        <v>0</v>
      </c>
      <c r="F41" s="25">
        <f>'Collecting Feedback'!K11</f>
        <v>0</v>
      </c>
      <c r="G41" s="92" t="e" cm="1">
        <f t="array" ref="G41">_xlfn.SWITCH(C41, "Excelling", 4, "Achieving", 3, "Progressing", 2, "Insufficient Progress", 1)</f>
        <v>#N/A</v>
      </c>
      <c r="H41" s="92" t="e" cm="1">
        <f t="array" ref="H41">_xlfn.SWITCH(D41, "Excelling", 4, "Achieving", 3, "Progressing", 2, "Insufficient Progress", 1)</f>
        <v>#N/A</v>
      </c>
      <c r="I41" s="92" t="e" cm="1">
        <f t="array" ref="I41">_xlfn.SWITCH(E41, "Excelling", 4, "Achieving", 3, "Progressing", 2, "Insufficient Progress", 1)</f>
        <v>#N/A</v>
      </c>
      <c r="J41" s="92" t="e" cm="1">
        <f t="array" ref="J41">_xlfn.SWITCH(F41, "Excelling", 4, "Achieving", 3, "Progressing", 2, "Insufficient Progress", 1)</f>
        <v>#N/A</v>
      </c>
      <c r="L41" s="130"/>
      <c r="O41" s="105" t="s">
        <v>151</v>
      </c>
      <c r="P41" s="62" t="s">
        <v>55</v>
      </c>
      <c r="Q41" s="105" t="s">
        <v>152</v>
      </c>
      <c r="R41" s="62" t="s">
        <v>56</v>
      </c>
      <c r="S41" s="105" t="s">
        <v>153</v>
      </c>
      <c r="T41" s="62" t="s">
        <v>57</v>
      </c>
      <c r="U41" s="105" t="s">
        <v>154</v>
      </c>
      <c r="V41" s="62" t="s">
        <v>155</v>
      </c>
    </row>
    <row r="42" spans="1:22" ht="42.65" customHeight="1">
      <c r="A42" s="148"/>
      <c r="B42" s="80" t="s">
        <v>195</v>
      </c>
      <c r="C42" s="25">
        <f>'Collecting Feedback'!E12</f>
        <v>0</v>
      </c>
      <c r="D42" s="25">
        <f>'Collecting Feedback'!G12</f>
        <v>0</v>
      </c>
      <c r="E42" s="25">
        <f>'Collecting Feedback'!I12</f>
        <v>0</v>
      </c>
      <c r="F42" s="25">
        <f>'Collecting Feedback'!K12</f>
        <v>0</v>
      </c>
      <c r="G42" s="92" t="e" cm="1">
        <f t="array" ref="G42">_xlfn.SWITCH(C42, "Excelling", 4, "Achieving", 3, "Progressing", 2, "Insufficient Progress", 1)</f>
        <v>#N/A</v>
      </c>
      <c r="H42" s="92" t="e" cm="1">
        <f t="array" ref="H42">_xlfn.SWITCH(D42, "Excelling", 4, "Achieving", 3, "Progressing", 2, "Insufficient Progress", 1)</f>
        <v>#N/A</v>
      </c>
      <c r="I42" s="92" t="e" cm="1">
        <f t="array" ref="I42">_xlfn.SWITCH(E42, "Excelling", 4, "Achieving", 3, "Progressing", 2, "Insufficient Progress", 1)</f>
        <v>#N/A</v>
      </c>
      <c r="J42" s="92" t="e" cm="1">
        <f t="array" ref="J42">_xlfn.SWITCH(F42, "Excelling", 4, "Achieving", 3, "Progressing", 2, "Insufficient Progress", 1)</f>
        <v>#N/A</v>
      </c>
      <c r="L42" s="130"/>
      <c r="N42" s="104" t="s">
        <v>10</v>
      </c>
      <c r="O42" s="105">
        <f>'Collecting Feedback'!B50</f>
        <v>0</v>
      </c>
      <c r="P42" s="106" t="e">
        <f>O42/$O$46</f>
        <v>#DIV/0!</v>
      </c>
      <c r="Q42" s="105">
        <f>'Collecting Feedback'!D50</f>
        <v>0</v>
      </c>
      <c r="R42" s="106" t="e">
        <f>Q42/$Q$46</f>
        <v>#DIV/0!</v>
      </c>
      <c r="S42" s="105">
        <f>'Collecting Feedback'!F50</f>
        <v>0</v>
      </c>
      <c r="T42" s="106" t="e">
        <f>S42/$S$46</f>
        <v>#DIV/0!</v>
      </c>
      <c r="U42" s="105">
        <f>'Collecting Feedback'!H50</f>
        <v>0</v>
      </c>
      <c r="V42" s="107" t="e">
        <f>U42/$U$46</f>
        <v>#DIV/0!</v>
      </c>
    </row>
    <row r="43" spans="1:22" ht="42.65" customHeight="1">
      <c r="A43" s="148"/>
      <c r="B43" s="80" t="s">
        <v>196</v>
      </c>
      <c r="C43" s="25">
        <f>'Collecting Feedback'!E13</f>
        <v>0</v>
      </c>
      <c r="D43" s="25">
        <f>'Collecting Feedback'!G13</f>
        <v>0</v>
      </c>
      <c r="E43" s="25">
        <f>'Collecting Feedback'!I13</f>
        <v>0</v>
      </c>
      <c r="F43" s="25">
        <f>'Collecting Feedback'!K13</f>
        <v>0</v>
      </c>
      <c r="G43" s="92" t="e" cm="1">
        <f t="array" ref="G43">_xlfn.SWITCH(C43, "Excelling", 4, "Achieving", 3, "Progressing", 2, "Insufficient Progress", 1)</f>
        <v>#N/A</v>
      </c>
      <c r="H43" s="92" t="e" cm="1">
        <f t="array" ref="H43">_xlfn.SWITCH(D43, "Excelling", 4, "Achieving", 3, "Progressing", 2, "Insufficient Progress", 1)</f>
        <v>#N/A</v>
      </c>
      <c r="I43" s="92" t="e" cm="1">
        <f t="array" ref="I43">_xlfn.SWITCH(E43, "Excelling", 4, "Achieving", 3, "Progressing", 2, "Insufficient Progress", 1)</f>
        <v>#N/A</v>
      </c>
      <c r="J43" s="92" t="e" cm="1">
        <f t="array" ref="J43">_xlfn.SWITCH(F43, "Excelling", 4, "Achieving", 3, "Progressing", 2, "Insufficient Progress", 1)</f>
        <v>#N/A</v>
      </c>
      <c r="L43" s="130"/>
      <c r="N43" s="104" t="s">
        <v>12</v>
      </c>
      <c r="O43" s="105">
        <f>'Collecting Feedback'!B51</f>
        <v>0</v>
      </c>
      <c r="P43" s="106" t="e">
        <f t="shared" ref="P43:P45" si="9">O43/$O$46</f>
        <v>#DIV/0!</v>
      </c>
      <c r="Q43" s="105">
        <f>'Collecting Feedback'!D51</f>
        <v>0</v>
      </c>
      <c r="R43" s="106" t="e">
        <f t="shared" ref="R43:R45" si="10">Q43/$Q$46</f>
        <v>#DIV/0!</v>
      </c>
      <c r="S43" s="105">
        <f>'Collecting Feedback'!F51</f>
        <v>0</v>
      </c>
      <c r="T43" s="106" t="e">
        <f t="shared" ref="T43:T45" si="11">S43/$S$46</f>
        <v>#DIV/0!</v>
      </c>
      <c r="U43" s="105">
        <f>'Collecting Feedback'!H51</f>
        <v>0</v>
      </c>
      <c r="V43" s="107" t="e">
        <f t="shared" ref="V43:V45" si="12">U43/$U$46</f>
        <v>#DIV/0!</v>
      </c>
    </row>
    <row r="44" spans="1:22" ht="42.65" customHeight="1">
      <c r="A44" s="148"/>
      <c r="B44" s="80" t="s">
        <v>197</v>
      </c>
      <c r="C44" s="25">
        <f>'Collecting Feedback'!E14</f>
        <v>0</v>
      </c>
      <c r="D44" s="25">
        <f>'Collecting Feedback'!G14</f>
        <v>0</v>
      </c>
      <c r="E44" s="25">
        <f>'Collecting Feedback'!I14</f>
        <v>0</v>
      </c>
      <c r="F44" s="25">
        <f>'Collecting Feedback'!K14</f>
        <v>0</v>
      </c>
      <c r="G44" s="92" t="e" cm="1">
        <f t="array" ref="G44">_xlfn.SWITCH(C44, "Excelling", 4, "Achieving", 3, "Progressing", 2, "Insufficient Progress", 1)</f>
        <v>#N/A</v>
      </c>
      <c r="H44" s="92" t="e" cm="1">
        <f t="array" ref="H44">_xlfn.SWITCH(D44, "Excelling", 4, "Achieving", 3, "Progressing", 2, "Insufficient Progress", 1)</f>
        <v>#N/A</v>
      </c>
      <c r="I44" s="92" t="e" cm="1">
        <f t="array" ref="I44">_xlfn.SWITCH(E44, "Excelling", 4, "Achieving", 3, "Progressing", 2, "Insufficient Progress", 1)</f>
        <v>#N/A</v>
      </c>
      <c r="J44" s="92" t="e" cm="1">
        <f t="array" ref="J44">_xlfn.SWITCH(F44, "Excelling", 4, "Achieving", 3, "Progressing", 2, "Insufficient Progress", 1)</f>
        <v>#N/A</v>
      </c>
      <c r="L44" s="130"/>
      <c r="N44" s="104" t="s">
        <v>14</v>
      </c>
      <c r="O44" s="105">
        <f>'Collecting Feedback'!B52</f>
        <v>0</v>
      </c>
      <c r="P44" s="106" t="e">
        <f t="shared" si="9"/>
        <v>#DIV/0!</v>
      </c>
      <c r="Q44" s="105">
        <f>'Collecting Feedback'!D52</f>
        <v>0</v>
      </c>
      <c r="R44" s="106" t="e">
        <f t="shared" si="10"/>
        <v>#DIV/0!</v>
      </c>
      <c r="S44" s="105">
        <f>'Collecting Feedback'!F52</f>
        <v>0</v>
      </c>
      <c r="T44" s="106" t="e">
        <f t="shared" si="11"/>
        <v>#DIV/0!</v>
      </c>
      <c r="U44" s="105">
        <f>'Collecting Feedback'!H52</f>
        <v>0</v>
      </c>
      <c r="V44" s="107" t="e">
        <f t="shared" si="12"/>
        <v>#DIV/0!</v>
      </c>
    </row>
    <row r="45" spans="1:22" ht="42.65" customHeight="1">
      <c r="A45" s="148"/>
      <c r="B45" s="80" t="s">
        <v>198</v>
      </c>
      <c r="C45" s="25">
        <f>'Collecting Feedback'!E15</f>
        <v>0</v>
      </c>
      <c r="D45" s="25">
        <f>'Collecting Feedback'!G15</f>
        <v>0</v>
      </c>
      <c r="E45" s="25">
        <f>'Collecting Feedback'!I15</f>
        <v>0</v>
      </c>
      <c r="F45" s="25">
        <f>'Collecting Feedback'!K15</f>
        <v>0</v>
      </c>
      <c r="G45" s="92" t="e" cm="1">
        <f t="array" ref="G45">_xlfn.SWITCH(C45, "Excelling", 4, "Achieving", 3, "Progressing", 2, "Insufficient Progress", 1)</f>
        <v>#N/A</v>
      </c>
      <c r="H45" s="92" t="e" cm="1">
        <f t="array" ref="H45">_xlfn.SWITCH(D45, "Excelling", 4, "Achieving", 3, "Progressing", 2, "Insufficient Progress", 1)</f>
        <v>#N/A</v>
      </c>
      <c r="I45" s="92" t="e" cm="1">
        <f t="array" ref="I45">_xlfn.SWITCH(E45, "Excelling", 4, "Achieving", 3, "Progressing", 2, "Insufficient Progress", 1)</f>
        <v>#N/A</v>
      </c>
      <c r="J45" s="92" t="e" cm="1">
        <f t="array" ref="J45">_xlfn.SWITCH(F45, "Excelling", 4, "Achieving", 3, "Progressing", 2, "Insufficient Progress", 1)</f>
        <v>#N/A</v>
      </c>
      <c r="L45" s="130"/>
      <c r="N45" s="104" t="s">
        <v>16</v>
      </c>
      <c r="O45" s="105">
        <f>'Collecting Feedback'!B53</f>
        <v>0</v>
      </c>
      <c r="P45" s="106" t="e">
        <f t="shared" si="9"/>
        <v>#DIV/0!</v>
      </c>
      <c r="Q45" s="105">
        <f>'Collecting Feedback'!D53</f>
        <v>0</v>
      </c>
      <c r="R45" s="106" t="e">
        <f t="shared" si="10"/>
        <v>#DIV/0!</v>
      </c>
      <c r="S45" s="105">
        <f>'Collecting Feedback'!F53</f>
        <v>0</v>
      </c>
      <c r="T45" s="106" t="e">
        <f t="shared" si="11"/>
        <v>#DIV/0!</v>
      </c>
      <c r="U45" s="105">
        <f>'Collecting Feedback'!H53</f>
        <v>0</v>
      </c>
      <c r="V45" s="107" t="e">
        <f t="shared" si="12"/>
        <v>#DIV/0!</v>
      </c>
    </row>
    <row r="46" spans="1:22" ht="42.65" customHeight="1">
      <c r="A46" s="148"/>
      <c r="B46" s="80" t="s">
        <v>199</v>
      </c>
      <c r="C46" s="25">
        <f>'Collecting Feedback'!E16</f>
        <v>0</v>
      </c>
      <c r="D46" s="25">
        <f>'Collecting Feedback'!G16</f>
        <v>0</v>
      </c>
      <c r="E46" s="25">
        <f>'Collecting Feedback'!I16</f>
        <v>0</v>
      </c>
      <c r="F46" s="25">
        <f>'Collecting Feedback'!K16</f>
        <v>0</v>
      </c>
      <c r="G46" s="92" t="e" cm="1">
        <f t="array" ref="G46">_xlfn.SWITCH(C46, "Excelling", 4, "Achieving", 3, "Progressing", 2, "Insufficient Progress", 1)</f>
        <v>#N/A</v>
      </c>
      <c r="H46" s="92" t="e" cm="1">
        <f t="array" ref="H46">_xlfn.SWITCH(D46, "Excelling", 4, "Achieving", 3, "Progressing", 2, "Insufficient Progress", 1)</f>
        <v>#N/A</v>
      </c>
      <c r="I46" s="92" t="e" cm="1">
        <f t="array" ref="I46">_xlfn.SWITCH(E46, "Excelling", 4, "Achieving", 3, "Progressing", 2, "Insufficient Progress", 1)</f>
        <v>#N/A</v>
      </c>
      <c r="J46" s="92" t="e" cm="1">
        <f t="array" ref="J46">_xlfn.SWITCH(F46, "Excelling", 4, "Achieving", 3, "Progressing", 2, "Insufficient Progress", 1)</f>
        <v>#N/A</v>
      </c>
      <c r="L46" s="130"/>
      <c r="N46" s="104" t="s">
        <v>161</v>
      </c>
      <c r="O46" s="104">
        <f>SUM(O42:O45)</f>
        <v>0</v>
      </c>
      <c r="Q46" s="104">
        <f>SUM(Q42:Q45)</f>
        <v>0</v>
      </c>
      <c r="S46" s="104">
        <f>SUM(S42:S45)</f>
        <v>0</v>
      </c>
      <c r="U46" s="104">
        <f>SUM(U42:U45)</f>
        <v>0</v>
      </c>
      <c r="V46" s="104"/>
    </row>
    <row r="47" spans="1:22" ht="42.65" customHeight="1">
      <c r="A47" s="148"/>
      <c r="B47" s="80" t="s">
        <v>200</v>
      </c>
      <c r="C47" s="25">
        <f>'Collecting Feedback'!E17</f>
        <v>0</v>
      </c>
      <c r="D47" s="25">
        <f>'Collecting Feedback'!G17</f>
        <v>0</v>
      </c>
      <c r="E47" s="25">
        <f>'Collecting Feedback'!I17</f>
        <v>0</v>
      </c>
      <c r="F47" s="25">
        <f>'Collecting Feedback'!K17</f>
        <v>0</v>
      </c>
      <c r="G47" s="92" t="e" cm="1">
        <f t="array" ref="G47">_xlfn.SWITCH(C47, "Excelling", 4, "Achieving", 3, "Progressing", 2, "Insufficient Progress", 1)</f>
        <v>#N/A</v>
      </c>
      <c r="H47" s="92" t="e" cm="1">
        <f t="array" ref="H47">_xlfn.SWITCH(D47, "Excelling", 4, "Achieving", 3, "Progressing", 2, "Insufficient Progress", 1)</f>
        <v>#N/A</v>
      </c>
      <c r="I47" s="92" t="e" cm="1">
        <f t="array" ref="I47">_xlfn.SWITCH(E47, "Excelling", 4, "Achieving", 3, "Progressing", 2, "Insufficient Progress", 1)</f>
        <v>#N/A</v>
      </c>
      <c r="J47" s="92" t="e" cm="1">
        <f t="array" ref="J47">_xlfn.SWITCH(F47, "Excelling", 4, "Achieving", 3, "Progressing", 2, "Insufficient Progress", 1)</f>
        <v>#N/A</v>
      </c>
      <c r="L47" s="130"/>
    </row>
    <row r="48" spans="1:22" ht="42.65" customHeight="1">
      <c r="A48" s="148"/>
      <c r="B48" s="80" t="s">
        <v>201</v>
      </c>
      <c r="C48" s="25">
        <f>'Collecting Feedback'!E18</f>
        <v>0</v>
      </c>
      <c r="D48" s="25">
        <f>'Collecting Feedback'!G18</f>
        <v>0</v>
      </c>
      <c r="E48" s="25">
        <f>'Collecting Feedback'!I18</f>
        <v>0</v>
      </c>
      <c r="F48" s="25">
        <f>'Collecting Feedback'!K18</f>
        <v>0</v>
      </c>
      <c r="G48" s="92" t="e" cm="1">
        <f t="array" ref="G48">_xlfn.SWITCH(C48, "Excelling", 4, "Achieving", 3, "Progressing", 2, "Insufficient Progress", 1)</f>
        <v>#N/A</v>
      </c>
      <c r="H48" s="92" t="e" cm="1">
        <f t="array" ref="H48">_xlfn.SWITCH(D48, "Excelling", 4, "Achieving", 3, "Progressing", 2, "Insufficient Progress", 1)</f>
        <v>#N/A</v>
      </c>
      <c r="I48" s="92" t="e" cm="1">
        <f t="array" ref="I48">_xlfn.SWITCH(E48, "Excelling", 4, "Achieving", 3, "Progressing", 2, "Insufficient Progress", 1)</f>
        <v>#N/A</v>
      </c>
      <c r="J48" s="92" t="e" cm="1">
        <f t="array" ref="J48">_xlfn.SWITCH(F48, "Excelling", 4, "Achieving", 3, "Progressing", 2, "Insufficient Progress", 1)</f>
        <v>#N/A</v>
      </c>
      <c r="L48" s="130"/>
    </row>
    <row r="49" spans="1:12" ht="42.65" customHeight="1">
      <c r="A49" s="148"/>
      <c r="B49" s="80" t="s">
        <v>202</v>
      </c>
      <c r="C49" s="25">
        <f>'Collecting Feedback'!E19</f>
        <v>0</v>
      </c>
      <c r="D49" s="25">
        <f>'Collecting Feedback'!G19</f>
        <v>0</v>
      </c>
      <c r="E49" s="25">
        <f>'Collecting Feedback'!I19</f>
        <v>0</v>
      </c>
      <c r="F49" s="25">
        <f>'Collecting Feedback'!K19</f>
        <v>0</v>
      </c>
      <c r="G49" s="92" t="e" cm="1">
        <f t="array" ref="G49">_xlfn.SWITCH(C49, "Excelling", 4, "Achieving", 3, "Progressing", 2, "Insufficient Progress", 1)</f>
        <v>#N/A</v>
      </c>
      <c r="H49" s="92" t="e" cm="1">
        <f t="array" ref="H49">_xlfn.SWITCH(D49, "Excelling", 4, "Achieving", 3, "Progressing", 2, "Insufficient Progress", 1)</f>
        <v>#N/A</v>
      </c>
      <c r="I49" s="92" t="e" cm="1">
        <f t="array" ref="I49">_xlfn.SWITCH(E49, "Excelling", 4, "Achieving", 3, "Progressing", 2, "Insufficient Progress", 1)</f>
        <v>#N/A</v>
      </c>
      <c r="J49" s="92" t="e" cm="1">
        <f t="array" ref="J49">_xlfn.SWITCH(F49, "Excelling", 4, "Achieving", 3, "Progressing", 2, "Insufficient Progress", 1)</f>
        <v>#N/A</v>
      </c>
      <c r="L49" s="130"/>
    </row>
    <row r="50" spans="1:12" ht="42.65" customHeight="1">
      <c r="A50" s="148"/>
      <c r="B50" s="80" t="s">
        <v>203</v>
      </c>
      <c r="C50" s="25">
        <f>'Collecting Feedback'!E20</f>
        <v>0</v>
      </c>
      <c r="D50" s="25">
        <f>'Collecting Feedback'!G20</f>
        <v>0</v>
      </c>
      <c r="E50" s="25">
        <f>'Collecting Feedback'!I20</f>
        <v>0</v>
      </c>
      <c r="F50" s="25">
        <f>'Collecting Feedback'!K20</f>
        <v>0</v>
      </c>
      <c r="G50" s="92" t="e" cm="1">
        <f t="array" ref="G50">_xlfn.SWITCH(C50, "Excelling", 4, "Achieving", 3, "Progressing", 2, "Insufficient Progress", 1)</f>
        <v>#N/A</v>
      </c>
      <c r="H50" s="92" t="e" cm="1">
        <f t="array" ref="H50">_xlfn.SWITCH(D50, "Excelling", 4, "Achieving", 3, "Progressing", 2, "Insufficient Progress", 1)</f>
        <v>#N/A</v>
      </c>
      <c r="I50" s="92" t="e" cm="1">
        <f t="array" ref="I50">_xlfn.SWITCH(E50, "Excelling", 4, "Achieving", 3, "Progressing", 2, "Insufficient Progress", 1)</f>
        <v>#N/A</v>
      </c>
      <c r="J50" s="92" t="e" cm="1">
        <f t="array" ref="J50">_xlfn.SWITCH(F50, "Excelling", 4, "Achieving", 3, "Progressing", 2, "Insufficient Progress", 1)</f>
        <v>#N/A</v>
      </c>
      <c r="L50" s="130"/>
    </row>
    <row r="51" spans="1:12" ht="42.65" customHeight="1">
      <c r="A51" s="148"/>
      <c r="B51" s="80" t="s">
        <v>204</v>
      </c>
      <c r="C51" s="25">
        <f>'Collecting Feedback'!E21</f>
        <v>0</v>
      </c>
      <c r="D51" s="25">
        <f>'Collecting Feedback'!G21</f>
        <v>0</v>
      </c>
      <c r="E51" s="25">
        <f>'Collecting Feedback'!I21</f>
        <v>0</v>
      </c>
      <c r="F51" s="25">
        <f>'Collecting Feedback'!K21</f>
        <v>0</v>
      </c>
      <c r="G51" s="92" t="e" cm="1">
        <f t="array" ref="G51">_xlfn.SWITCH(C51, "Excelling", 4, "Achieving", 3, "Progressing", 2, "Insufficient Progress", 1)</f>
        <v>#N/A</v>
      </c>
      <c r="H51" s="92" t="e" cm="1">
        <f t="array" ref="H51">_xlfn.SWITCH(D51, "Excelling", 4, "Achieving", 3, "Progressing", 2, "Insufficient Progress", 1)</f>
        <v>#N/A</v>
      </c>
      <c r="I51" s="92" t="e" cm="1">
        <f t="array" ref="I51">_xlfn.SWITCH(E51, "Excelling", 4, "Achieving", 3, "Progressing", 2, "Insufficient Progress", 1)</f>
        <v>#N/A</v>
      </c>
      <c r="J51" s="92" t="e" cm="1">
        <f t="array" ref="J51">_xlfn.SWITCH(F51, "Excelling", 4, "Achieving", 3, "Progressing", 2, "Insufficient Progress", 1)</f>
        <v>#N/A</v>
      </c>
      <c r="L51" s="130"/>
    </row>
    <row r="52" spans="1:12" ht="42.65" customHeight="1">
      <c r="A52" s="148"/>
      <c r="B52" s="80" t="s">
        <v>205</v>
      </c>
      <c r="C52" s="25">
        <f>'Collecting Feedback'!E22</f>
        <v>0</v>
      </c>
      <c r="D52" s="25">
        <f>'Collecting Feedback'!G22</f>
        <v>0</v>
      </c>
      <c r="E52" s="25">
        <f>'Collecting Feedback'!I22</f>
        <v>0</v>
      </c>
      <c r="F52" s="25">
        <f>'Collecting Feedback'!K22</f>
        <v>0</v>
      </c>
      <c r="G52" s="92" t="e" cm="1">
        <f t="array" ref="G52">_xlfn.SWITCH(C52, "Excelling", 4, "Achieving", 3, "Progressing", 2, "Insufficient Progress", 1)</f>
        <v>#N/A</v>
      </c>
      <c r="H52" s="92" t="e" cm="1">
        <f t="array" ref="H52">_xlfn.SWITCH(D52, "Excelling", 4, "Achieving", 3, "Progressing", 2, "Insufficient Progress", 1)</f>
        <v>#N/A</v>
      </c>
      <c r="I52" s="92" t="e" cm="1">
        <f t="array" ref="I52">_xlfn.SWITCH(E52, "Excelling", 4, "Achieving", 3, "Progressing", 2, "Insufficient Progress", 1)</f>
        <v>#N/A</v>
      </c>
      <c r="J52" s="92" t="e" cm="1">
        <f t="array" ref="J52">_xlfn.SWITCH(F52, "Excelling", 4, "Achieving", 3, "Progressing", 2, "Insufficient Progress", 1)</f>
        <v>#N/A</v>
      </c>
      <c r="L52" s="130"/>
    </row>
    <row r="53" spans="1:12" ht="42.65" customHeight="1">
      <c r="A53" s="148"/>
      <c r="B53" s="80" t="s">
        <v>206</v>
      </c>
      <c r="C53" s="25">
        <f>'Collecting Feedback'!E23</f>
        <v>0</v>
      </c>
      <c r="D53" s="25">
        <f>'Collecting Feedback'!G23</f>
        <v>0</v>
      </c>
      <c r="E53" s="25">
        <f>'Collecting Feedback'!I23</f>
        <v>0</v>
      </c>
      <c r="F53" s="25">
        <f>'Collecting Feedback'!K23</f>
        <v>0</v>
      </c>
      <c r="G53" s="92" t="e" cm="1">
        <f t="array" ref="G53">_xlfn.SWITCH(C53, "Excelling", 4, "Achieving", 3, "Progressing", 2, "Insufficient Progress", 1)</f>
        <v>#N/A</v>
      </c>
      <c r="H53" s="92" t="e" cm="1">
        <f t="array" ref="H53">_xlfn.SWITCH(D53, "Excelling", 4, "Achieving", 3, "Progressing", 2, "Insufficient Progress", 1)</f>
        <v>#N/A</v>
      </c>
      <c r="I53" s="92" t="e" cm="1">
        <f t="array" ref="I53">_xlfn.SWITCH(E53, "Excelling", 4, "Achieving", 3, "Progressing", 2, "Insufficient Progress", 1)</f>
        <v>#N/A</v>
      </c>
      <c r="J53" s="92" t="e" cm="1">
        <f t="array" ref="J53">_xlfn.SWITCH(F53, "Excelling", 4, "Achieving", 3, "Progressing", 2, "Insufficient Progress", 1)</f>
        <v>#N/A</v>
      </c>
      <c r="L53" s="130"/>
    </row>
    <row r="54" spans="1:12" ht="42.65" customHeight="1">
      <c r="A54" s="148"/>
      <c r="B54" s="80" t="s">
        <v>207</v>
      </c>
      <c r="C54" s="25">
        <f>'Collecting Feedback'!E24</f>
        <v>0</v>
      </c>
      <c r="D54" s="25">
        <f>'Collecting Feedback'!G24</f>
        <v>0</v>
      </c>
      <c r="E54" s="25">
        <f>'Collecting Feedback'!I24</f>
        <v>0</v>
      </c>
      <c r="F54" s="25">
        <f>'Collecting Feedback'!K24</f>
        <v>0</v>
      </c>
      <c r="G54" s="92" t="e" cm="1">
        <f t="array" ref="G54">_xlfn.SWITCH(C54, "Excelling", 4, "Achieving", 3, "Progressing", 2, "Insufficient Progress", 1)</f>
        <v>#N/A</v>
      </c>
      <c r="H54" s="92" t="e" cm="1">
        <f t="array" ref="H54">_xlfn.SWITCH(D54, "Excelling", 4, "Achieving", 3, "Progressing", 2, "Insufficient Progress", 1)</f>
        <v>#N/A</v>
      </c>
      <c r="I54" s="92" t="e" cm="1">
        <f t="array" ref="I54">_xlfn.SWITCH(E54, "Excelling", 4, "Achieving", 3, "Progressing", 2, "Insufficient Progress", 1)</f>
        <v>#N/A</v>
      </c>
      <c r="J54" s="92" t="e" cm="1">
        <f t="array" ref="J54">_xlfn.SWITCH(F54, "Excelling", 4, "Achieving", 3, "Progressing", 2, "Insufficient Progress", 1)</f>
        <v>#N/A</v>
      </c>
      <c r="L54" s="130"/>
    </row>
    <row r="55" spans="1:12" ht="42.65" customHeight="1">
      <c r="A55" s="148"/>
      <c r="B55" s="80" t="s">
        <v>208</v>
      </c>
      <c r="C55" s="25">
        <f>'Collecting Feedback'!E25</f>
        <v>0</v>
      </c>
      <c r="D55" s="25">
        <f>'Collecting Feedback'!G25</f>
        <v>0</v>
      </c>
      <c r="E55" s="25">
        <f>'Collecting Feedback'!I25</f>
        <v>0</v>
      </c>
      <c r="F55" s="25">
        <f>'Collecting Feedback'!K25</f>
        <v>0</v>
      </c>
      <c r="G55" s="92" t="e" cm="1">
        <f t="array" ref="G55">_xlfn.SWITCH(C55, "Excelling", 4, "Achieving", 3, "Progressing", 2, "Insufficient Progress", 1)</f>
        <v>#N/A</v>
      </c>
      <c r="H55" s="92" t="e" cm="1">
        <f t="array" ref="H55">_xlfn.SWITCH(D55, "Excelling", 4, "Achieving", 3, "Progressing", 2, "Insufficient Progress", 1)</f>
        <v>#N/A</v>
      </c>
      <c r="I55" s="92" t="e" cm="1">
        <f t="array" ref="I55">_xlfn.SWITCH(E55, "Excelling", 4, "Achieving", 3, "Progressing", 2, "Insufficient Progress", 1)</f>
        <v>#N/A</v>
      </c>
      <c r="J55" s="92" t="e" cm="1">
        <f t="array" ref="J55">_xlfn.SWITCH(F55, "Excelling", 4, "Achieving", 3, "Progressing", 2, "Insufficient Progress", 1)</f>
        <v>#N/A</v>
      </c>
      <c r="L55" s="130"/>
    </row>
    <row r="56" spans="1:12" ht="42.65" customHeight="1">
      <c r="A56" s="148"/>
      <c r="B56" s="80" t="s">
        <v>209</v>
      </c>
      <c r="C56" s="25">
        <f>'Collecting Feedback'!E26</f>
        <v>0</v>
      </c>
      <c r="D56" s="25">
        <f>'Collecting Feedback'!G26</f>
        <v>0</v>
      </c>
      <c r="E56" s="25">
        <f>'Collecting Feedback'!I26</f>
        <v>0</v>
      </c>
      <c r="F56" s="25">
        <f>'Collecting Feedback'!K26</f>
        <v>0</v>
      </c>
      <c r="G56" s="92" t="e" cm="1">
        <f t="array" ref="G56">_xlfn.SWITCH(C56, "Excelling", 4, "Achieving", 3, "Progressing", 2, "Insufficient Progress", 1)</f>
        <v>#N/A</v>
      </c>
      <c r="H56" s="92" t="e" cm="1">
        <f t="array" ref="H56">_xlfn.SWITCH(D56, "Excelling", 4, "Achieving", 3, "Progressing", 2, "Insufficient Progress", 1)</f>
        <v>#N/A</v>
      </c>
      <c r="I56" s="92" t="e" cm="1">
        <f t="array" ref="I56">_xlfn.SWITCH(E56, "Excelling", 4, "Achieving", 3, "Progressing", 2, "Insufficient Progress", 1)</f>
        <v>#N/A</v>
      </c>
      <c r="J56" s="92" t="e" cm="1">
        <f t="array" ref="J56">_xlfn.SWITCH(F56, "Excelling", 4, "Achieving", 3, "Progressing", 2, "Insufficient Progress", 1)</f>
        <v>#N/A</v>
      </c>
      <c r="L56" s="130"/>
    </row>
    <row r="57" spans="1:12" ht="42.65" customHeight="1">
      <c r="A57" s="148"/>
      <c r="B57" s="80" t="s">
        <v>210</v>
      </c>
      <c r="C57" s="25">
        <f>'Collecting Feedback'!E27</f>
        <v>0</v>
      </c>
      <c r="D57" s="25">
        <f>'Collecting Feedback'!G27</f>
        <v>0</v>
      </c>
      <c r="E57" s="25">
        <f>'Collecting Feedback'!I27</f>
        <v>0</v>
      </c>
      <c r="F57" s="25">
        <f>'Collecting Feedback'!K27</f>
        <v>0</v>
      </c>
      <c r="G57" s="92" t="e" cm="1">
        <f t="array" ref="G57">_xlfn.SWITCH(C57, "Excelling", 4, "Achieving", 3, "Progressing", 2, "Insufficient Progress", 1)</f>
        <v>#N/A</v>
      </c>
      <c r="H57" s="92" t="e" cm="1">
        <f t="array" ref="H57">_xlfn.SWITCH(D57, "Excelling", 4, "Achieving", 3, "Progressing", 2, "Insufficient Progress", 1)</f>
        <v>#N/A</v>
      </c>
      <c r="I57" s="92" t="e" cm="1">
        <f t="array" ref="I57">_xlfn.SWITCH(E57, "Excelling", 4, "Achieving", 3, "Progressing", 2, "Insufficient Progress", 1)</f>
        <v>#N/A</v>
      </c>
      <c r="J57" s="92" t="e" cm="1">
        <f t="array" ref="J57">_xlfn.SWITCH(F57, "Excelling", 4, "Achieving", 3, "Progressing", 2, "Insufficient Progress", 1)</f>
        <v>#N/A</v>
      </c>
      <c r="L57" s="130"/>
    </row>
    <row r="58" spans="1:12" ht="42.65" customHeight="1">
      <c r="A58" s="148"/>
      <c r="B58" s="80" t="s">
        <v>211</v>
      </c>
      <c r="C58" s="25">
        <f>'Collecting Feedback'!E28</f>
        <v>0</v>
      </c>
      <c r="D58" s="25">
        <f>'Collecting Feedback'!G28</f>
        <v>0</v>
      </c>
      <c r="E58" s="25">
        <f>'Collecting Feedback'!I28</f>
        <v>0</v>
      </c>
      <c r="F58" s="25">
        <f>'Collecting Feedback'!K28</f>
        <v>0</v>
      </c>
      <c r="G58" s="92" t="e" cm="1">
        <f t="array" ref="G58">_xlfn.SWITCH(C58, "Excelling", 4, "Achieving", 3, "Progressing", 2, "Insufficient Progress", 1)</f>
        <v>#N/A</v>
      </c>
      <c r="H58" s="92" t="e" cm="1">
        <f t="array" ref="H58">_xlfn.SWITCH(D58, "Excelling", 4, "Achieving", 3, "Progressing", 2, "Insufficient Progress", 1)</f>
        <v>#N/A</v>
      </c>
      <c r="I58" s="92" t="e" cm="1">
        <f t="array" ref="I58">_xlfn.SWITCH(E58, "Excelling", 4, "Achieving", 3, "Progressing", 2, "Insufficient Progress", 1)</f>
        <v>#N/A</v>
      </c>
      <c r="J58" s="92" t="e" cm="1">
        <f t="array" ref="J58">_xlfn.SWITCH(F58, "Excelling", 4, "Achieving", 3, "Progressing", 2, "Insufficient Progress", 1)</f>
        <v>#N/A</v>
      </c>
      <c r="L58" s="130"/>
    </row>
    <row r="59" spans="1:12" ht="42.65" customHeight="1">
      <c r="A59" s="148"/>
      <c r="B59" s="80" t="s">
        <v>212</v>
      </c>
      <c r="C59" s="25">
        <f>'Collecting Feedback'!E29</f>
        <v>0</v>
      </c>
      <c r="D59" s="25">
        <f>'Collecting Feedback'!G29</f>
        <v>0</v>
      </c>
      <c r="E59" s="25">
        <f>'Collecting Feedback'!I29</f>
        <v>0</v>
      </c>
      <c r="F59" s="25">
        <f>'Collecting Feedback'!K29</f>
        <v>0</v>
      </c>
      <c r="G59" s="92" t="e" cm="1">
        <f t="array" ref="G59">_xlfn.SWITCH(C59, "Excelling", 4, "Achieving", 3, "Progressing", 2, "Insufficient Progress", 1)</f>
        <v>#N/A</v>
      </c>
      <c r="H59" s="92" t="e" cm="1">
        <f t="array" ref="H59">_xlfn.SWITCH(D59, "Excelling", 4, "Achieving", 3, "Progressing", 2, "Insufficient Progress", 1)</f>
        <v>#N/A</v>
      </c>
      <c r="I59" s="92" t="e" cm="1">
        <f t="array" ref="I59">_xlfn.SWITCH(E59, "Excelling", 4, "Achieving", 3, "Progressing", 2, "Insufficient Progress", 1)</f>
        <v>#N/A</v>
      </c>
      <c r="J59" s="92" t="e" cm="1">
        <f t="array" ref="J59">_xlfn.SWITCH(F59, "Excelling", 4, "Achieving", 3, "Progressing", 2, "Insufficient Progress", 1)</f>
        <v>#N/A</v>
      </c>
      <c r="L59" s="130"/>
    </row>
    <row r="60" spans="1:12" ht="42.65" customHeight="1">
      <c r="A60" s="148"/>
      <c r="B60" s="80" t="s">
        <v>213</v>
      </c>
      <c r="C60" s="25">
        <f>'Collecting Feedback'!E30</f>
        <v>0</v>
      </c>
      <c r="D60" s="25">
        <f>'Collecting Feedback'!G30</f>
        <v>0</v>
      </c>
      <c r="E60" s="25">
        <f>'Collecting Feedback'!I30</f>
        <v>0</v>
      </c>
      <c r="F60" s="25">
        <f>'Collecting Feedback'!K30</f>
        <v>0</v>
      </c>
      <c r="G60" s="92" t="e" cm="1">
        <f t="array" ref="G60">_xlfn.SWITCH(C60, "Excelling", 4, "Achieving", 3, "Progressing", 2, "Insufficient Progress", 1)</f>
        <v>#N/A</v>
      </c>
      <c r="H60" s="92" t="e" cm="1">
        <f t="array" ref="H60">_xlfn.SWITCH(D60, "Excelling", 4, "Achieving", 3, "Progressing", 2, "Insufficient Progress", 1)</f>
        <v>#N/A</v>
      </c>
      <c r="I60" s="92" t="e" cm="1">
        <f t="array" ref="I60">_xlfn.SWITCH(E60, "Excelling", 4, "Achieving", 3, "Progressing", 2, "Insufficient Progress", 1)</f>
        <v>#N/A</v>
      </c>
      <c r="J60" s="92" t="e" cm="1">
        <f t="array" ref="J60">_xlfn.SWITCH(F60, "Excelling", 4, "Achieving", 3, "Progressing", 2, "Insufficient Progress", 1)</f>
        <v>#N/A</v>
      </c>
      <c r="L60" s="130"/>
    </row>
    <row r="61" spans="1:12" ht="42.65" customHeight="1">
      <c r="A61" s="148"/>
      <c r="B61" s="80" t="s">
        <v>214</v>
      </c>
      <c r="C61" s="25">
        <f>'Collecting Feedback'!E31</f>
        <v>0</v>
      </c>
      <c r="D61" s="25">
        <f>'Collecting Feedback'!G31</f>
        <v>0</v>
      </c>
      <c r="E61" s="25">
        <f>'Collecting Feedback'!I31</f>
        <v>0</v>
      </c>
      <c r="F61" s="25">
        <f>'Collecting Feedback'!K31</f>
        <v>0</v>
      </c>
      <c r="G61" s="92" t="e" cm="1">
        <f t="array" ref="G61">_xlfn.SWITCH(C61, "Excelling", 4, "Achieving", 3, "Progressing", 2, "Insufficient Progress", 1)</f>
        <v>#N/A</v>
      </c>
      <c r="H61" s="92" t="e" cm="1">
        <f t="array" ref="H61">_xlfn.SWITCH(D61, "Excelling", 4, "Achieving", 3, "Progressing", 2, "Insufficient Progress", 1)</f>
        <v>#N/A</v>
      </c>
      <c r="I61" s="92" t="e" cm="1">
        <f t="array" ref="I61">_xlfn.SWITCH(E61, "Excelling", 4, "Achieving", 3, "Progressing", 2, "Insufficient Progress", 1)</f>
        <v>#N/A</v>
      </c>
      <c r="J61" s="92" t="e" cm="1">
        <f t="array" ref="J61">_xlfn.SWITCH(F61, "Excelling", 4, "Achieving", 3, "Progressing", 2, "Insufficient Progress", 1)</f>
        <v>#N/A</v>
      </c>
      <c r="L61" s="130"/>
    </row>
    <row r="62" spans="1:12" ht="42.65" customHeight="1">
      <c r="A62" s="148"/>
      <c r="B62" s="80" t="s">
        <v>215</v>
      </c>
      <c r="C62" s="25">
        <f>'Collecting Feedback'!E32</f>
        <v>0</v>
      </c>
      <c r="D62" s="25">
        <f>'Collecting Feedback'!G32</f>
        <v>0</v>
      </c>
      <c r="E62" s="25">
        <f>'Collecting Feedback'!I32</f>
        <v>0</v>
      </c>
      <c r="F62" s="25">
        <f>'Collecting Feedback'!K32</f>
        <v>0</v>
      </c>
      <c r="G62" s="92" t="e" cm="1">
        <f t="array" ref="G62">_xlfn.SWITCH(C62, "Excelling", 4, "Achieving", 3, "Progressing", 2, "Insufficient Progress", 1)</f>
        <v>#N/A</v>
      </c>
      <c r="H62" s="92" t="e" cm="1">
        <f t="array" ref="H62">_xlfn.SWITCH(D62, "Excelling", 4, "Achieving", 3, "Progressing", 2, "Insufficient Progress", 1)</f>
        <v>#N/A</v>
      </c>
      <c r="I62" s="92" t="e" cm="1">
        <f t="array" ref="I62">_xlfn.SWITCH(E62, "Excelling", 4, "Achieving", 3, "Progressing", 2, "Insufficient Progress", 1)</f>
        <v>#N/A</v>
      </c>
      <c r="J62" s="92" t="e" cm="1">
        <f t="array" ref="J62">_xlfn.SWITCH(F62, "Excelling", 4, "Achieving", 3, "Progressing", 2, "Insufficient Progress", 1)</f>
        <v>#N/A</v>
      </c>
      <c r="L62" s="130"/>
    </row>
    <row r="63" spans="1:12" ht="42.65" customHeight="1">
      <c r="A63" s="148"/>
      <c r="B63" s="80" t="s">
        <v>216</v>
      </c>
      <c r="C63" s="25">
        <f>'Collecting Feedback'!E33</f>
        <v>0</v>
      </c>
      <c r="D63" s="25">
        <f>'Collecting Feedback'!G33</f>
        <v>0</v>
      </c>
      <c r="E63" s="25">
        <f>'Collecting Feedback'!I33</f>
        <v>0</v>
      </c>
      <c r="F63" s="25">
        <f>'Collecting Feedback'!K33</f>
        <v>0</v>
      </c>
      <c r="G63" s="92" t="e" cm="1">
        <f t="array" ref="G63">_xlfn.SWITCH(C63, "Excelling", 4, "Achieving", 3, "Progressing", 2, "Insufficient Progress", 1)</f>
        <v>#N/A</v>
      </c>
      <c r="H63" s="92" t="e" cm="1">
        <f t="array" ref="H63">_xlfn.SWITCH(D63, "Excelling", 4, "Achieving", 3, "Progressing", 2, "Insufficient Progress", 1)</f>
        <v>#N/A</v>
      </c>
      <c r="I63" s="92" t="e" cm="1">
        <f t="array" ref="I63">_xlfn.SWITCH(E63, "Excelling", 4, "Achieving", 3, "Progressing", 2, "Insufficient Progress", 1)</f>
        <v>#N/A</v>
      </c>
      <c r="J63" s="92" t="e" cm="1">
        <f t="array" ref="J63">_xlfn.SWITCH(F63, "Excelling", 4, "Achieving", 3, "Progressing", 2, "Insufficient Progress", 1)</f>
        <v>#N/A</v>
      </c>
      <c r="L63" s="130"/>
    </row>
    <row r="64" spans="1:12" ht="42.65" customHeight="1">
      <c r="A64" s="148"/>
      <c r="B64" s="80" t="s">
        <v>217</v>
      </c>
      <c r="C64" s="25">
        <f>'Collecting Feedback'!E34</f>
        <v>0</v>
      </c>
      <c r="D64" s="25">
        <f>'Collecting Feedback'!G34</f>
        <v>0</v>
      </c>
      <c r="E64" s="25">
        <f>'Collecting Feedback'!I34</f>
        <v>0</v>
      </c>
      <c r="F64" s="25">
        <f>'Collecting Feedback'!K34</f>
        <v>0</v>
      </c>
      <c r="G64" s="92" t="e" cm="1">
        <f t="array" ref="G64">_xlfn.SWITCH(C64, "Excelling", 4, "Achieving", 3, "Progressing", 2, "Insufficient Progress", 1)</f>
        <v>#N/A</v>
      </c>
      <c r="H64" s="92" t="e" cm="1">
        <f t="array" ref="H64">_xlfn.SWITCH(D64, "Excelling", 4, "Achieving", 3, "Progressing", 2, "Insufficient Progress", 1)</f>
        <v>#N/A</v>
      </c>
      <c r="I64" s="92" t="e" cm="1">
        <f t="array" ref="I64">_xlfn.SWITCH(E64, "Excelling", 4, "Achieving", 3, "Progressing", 2, "Insufficient Progress", 1)</f>
        <v>#N/A</v>
      </c>
      <c r="J64" s="92" t="e" cm="1">
        <f t="array" ref="J64">_xlfn.SWITCH(F64, "Excelling", 4, "Achieving", 3, "Progressing", 2, "Insufficient Progress", 1)</f>
        <v>#N/A</v>
      </c>
      <c r="L64" s="130"/>
    </row>
    <row r="65" spans="1:22" ht="42.65" customHeight="1">
      <c r="A65" s="148"/>
      <c r="B65" s="80" t="s">
        <v>218</v>
      </c>
      <c r="C65" s="25">
        <f>'Collecting Feedback'!E35</f>
        <v>0</v>
      </c>
      <c r="D65" s="25">
        <f>'Collecting Feedback'!G35</f>
        <v>0</v>
      </c>
      <c r="E65" s="25">
        <f>'Collecting Feedback'!I35</f>
        <v>0</v>
      </c>
      <c r="F65" s="25">
        <f>'Collecting Feedback'!K35</f>
        <v>0</v>
      </c>
      <c r="G65" s="92" t="e" cm="1">
        <f t="array" ref="G65">_xlfn.SWITCH(C65, "Excelling", 4, "Achieving", 3, "Progressing", 2, "Insufficient Progress", 1)</f>
        <v>#N/A</v>
      </c>
      <c r="H65" s="92" t="e" cm="1">
        <f t="array" ref="H65">_xlfn.SWITCH(D65, "Excelling", 4, "Achieving", 3, "Progressing", 2, "Insufficient Progress", 1)</f>
        <v>#N/A</v>
      </c>
      <c r="I65" s="92" t="e" cm="1">
        <f t="array" ref="I65">_xlfn.SWITCH(E65, "Excelling", 4, "Achieving", 3, "Progressing", 2, "Insufficient Progress", 1)</f>
        <v>#N/A</v>
      </c>
      <c r="J65" s="92" t="e" cm="1">
        <f t="array" ref="J65">_xlfn.SWITCH(F65, "Excelling", 4, "Achieving", 3, "Progressing", 2, "Insufficient Progress", 1)</f>
        <v>#N/A</v>
      </c>
      <c r="L65" s="130"/>
    </row>
    <row r="66" spans="1:22" ht="42.65" customHeight="1">
      <c r="A66" s="148"/>
      <c r="B66" s="80" t="s">
        <v>219</v>
      </c>
      <c r="C66" s="25">
        <f>'Collecting Feedback'!E36</f>
        <v>0</v>
      </c>
      <c r="D66" s="25">
        <f>'Collecting Feedback'!G36</f>
        <v>0</v>
      </c>
      <c r="E66" s="25">
        <f>'Collecting Feedback'!I36</f>
        <v>0</v>
      </c>
      <c r="F66" s="25">
        <f>'Collecting Feedback'!K36</f>
        <v>0</v>
      </c>
      <c r="G66" s="92" t="e" cm="1">
        <f t="array" ref="G66">_xlfn.SWITCH(C66, "Excelling", 4, "Achieving", 3, "Progressing", 2, "Insufficient Progress", 1)</f>
        <v>#N/A</v>
      </c>
      <c r="H66" s="92" t="e" cm="1">
        <f t="array" ref="H66">_xlfn.SWITCH(D66, "Excelling", 4, "Achieving", 3, "Progressing", 2, "Insufficient Progress", 1)</f>
        <v>#N/A</v>
      </c>
      <c r="I66" s="92" t="e" cm="1">
        <f t="array" ref="I66">_xlfn.SWITCH(E66, "Excelling", 4, "Achieving", 3, "Progressing", 2, "Insufficient Progress", 1)</f>
        <v>#N/A</v>
      </c>
      <c r="J66" s="92" t="e" cm="1">
        <f t="array" ref="J66">_xlfn.SWITCH(F66, "Excelling", 4, "Achieving", 3, "Progressing", 2, "Insufficient Progress", 1)</f>
        <v>#N/A</v>
      </c>
      <c r="L66" s="130"/>
    </row>
    <row r="67" spans="1:22" ht="42.65" customHeight="1" thickBot="1">
      <c r="A67" s="149"/>
      <c r="B67" s="81" t="s">
        <v>220</v>
      </c>
      <c r="C67" s="72">
        <f>'Collecting Feedback'!E37</f>
        <v>0</v>
      </c>
      <c r="D67" s="72">
        <f>'Collecting Feedback'!G37</f>
        <v>0</v>
      </c>
      <c r="E67" s="72">
        <f>'Collecting Feedback'!I37</f>
        <v>0</v>
      </c>
      <c r="F67" s="72">
        <f>'Collecting Feedback'!K37</f>
        <v>0</v>
      </c>
      <c r="G67" s="93" t="e" cm="1">
        <f t="array" ref="G67">_xlfn.SWITCH(C67, "Excelling", 4, "Achieving", 3, "Progressing", 2, "Insufficient Progress", 1)</f>
        <v>#N/A</v>
      </c>
      <c r="H67" s="93" t="e" cm="1">
        <f t="array" ref="H67">_xlfn.SWITCH(D67, "Excelling", 4, "Achieving", 3, "Progressing", 2, "Insufficient Progress", 1)</f>
        <v>#N/A</v>
      </c>
      <c r="I67" s="93" t="e" cm="1">
        <f t="array" ref="I67">_xlfn.SWITCH(E67, "Excelling", 4, "Achieving", 3, "Progressing", 2, "Insufficient Progress", 1)</f>
        <v>#N/A</v>
      </c>
      <c r="J67" s="93" t="e" cm="1">
        <f t="array" ref="J67">_xlfn.SWITCH(F67, "Excelling", 4, "Achieving", 3, "Progressing", 2, "Insufficient Progress", 1)</f>
        <v>#N/A</v>
      </c>
      <c r="K67" s="78"/>
      <c r="L67" s="131"/>
    </row>
    <row r="68" spans="1:22" ht="42.65" customHeight="1">
      <c r="A68" s="150" t="s">
        <v>221</v>
      </c>
      <c r="B68" s="82" t="s">
        <v>222</v>
      </c>
      <c r="C68" s="68">
        <f>'Analysing Feedback '!E10</f>
        <v>0</v>
      </c>
      <c r="D68" s="68">
        <f>'Analysing Feedback '!G10</f>
        <v>0</v>
      </c>
      <c r="E68" s="68">
        <f>'Analysing Feedback '!I10</f>
        <v>0</v>
      </c>
      <c r="F68" s="68">
        <f>'Analysing Feedback '!K10</f>
        <v>0</v>
      </c>
      <c r="G68" s="91" t="e" cm="1">
        <f t="array" ref="G68">_xlfn.SWITCH(C68, "Excelling", 4, "Achieving", 3, "Progressing", 2, "Insufficient Progress", 1)</f>
        <v>#N/A</v>
      </c>
      <c r="H68" s="91" t="e" cm="1">
        <f t="array" ref="H68">_xlfn.SWITCH(D68, "Excelling", 4, "Achieving", 3, "Progressing", 2, "Insufficient Progress", 1)</f>
        <v>#N/A</v>
      </c>
      <c r="I68" s="91" t="e" cm="1">
        <f t="array" ref="I68">_xlfn.SWITCH(E68, "Excelling", 4, "Achieving", 3, "Progressing", 2, "Insufficient Progress", 1)</f>
        <v>#N/A</v>
      </c>
      <c r="J68" s="91" t="e" cm="1">
        <f t="array" ref="J68">_xlfn.SWITCH(F68, "Excelling", 4, "Achieving", 3, "Progressing", 2, "Insufficient Progress", 1)</f>
        <v>#N/A</v>
      </c>
      <c r="K68" s="75"/>
      <c r="L68" s="132" t="s">
        <v>221</v>
      </c>
      <c r="N68" s="125" t="s">
        <v>223</v>
      </c>
      <c r="O68" s="125"/>
      <c r="P68" s="125"/>
      <c r="Q68" s="125"/>
      <c r="R68" s="125"/>
      <c r="S68" s="125"/>
      <c r="T68" s="125"/>
      <c r="U68" s="125"/>
      <c r="V68" s="125"/>
    </row>
    <row r="69" spans="1:22" ht="42.65" customHeight="1">
      <c r="A69" s="151"/>
      <c r="B69" s="83" t="s">
        <v>224</v>
      </c>
      <c r="C69" s="25">
        <f>'Analysing Feedback '!E11</f>
        <v>0</v>
      </c>
      <c r="D69" s="25">
        <f>'Analysing Feedback '!G11</f>
        <v>0</v>
      </c>
      <c r="E69" s="25">
        <f>'Analysing Feedback '!I11</f>
        <v>0</v>
      </c>
      <c r="F69" s="25">
        <f>'Analysing Feedback '!K11</f>
        <v>0</v>
      </c>
      <c r="G69" s="92" t="e" cm="1">
        <f t="array" ref="G69">_xlfn.SWITCH(C69, "Excelling", 4, "Achieving", 3, "Progressing", 2, "Insufficient Progress", 1)</f>
        <v>#N/A</v>
      </c>
      <c r="H69" s="92" t="e" cm="1">
        <f t="array" ref="H69">_xlfn.SWITCH(D69, "Excelling", 4, "Achieving", 3, "Progressing", 2, "Insufficient Progress", 1)</f>
        <v>#N/A</v>
      </c>
      <c r="I69" s="92" t="e" cm="1">
        <f t="array" ref="I69">_xlfn.SWITCH(E69, "Excelling", 4, "Achieving", 3, "Progressing", 2, "Insufficient Progress", 1)</f>
        <v>#N/A</v>
      </c>
      <c r="J69" s="92" t="e" cm="1">
        <f t="array" ref="J69">_xlfn.SWITCH(F69, "Excelling", 4, "Achieving", 3, "Progressing", 2, "Insufficient Progress", 1)</f>
        <v>#N/A</v>
      </c>
      <c r="L69" s="133"/>
      <c r="O69" s="105" t="s">
        <v>151</v>
      </c>
      <c r="P69" s="62" t="s">
        <v>55</v>
      </c>
      <c r="Q69" s="105" t="s">
        <v>152</v>
      </c>
      <c r="R69" s="62" t="s">
        <v>56</v>
      </c>
      <c r="S69" s="105" t="s">
        <v>153</v>
      </c>
      <c r="T69" s="62" t="s">
        <v>57</v>
      </c>
      <c r="U69" s="105" t="s">
        <v>154</v>
      </c>
      <c r="V69" s="62" t="s">
        <v>155</v>
      </c>
    </row>
    <row r="70" spans="1:22" ht="42.65" customHeight="1">
      <c r="A70" s="151"/>
      <c r="B70" s="83" t="s">
        <v>225</v>
      </c>
      <c r="C70" s="25">
        <f>'Analysing Feedback '!E12</f>
        <v>0</v>
      </c>
      <c r="D70" s="25">
        <f>'Analysing Feedback '!G12</f>
        <v>0</v>
      </c>
      <c r="E70" s="25">
        <f>'Analysing Feedback '!I12</f>
        <v>0</v>
      </c>
      <c r="F70" s="25">
        <f>'Analysing Feedback '!K12</f>
        <v>0</v>
      </c>
      <c r="G70" s="92" t="e" cm="1">
        <f t="array" ref="G70">_xlfn.SWITCH(C70, "Excelling", 4, "Achieving", 3, "Progressing", 2, "Insufficient Progress", 1)</f>
        <v>#N/A</v>
      </c>
      <c r="H70" s="92" t="e" cm="1">
        <f t="array" ref="H70">_xlfn.SWITCH(D70, "Excelling", 4, "Achieving", 3, "Progressing", 2, "Insufficient Progress", 1)</f>
        <v>#N/A</v>
      </c>
      <c r="I70" s="92" t="e" cm="1">
        <f t="array" ref="I70">_xlfn.SWITCH(E70, "Excelling", 4, "Achieving", 3, "Progressing", 2, "Insufficient Progress", 1)</f>
        <v>#N/A</v>
      </c>
      <c r="J70" s="92" t="e" cm="1">
        <f t="array" ref="J70">_xlfn.SWITCH(F70, "Excelling", 4, "Achieving", 3, "Progressing", 2, "Insufficient Progress", 1)</f>
        <v>#N/A</v>
      </c>
      <c r="L70" s="133"/>
      <c r="N70" s="104" t="s">
        <v>10</v>
      </c>
      <c r="O70" s="105">
        <f>'Analysing Feedback '!B51</f>
        <v>0</v>
      </c>
      <c r="P70" s="106" t="e">
        <f>O70/$O$74</f>
        <v>#DIV/0!</v>
      </c>
      <c r="Q70" s="105">
        <f>'Analysing Feedback '!D51</f>
        <v>0</v>
      </c>
      <c r="R70" s="106" t="e">
        <f>Q70/$Q$74</f>
        <v>#DIV/0!</v>
      </c>
      <c r="S70" s="105">
        <f>'Analysing Feedback '!F51</f>
        <v>0</v>
      </c>
      <c r="T70" s="106" t="e">
        <f>S70/$S$74</f>
        <v>#DIV/0!</v>
      </c>
      <c r="U70" s="105">
        <f>'Analysing Feedback '!H51</f>
        <v>0</v>
      </c>
      <c r="V70" s="107" t="e">
        <f>U70/$U$74</f>
        <v>#DIV/0!</v>
      </c>
    </row>
    <row r="71" spans="1:22" ht="42.65" customHeight="1">
      <c r="A71" s="151"/>
      <c r="B71" s="83" t="s">
        <v>226</v>
      </c>
      <c r="C71" s="25">
        <f>'Analysing Feedback '!E13</f>
        <v>0</v>
      </c>
      <c r="D71" s="25">
        <f>'Analysing Feedback '!G13</f>
        <v>0</v>
      </c>
      <c r="E71" s="25">
        <f>'Analysing Feedback '!I13</f>
        <v>0</v>
      </c>
      <c r="F71" s="25">
        <f>'Analysing Feedback '!K13</f>
        <v>0</v>
      </c>
      <c r="G71" s="92" t="e" cm="1">
        <f t="array" ref="G71">_xlfn.SWITCH(C71, "Excelling", 4, "Achieving", 3, "Progressing", 2, "Insufficient Progress", 1)</f>
        <v>#N/A</v>
      </c>
      <c r="H71" s="92" t="e" cm="1">
        <f t="array" ref="H71">_xlfn.SWITCH(D71, "Excelling", 4, "Achieving", 3, "Progressing", 2, "Insufficient Progress", 1)</f>
        <v>#N/A</v>
      </c>
      <c r="I71" s="92" t="e" cm="1">
        <f t="array" ref="I71">_xlfn.SWITCH(E71, "Excelling", 4, "Achieving", 3, "Progressing", 2, "Insufficient Progress", 1)</f>
        <v>#N/A</v>
      </c>
      <c r="J71" s="92" t="e" cm="1">
        <f t="array" ref="J71">_xlfn.SWITCH(F71, "Excelling", 4, "Achieving", 3, "Progressing", 2, "Insufficient Progress", 1)</f>
        <v>#N/A</v>
      </c>
      <c r="L71" s="133"/>
      <c r="N71" s="104" t="s">
        <v>12</v>
      </c>
      <c r="O71" s="105">
        <f>'Analysing Feedback '!B52</f>
        <v>0</v>
      </c>
      <c r="P71" s="106" t="e">
        <f t="shared" ref="P71:P73" si="13">O71/$O$74</f>
        <v>#DIV/0!</v>
      </c>
      <c r="Q71" s="105">
        <f>'Analysing Feedback '!D52</f>
        <v>0</v>
      </c>
      <c r="R71" s="106" t="e">
        <f t="shared" ref="R71:R73" si="14">Q71/$Q$74</f>
        <v>#DIV/0!</v>
      </c>
      <c r="S71" s="105">
        <f>'Analysing Feedback '!F52</f>
        <v>0</v>
      </c>
      <c r="T71" s="106" t="e">
        <f t="shared" ref="T71:T73" si="15">S71/$S$74</f>
        <v>#DIV/0!</v>
      </c>
      <c r="U71" s="105">
        <f>'Analysing Feedback '!H52</f>
        <v>0</v>
      </c>
      <c r="V71" s="107" t="e">
        <f t="shared" ref="V71:V73" si="16">U71/$U$74</f>
        <v>#DIV/0!</v>
      </c>
    </row>
    <row r="72" spans="1:22" ht="42.65" customHeight="1">
      <c r="A72" s="151"/>
      <c r="B72" s="83" t="s">
        <v>227</v>
      </c>
      <c r="C72" s="25">
        <f>'Analysing Feedback '!E14</f>
        <v>0</v>
      </c>
      <c r="D72" s="25">
        <f>'Analysing Feedback '!G14</f>
        <v>0</v>
      </c>
      <c r="E72" s="25">
        <f>'Analysing Feedback '!I14</f>
        <v>0</v>
      </c>
      <c r="F72" s="25">
        <f>'Analysing Feedback '!K14</f>
        <v>0</v>
      </c>
      <c r="G72" s="92" t="e" cm="1">
        <f t="array" ref="G72">_xlfn.SWITCH(C72, "Excelling", 4, "Achieving", 3, "Progressing", 2, "Insufficient Progress", 1)</f>
        <v>#N/A</v>
      </c>
      <c r="H72" s="92" t="e" cm="1">
        <f t="array" ref="H72">_xlfn.SWITCH(D72, "Excelling", 4, "Achieving", 3, "Progressing", 2, "Insufficient Progress", 1)</f>
        <v>#N/A</v>
      </c>
      <c r="I72" s="92" t="e" cm="1">
        <f t="array" ref="I72">_xlfn.SWITCH(E72, "Excelling", 4, "Achieving", 3, "Progressing", 2, "Insufficient Progress", 1)</f>
        <v>#N/A</v>
      </c>
      <c r="J72" s="92" t="e" cm="1">
        <f t="array" ref="J72">_xlfn.SWITCH(F72, "Excelling", 4, "Achieving", 3, "Progressing", 2, "Insufficient Progress", 1)</f>
        <v>#N/A</v>
      </c>
      <c r="L72" s="133"/>
      <c r="N72" s="104" t="s">
        <v>14</v>
      </c>
      <c r="O72" s="105">
        <f>'Analysing Feedback '!B53</f>
        <v>0</v>
      </c>
      <c r="P72" s="106" t="e">
        <f t="shared" si="13"/>
        <v>#DIV/0!</v>
      </c>
      <c r="Q72" s="105">
        <f>'Analysing Feedback '!D53</f>
        <v>0</v>
      </c>
      <c r="R72" s="106" t="e">
        <f t="shared" si="14"/>
        <v>#DIV/0!</v>
      </c>
      <c r="S72" s="105">
        <f>'Analysing Feedback '!F53</f>
        <v>0</v>
      </c>
      <c r="T72" s="106" t="e">
        <f t="shared" si="15"/>
        <v>#DIV/0!</v>
      </c>
      <c r="U72" s="105">
        <f>'Analysing Feedback '!H53</f>
        <v>0</v>
      </c>
      <c r="V72" s="107" t="e">
        <f t="shared" si="16"/>
        <v>#DIV/0!</v>
      </c>
    </row>
    <row r="73" spans="1:22" ht="42.65" customHeight="1">
      <c r="A73" s="151"/>
      <c r="B73" s="83" t="s">
        <v>228</v>
      </c>
      <c r="C73" s="25">
        <f>'Analysing Feedback '!E15</f>
        <v>0</v>
      </c>
      <c r="D73" s="25">
        <f>'Analysing Feedback '!G15</f>
        <v>0</v>
      </c>
      <c r="E73" s="25">
        <f>'Analysing Feedback '!I15</f>
        <v>0</v>
      </c>
      <c r="F73" s="25">
        <f>'Analysing Feedback '!K15</f>
        <v>0</v>
      </c>
      <c r="G73" s="92" t="e" cm="1">
        <f t="array" ref="G73">_xlfn.SWITCH(C73, "Excelling", 4, "Achieving", 3, "Progressing", 2, "Insufficient Progress", 1)</f>
        <v>#N/A</v>
      </c>
      <c r="H73" s="92" t="e" cm="1">
        <f t="array" ref="H73">_xlfn.SWITCH(D73, "Excelling", 4, "Achieving", 3, "Progressing", 2, "Insufficient Progress", 1)</f>
        <v>#N/A</v>
      </c>
      <c r="I73" s="92" t="e" cm="1">
        <f t="array" ref="I73">_xlfn.SWITCH(E73, "Excelling", 4, "Achieving", 3, "Progressing", 2, "Insufficient Progress", 1)</f>
        <v>#N/A</v>
      </c>
      <c r="J73" s="92" t="e" cm="1">
        <f t="array" ref="J73">_xlfn.SWITCH(F73, "Excelling", 4, "Achieving", 3, "Progressing", 2, "Insufficient Progress", 1)</f>
        <v>#N/A</v>
      </c>
      <c r="L73" s="133"/>
      <c r="N73" s="104" t="s">
        <v>16</v>
      </c>
      <c r="O73" s="105">
        <f>'Analysing Feedback '!B54</f>
        <v>0</v>
      </c>
      <c r="P73" s="106" t="e">
        <f t="shared" si="13"/>
        <v>#DIV/0!</v>
      </c>
      <c r="Q73" s="105">
        <f>'Analysing Feedback '!D54</f>
        <v>0</v>
      </c>
      <c r="R73" s="106" t="e">
        <f t="shared" si="14"/>
        <v>#DIV/0!</v>
      </c>
      <c r="S73" s="105">
        <f>'Analysing Feedback '!F54</f>
        <v>0</v>
      </c>
      <c r="T73" s="106" t="e">
        <f t="shared" si="15"/>
        <v>#DIV/0!</v>
      </c>
      <c r="U73" s="105">
        <f>'Analysing Feedback '!H54</f>
        <v>0</v>
      </c>
      <c r="V73" s="107" t="e">
        <f t="shared" si="16"/>
        <v>#DIV/0!</v>
      </c>
    </row>
    <row r="74" spans="1:22" ht="42.65" customHeight="1">
      <c r="A74" s="151"/>
      <c r="B74" s="83" t="s">
        <v>229</v>
      </c>
      <c r="C74" s="25">
        <f>'Analysing Feedback '!E16</f>
        <v>0</v>
      </c>
      <c r="D74" s="25">
        <f>'Analysing Feedback '!G16</f>
        <v>0</v>
      </c>
      <c r="E74" s="25">
        <f>'Analysing Feedback '!I16</f>
        <v>0</v>
      </c>
      <c r="F74" s="25">
        <f>'Analysing Feedback '!K16</f>
        <v>0</v>
      </c>
      <c r="G74" s="92" t="e" cm="1">
        <f t="array" ref="G74">_xlfn.SWITCH(C74, "Excelling", 4, "Achieving", 3, "Progressing", 2, "Insufficient Progress", 1)</f>
        <v>#N/A</v>
      </c>
      <c r="H74" s="92" t="e" cm="1">
        <f t="array" ref="H74">_xlfn.SWITCH(D74, "Excelling", 4, "Achieving", 3, "Progressing", 2, "Insufficient Progress", 1)</f>
        <v>#N/A</v>
      </c>
      <c r="I74" s="92" t="e" cm="1">
        <f t="array" ref="I74">_xlfn.SWITCH(E74, "Excelling", 4, "Achieving", 3, "Progressing", 2, "Insufficient Progress", 1)</f>
        <v>#N/A</v>
      </c>
      <c r="J74" s="92" t="e" cm="1">
        <f t="array" ref="J74">_xlfn.SWITCH(F74, "Excelling", 4, "Achieving", 3, "Progressing", 2, "Insufficient Progress", 1)</f>
        <v>#N/A</v>
      </c>
      <c r="L74" s="133"/>
      <c r="N74" s="104" t="s">
        <v>161</v>
      </c>
      <c r="O74" s="104">
        <f>SUM(O70:O73)</f>
        <v>0</v>
      </c>
      <c r="Q74" s="104">
        <f>SUM(Q70:Q73)</f>
        <v>0</v>
      </c>
      <c r="S74" s="104">
        <f>SUM(S70:S73)</f>
        <v>0</v>
      </c>
      <c r="U74" s="104">
        <f>SUM(U70:U73)</f>
        <v>0</v>
      </c>
      <c r="V74" s="104"/>
    </row>
    <row r="75" spans="1:22" ht="42.65" customHeight="1">
      <c r="A75" s="151"/>
      <c r="B75" s="83" t="s">
        <v>230</v>
      </c>
      <c r="C75" s="25">
        <f>'Analysing Feedback '!E17</f>
        <v>0</v>
      </c>
      <c r="D75" s="25">
        <f>'Analysing Feedback '!G17</f>
        <v>0</v>
      </c>
      <c r="E75" s="25">
        <f>'Analysing Feedback '!I17</f>
        <v>0</v>
      </c>
      <c r="F75" s="25">
        <f>'Analysing Feedback '!K17</f>
        <v>0</v>
      </c>
      <c r="G75" s="92" t="e" cm="1">
        <f t="array" ref="G75">_xlfn.SWITCH(C75, "Excelling", 4, "Achieving", 3, "Progressing", 2, "Insufficient Progress", 1)</f>
        <v>#N/A</v>
      </c>
      <c r="H75" s="92" t="e" cm="1">
        <f t="array" ref="H75">_xlfn.SWITCH(D75, "Excelling", 4, "Achieving", 3, "Progressing", 2, "Insufficient Progress", 1)</f>
        <v>#N/A</v>
      </c>
      <c r="I75" s="92" t="e" cm="1">
        <f t="array" ref="I75">_xlfn.SWITCH(E75, "Excelling", 4, "Achieving", 3, "Progressing", 2, "Insufficient Progress", 1)</f>
        <v>#N/A</v>
      </c>
      <c r="J75" s="92" t="e" cm="1">
        <f t="array" ref="J75">_xlfn.SWITCH(F75, "Excelling", 4, "Achieving", 3, "Progressing", 2, "Insufficient Progress", 1)</f>
        <v>#N/A</v>
      </c>
      <c r="L75" s="133"/>
    </row>
    <row r="76" spans="1:22" ht="42.65" customHeight="1">
      <c r="A76" s="151"/>
      <c r="B76" s="83" t="s">
        <v>231</v>
      </c>
      <c r="C76" s="25">
        <f>'Analysing Feedback '!E18</f>
        <v>0</v>
      </c>
      <c r="D76" s="25">
        <f>'Analysing Feedback '!G18</f>
        <v>0</v>
      </c>
      <c r="E76" s="25">
        <f>'Analysing Feedback '!I18</f>
        <v>0</v>
      </c>
      <c r="F76" s="25">
        <f>'Analysing Feedback '!K18</f>
        <v>0</v>
      </c>
      <c r="G76" s="92" t="e" cm="1">
        <f t="array" ref="G76">_xlfn.SWITCH(C76, "Excelling", 4, "Achieving", 3, "Progressing", 2, "Insufficient Progress", 1)</f>
        <v>#N/A</v>
      </c>
      <c r="H76" s="92" t="e" cm="1">
        <f t="array" ref="H76">_xlfn.SWITCH(D76, "Excelling", 4, "Achieving", 3, "Progressing", 2, "Insufficient Progress", 1)</f>
        <v>#N/A</v>
      </c>
      <c r="I76" s="92" t="e" cm="1">
        <f t="array" ref="I76">_xlfn.SWITCH(E76, "Excelling", 4, "Achieving", 3, "Progressing", 2, "Insufficient Progress", 1)</f>
        <v>#N/A</v>
      </c>
      <c r="J76" s="92" t="e" cm="1">
        <f t="array" ref="J76">_xlfn.SWITCH(F76, "Excelling", 4, "Achieving", 3, "Progressing", 2, "Insufficient Progress", 1)</f>
        <v>#N/A</v>
      </c>
      <c r="L76" s="133"/>
    </row>
    <row r="77" spans="1:22" ht="42.65" customHeight="1">
      <c r="A77" s="151"/>
      <c r="B77" s="83" t="s">
        <v>232</v>
      </c>
      <c r="C77" s="25">
        <f>'Analysing Feedback '!E19</f>
        <v>0</v>
      </c>
      <c r="D77" s="25">
        <f>'Analysing Feedback '!G19</f>
        <v>0</v>
      </c>
      <c r="E77" s="25">
        <f>'Analysing Feedback '!I19</f>
        <v>0</v>
      </c>
      <c r="F77" s="25">
        <f>'Analysing Feedback '!K19</f>
        <v>0</v>
      </c>
      <c r="G77" s="92" t="e" cm="1">
        <f t="array" ref="G77">_xlfn.SWITCH(C77, "Excelling", 4, "Achieving", 3, "Progressing", 2, "Insufficient Progress", 1)</f>
        <v>#N/A</v>
      </c>
      <c r="H77" s="92" t="e" cm="1">
        <f t="array" ref="H77">_xlfn.SWITCH(D77, "Excelling", 4, "Achieving", 3, "Progressing", 2, "Insufficient Progress", 1)</f>
        <v>#N/A</v>
      </c>
      <c r="I77" s="92" t="e" cm="1">
        <f t="array" ref="I77">_xlfn.SWITCH(E77, "Excelling", 4, "Achieving", 3, "Progressing", 2, "Insufficient Progress", 1)</f>
        <v>#N/A</v>
      </c>
      <c r="J77" s="92" t="e" cm="1">
        <f t="array" ref="J77">_xlfn.SWITCH(F77, "Excelling", 4, "Achieving", 3, "Progressing", 2, "Insufficient Progress", 1)</f>
        <v>#N/A</v>
      </c>
      <c r="L77" s="133"/>
    </row>
    <row r="78" spans="1:22" ht="42.65" customHeight="1">
      <c r="A78" s="151"/>
      <c r="B78" s="83" t="s">
        <v>233</v>
      </c>
      <c r="C78" s="25">
        <f>'Analysing Feedback '!E20</f>
        <v>0</v>
      </c>
      <c r="D78" s="25">
        <f>'Analysing Feedback '!G20</f>
        <v>0</v>
      </c>
      <c r="E78" s="25">
        <f>'Analysing Feedback '!I20</f>
        <v>0</v>
      </c>
      <c r="F78" s="25">
        <f>'Analysing Feedback '!K20</f>
        <v>0</v>
      </c>
      <c r="G78" s="92" t="e" cm="1">
        <f t="array" ref="G78">_xlfn.SWITCH(C78, "Excelling", 4, "Achieving", 3, "Progressing", 2, "Insufficient Progress", 1)</f>
        <v>#N/A</v>
      </c>
      <c r="H78" s="92" t="e" cm="1">
        <f t="array" ref="H78">_xlfn.SWITCH(D78, "Excelling", 4, "Achieving", 3, "Progressing", 2, "Insufficient Progress", 1)</f>
        <v>#N/A</v>
      </c>
      <c r="I78" s="92" t="e" cm="1">
        <f t="array" ref="I78">_xlfn.SWITCH(E78, "Excelling", 4, "Achieving", 3, "Progressing", 2, "Insufficient Progress", 1)</f>
        <v>#N/A</v>
      </c>
      <c r="J78" s="92" t="e" cm="1">
        <f t="array" ref="J78">_xlfn.SWITCH(F78, "Excelling", 4, "Achieving", 3, "Progressing", 2, "Insufficient Progress", 1)</f>
        <v>#N/A</v>
      </c>
      <c r="L78" s="133"/>
    </row>
    <row r="79" spans="1:22" ht="42.65" customHeight="1" thickBot="1">
      <c r="A79" s="152"/>
      <c r="B79" s="84" t="s">
        <v>234</v>
      </c>
      <c r="C79" s="72">
        <f>'Analysing Feedback '!E21</f>
        <v>0</v>
      </c>
      <c r="D79" s="72">
        <f>'Analysing Feedback '!G21</f>
        <v>0</v>
      </c>
      <c r="E79" s="72">
        <f>'Analysing Feedback '!I21</f>
        <v>0</v>
      </c>
      <c r="F79" s="72">
        <f>'Analysing Feedback '!K21</f>
        <v>0</v>
      </c>
      <c r="G79" s="93" t="e" cm="1">
        <f t="array" ref="G79">_xlfn.SWITCH(C79, "Excelling", 4, "Achieving", 3, "Progressing", 2, "Insufficient Progress", 1)</f>
        <v>#N/A</v>
      </c>
      <c r="H79" s="93" t="e" cm="1">
        <f t="array" ref="H79">_xlfn.SWITCH(D79, "Excelling", 4, "Achieving", 3, "Progressing", 2, "Insufficient Progress", 1)</f>
        <v>#N/A</v>
      </c>
      <c r="I79" s="93" t="e" cm="1">
        <f t="array" ref="I79">_xlfn.SWITCH(E79, "Excelling", 4, "Achieving", 3, "Progressing", 2, "Insufficient Progress", 1)</f>
        <v>#N/A</v>
      </c>
      <c r="J79" s="93" t="e" cm="1">
        <f t="array" ref="J79">_xlfn.SWITCH(F79, "Excelling", 4, "Achieving", 3, "Progressing", 2, "Insufficient Progress", 1)</f>
        <v>#N/A</v>
      </c>
      <c r="K79" s="78"/>
      <c r="L79" s="134"/>
    </row>
    <row r="80" spans="1:22" ht="42.65" customHeight="1">
      <c r="A80" s="153" t="s">
        <v>235</v>
      </c>
      <c r="B80" s="85" t="s">
        <v>236</v>
      </c>
      <c r="C80" s="68">
        <f>'Learning for Improvement '!E10</f>
        <v>0</v>
      </c>
      <c r="D80" s="68">
        <f>'Learning for Improvement '!G10</f>
        <v>0</v>
      </c>
      <c r="E80" s="68">
        <f>'Learning for Improvement '!I10</f>
        <v>0</v>
      </c>
      <c r="F80" s="68">
        <f>'Learning for Improvement '!K10</f>
        <v>0</v>
      </c>
      <c r="G80" s="91" t="e" cm="1">
        <f t="array" ref="G80">_xlfn.SWITCH(C80, "Excelling", 4, "Achieving", 3, "Progressing", 2, "Insufficient Progress", 1)</f>
        <v>#N/A</v>
      </c>
      <c r="H80" s="91" t="e" cm="1">
        <f t="array" ref="H80">_xlfn.SWITCH(D80, "Excelling", 4, "Achieving", 3, "Progressing", 2, "Insufficient Progress", 1)</f>
        <v>#N/A</v>
      </c>
      <c r="I80" s="91" t="e" cm="1">
        <f t="array" ref="I80">_xlfn.SWITCH(E80, "Excelling", 4, "Achieving", 3, "Progressing", 2, "Insufficient Progress", 1)</f>
        <v>#N/A</v>
      </c>
      <c r="J80" s="91" t="e" cm="1">
        <f t="array" ref="J80">_xlfn.SWITCH(F80, "Excelling", 4, "Achieving", 3, "Progressing", 2, "Insufficient Progress", 1)</f>
        <v>#N/A</v>
      </c>
      <c r="K80" s="75"/>
      <c r="L80" s="135" t="s">
        <v>235</v>
      </c>
      <c r="N80" s="125" t="s">
        <v>237</v>
      </c>
      <c r="O80" s="125"/>
      <c r="P80" s="125"/>
      <c r="Q80" s="125"/>
      <c r="R80" s="125"/>
      <c r="S80" s="125"/>
      <c r="T80" s="125"/>
      <c r="U80" s="125"/>
      <c r="V80" s="125"/>
    </row>
    <row r="81" spans="1:22" ht="42.65" customHeight="1">
      <c r="A81" s="154"/>
      <c r="B81" s="86" t="s">
        <v>238</v>
      </c>
      <c r="C81" s="25">
        <f>'Learning for Improvement '!E11</f>
        <v>0</v>
      </c>
      <c r="D81" s="25">
        <f>'Learning for Improvement '!G11</f>
        <v>0</v>
      </c>
      <c r="E81" s="25">
        <f>'Learning for Improvement '!I11</f>
        <v>0</v>
      </c>
      <c r="F81" s="25">
        <f>'Learning for Improvement '!K11</f>
        <v>0</v>
      </c>
      <c r="G81" s="92" t="e" cm="1">
        <f t="array" ref="G81">_xlfn.SWITCH(C81, "Excelling", 4, "Achieving", 3, "Progressing", 2, "Insufficient Progress", 1)</f>
        <v>#N/A</v>
      </c>
      <c r="H81" s="92" t="e" cm="1">
        <f t="array" ref="H81">_xlfn.SWITCH(D81, "Excelling", 4, "Achieving", 3, "Progressing", 2, "Insufficient Progress", 1)</f>
        <v>#N/A</v>
      </c>
      <c r="I81" s="92" t="e" cm="1">
        <f t="array" ref="I81">_xlfn.SWITCH(E81, "Excelling", 4, "Achieving", 3, "Progressing", 2, "Insufficient Progress", 1)</f>
        <v>#N/A</v>
      </c>
      <c r="J81" s="92" t="e" cm="1">
        <f t="array" ref="J81">_xlfn.SWITCH(F81, "Excelling", 4, "Achieving", 3, "Progressing", 2, "Insufficient Progress", 1)</f>
        <v>#N/A</v>
      </c>
      <c r="L81" s="136"/>
      <c r="O81" s="105" t="s">
        <v>151</v>
      </c>
      <c r="P81" s="62" t="s">
        <v>55</v>
      </c>
      <c r="Q81" s="105" t="s">
        <v>152</v>
      </c>
      <c r="R81" s="62" t="s">
        <v>56</v>
      </c>
      <c r="S81" s="105" t="s">
        <v>153</v>
      </c>
      <c r="T81" s="62" t="s">
        <v>57</v>
      </c>
      <c r="U81" s="105" t="s">
        <v>154</v>
      </c>
      <c r="V81" s="62" t="s">
        <v>155</v>
      </c>
    </row>
    <row r="82" spans="1:22" ht="41.5" customHeight="1">
      <c r="A82" s="154"/>
      <c r="B82" s="86" t="s">
        <v>239</v>
      </c>
      <c r="C82" s="25">
        <f>'Learning for Improvement '!E12</f>
        <v>0</v>
      </c>
      <c r="D82" s="25">
        <f>'Learning for Improvement '!G12</f>
        <v>0</v>
      </c>
      <c r="E82" s="25">
        <f>'Learning for Improvement '!I12</f>
        <v>0</v>
      </c>
      <c r="F82" s="25">
        <f>'Learning for Improvement '!K12</f>
        <v>0</v>
      </c>
      <c r="G82" s="92" t="e" cm="1">
        <f t="array" ref="G82">_xlfn.SWITCH(C82, "Excelling", 4, "Achieving", 3, "Progressing", 2, "Insufficient Progress", 1)</f>
        <v>#N/A</v>
      </c>
      <c r="H82" s="92" t="e" cm="1">
        <f t="array" ref="H82">_xlfn.SWITCH(D82, "Excelling", 4, "Achieving", 3, "Progressing", 2, "Insufficient Progress", 1)</f>
        <v>#N/A</v>
      </c>
      <c r="I82" s="92" t="e" cm="1">
        <f t="array" ref="I82">_xlfn.SWITCH(E82, "Excelling", 4, "Achieving", 3, "Progressing", 2, "Insufficient Progress", 1)</f>
        <v>#N/A</v>
      </c>
      <c r="J82" s="92" t="e" cm="1">
        <f t="array" ref="J82">_xlfn.SWITCH(F82, "Excelling", 4, "Achieving", 3, "Progressing", 2, "Insufficient Progress", 1)</f>
        <v>#N/A</v>
      </c>
      <c r="L82" s="136"/>
      <c r="N82" s="104" t="s">
        <v>10</v>
      </c>
      <c r="O82" s="105">
        <f>'Learning for Improvement '!B51</f>
        <v>0</v>
      </c>
      <c r="P82" s="106" t="e">
        <f>O82/$O$86</f>
        <v>#DIV/0!</v>
      </c>
      <c r="Q82" s="105">
        <f>'Learning for Improvement '!D51</f>
        <v>0</v>
      </c>
      <c r="R82" s="106" t="e">
        <f>Q82/$Q$86</f>
        <v>#DIV/0!</v>
      </c>
      <c r="S82" s="105">
        <f>'Learning for Improvement '!F51</f>
        <v>0</v>
      </c>
      <c r="T82" s="106" t="e">
        <f>S82/$S$86</f>
        <v>#DIV/0!</v>
      </c>
      <c r="U82" s="105">
        <f>'Learning for Improvement '!H51</f>
        <v>0</v>
      </c>
      <c r="V82" s="107" t="e">
        <f>U82/$U$86</f>
        <v>#DIV/0!</v>
      </c>
    </row>
    <row r="83" spans="1:22" ht="42.65" customHeight="1">
      <c r="A83" s="154"/>
      <c r="B83" s="86" t="s">
        <v>240</v>
      </c>
      <c r="C83" s="25">
        <f>'Learning for Improvement '!E13</f>
        <v>0</v>
      </c>
      <c r="D83" s="25">
        <f>'Learning for Improvement '!G13</f>
        <v>0</v>
      </c>
      <c r="E83" s="25">
        <f>'Learning for Improvement '!I13</f>
        <v>0</v>
      </c>
      <c r="F83" s="25">
        <f>'Learning for Improvement '!K13</f>
        <v>0</v>
      </c>
      <c r="G83" s="92" t="e" cm="1">
        <f t="array" ref="G83">_xlfn.SWITCH(C83, "Excelling", 4, "Achieving", 3, "Progressing", 2, "Insufficient Progress", 1)</f>
        <v>#N/A</v>
      </c>
      <c r="H83" s="92" t="e" cm="1">
        <f t="array" ref="H83">_xlfn.SWITCH(D83, "Excelling", 4, "Achieving", 3, "Progressing", 2, "Insufficient Progress", 1)</f>
        <v>#N/A</v>
      </c>
      <c r="I83" s="92" t="e" cm="1">
        <f t="array" ref="I83">_xlfn.SWITCH(E83, "Excelling", 4, "Achieving", 3, "Progressing", 2, "Insufficient Progress", 1)</f>
        <v>#N/A</v>
      </c>
      <c r="J83" s="92" t="e" cm="1">
        <f t="array" ref="J83">_xlfn.SWITCH(F83, "Excelling", 4, "Achieving", 3, "Progressing", 2, "Insufficient Progress", 1)</f>
        <v>#N/A</v>
      </c>
      <c r="L83" s="136"/>
      <c r="N83" s="104" t="s">
        <v>12</v>
      </c>
      <c r="O83" s="105">
        <f>'Learning for Improvement '!B52</f>
        <v>0</v>
      </c>
      <c r="P83" s="106" t="e">
        <f t="shared" ref="P83:P85" si="17">O83/$O$86</f>
        <v>#DIV/0!</v>
      </c>
      <c r="Q83" s="105">
        <f>'Learning for Improvement '!D52</f>
        <v>0</v>
      </c>
      <c r="R83" s="106" t="e">
        <f t="shared" ref="R83:R85" si="18">Q83/$Q$86</f>
        <v>#DIV/0!</v>
      </c>
      <c r="S83" s="105">
        <f>'Learning for Improvement '!F52</f>
        <v>0</v>
      </c>
      <c r="T83" s="106" t="e">
        <f t="shared" ref="T83:T85" si="19">S83/$S$86</f>
        <v>#DIV/0!</v>
      </c>
      <c r="U83" s="105">
        <f>'Learning for Improvement '!H52</f>
        <v>0</v>
      </c>
      <c r="V83" s="107" t="e">
        <f t="shared" ref="V83:V85" si="20">U83/$U$86</f>
        <v>#DIV/0!</v>
      </c>
    </row>
    <row r="84" spans="1:22" ht="42.65" customHeight="1">
      <c r="A84" s="154"/>
      <c r="B84" s="86" t="s">
        <v>241</v>
      </c>
      <c r="C84" s="25">
        <f>'Learning for Improvement '!E14</f>
        <v>0</v>
      </c>
      <c r="D84" s="25">
        <f>'Learning for Improvement '!G14</f>
        <v>0</v>
      </c>
      <c r="E84" s="25">
        <f>'Learning for Improvement '!I14</f>
        <v>0</v>
      </c>
      <c r="F84" s="25">
        <f>'Learning for Improvement '!K14</f>
        <v>0</v>
      </c>
      <c r="G84" s="92" t="e" cm="1">
        <f t="array" ref="G84">_xlfn.SWITCH(C84, "Excelling", 4, "Achieving", 3, "Progressing", 2, "Insufficient Progress", 1)</f>
        <v>#N/A</v>
      </c>
      <c r="H84" s="92" t="e" cm="1">
        <f t="array" ref="H84">_xlfn.SWITCH(D84, "Excelling", 4, "Achieving", 3, "Progressing", 2, "Insufficient Progress", 1)</f>
        <v>#N/A</v>
      </c>
      <c r="I84" s="92" t="e" cm="1">
        <f t="array" ref="I84">_xlfn.SWITCH(E84, "Excelling", 4, "Achieving", 3, "Progressing", 2, "Insufficient Progress", 1)</f>
        <v>#N/A</v>
      </c>
      <c r="J84" s="92" t="e" cm="1">
        <f t="array" ref="J84">_xlfn.SWITCH(F84, "Excelling", 4, "Achieving", 3, "Progressing", 2, "Insufficient Progress", 1)</f>
        <v>#N/A</v>
      </c>
      <c r="L84" s="136"/>
      <c r="N84" s="104" t="s">
        <v>14</v>
      </c>
      <c r="O84" s="105">
        <f>'Learning for Improvement '!B53</f>
        <v>0</v>
      </c>
      <c r="P84" s="106" t="e">
        <f t="shared" si="17"/>
        <v>#DIV/0!</v>
      </c>
      <c r="Q84" s="105">
        <f>'Learning for Improvement '!D53</f>
        <v>0</v>
      </c>
      <c r="R84" s="106" t="e">
        <f t="shared" si="18"/>
        <v>#DIV/0!</v>
      </c>
      <c r="S84" s="105">
        <f>'Learning for Improvement '!F53</f>
        <v>0</v>
      </c>
      <c r="T84" s="106" t="e">
        <f t="shared" si="19"/>
        <v>#DIV/0!</v>
      </c>
      <c r="U84" s="105">
        <f>'Learning for Improvement '!H53</f>
        <v>0</v>
      </c>
      <c r="V84" s="107" t="e">
        <f t="shared" si="20"/>
        <v>#DIV/0!</v>
      </c>
    </row>
    <row r="85" spans="1:22" ht="42.65" customHeight="1">
      <c r="A85" s="154"/>
      <c r="B85" s="86" t="s">
        <v>242</v>
      </c>
      <c r="C85" s="25">
        <f>'Learning for Improvement '!E15</f>
        <v>0</v>
      </c>
      <c r="D85" s="25">
        <f>'Learning for Improvement '!G15</f>
        <v>0</v>
      </c>
      <c r="E85" s="25">
        <f>'Learning for Improvement '!I15</f>
        <v>0</v>
      </c>
      <c r="F85" s="25">
        <f>'Learning for Improvement '!K15</f>
        <v>0</v>
      </c>
      <c r="G85" s="92" t="e" cm="1">
        <f t="array" ref="G85">_xlfn.SWITCH(C85, "Excelling", 4, "Achieving", 3, "Progressing", 2, "Insufficient Progress", 1)</f>
        <v>#N/A</v>
      </c>
      <c r="H85" s="92" t="e" cm="1">
        <f t="array" ref="H85">_xlfn.SWITCH(D85, "Excelling", 4, "Achieving", 3, "Progressing", 2, "Insufficient Progress", 1)</f>
        <v>#N/A</v>
      </c>
      <c r="I85" s="92" t="e" cm="1">
        <f t="array" ref="I85">_xlfn.SWITCH(E85, "Excelling", 4, "Achieving", 3, "Progressing", 2, "Insufficient Progress", 1)</f>
        <v>#N/A</v>
      </c>
      <c r="J85" s="92" t="e" cm="1">
        <f t="array" ref="J85">_xlfn.SWITCH(F85, "Excelling", 4, "Achieving", 3, "Progressing", 2, "Insufficient Progress", 1)</f>
        <v>#N/A</v>
      </c>
      <c r="L85" s="136"/>
      <c r="N85" s="104" t="s">
        <v>16</v>
      </c>
      <c r="O85" s="105">
        <f>'Learning for Improvement '!B54</f>
        <v>0</v>
      </c>
      <c r="P85" s="106" t="e">
        <f t="shared" si="17"/>
        <v>#DIV/0!</v>
      </c>
      <c r="Q85" s="105">
        <f>'Learning for Improvement '!D54</f>
        <v>0</v>
      </c>
      <c r="R85" s="106" t="e">
        <f t="shared" si="18"/>
        <v>#DIV/0!</v>
      </c>
      <c r="S85" s="105">
        <f>'Learning for Improvement '!F54</f>
        <v>0</v>
      </c>
      <c r="T85" s="106" t="e">
        <f t="shared" si="19"/>
        <v>#DIV/0!</v>
      </c>
      <c r="U85" s="105">
        <f>'Learning for Improvement '!H54</f>
        <v>0</v>
      </c>
      <c r="V85" s="107" t="e">
        <f t="shared" si="20"/>
        <v>#DIV/0!</v>
      </c>
    </row>
    <row r="86" spans="1:22" ht="42.65" customHeight="1">
      <c r="A86" s="154"/>
      <c r="B86" s="86" t="s">
        <v>243</v>
      </c>
      <c r="C86" s="25">
        <f>'Learning for Improvement '!E16</f>
        <v>0</v>
      </c>
      <c r="D86" s="25">
        <f>'Learning for Improvement '!G16</f>
        <v>0</v>
      </c>
      <c r="E86" s="25">
        <f>'Learning for Improvement '!I16</f>
        <v>0</v>
      </c>
      <c r="F86" s="25">
        <f>'Learning for Improvement '!K16</f>
        <v>0</v>
      </c>
      <c r="G86" s="92" t="e" cm="1">
        <f t="array" ref="G86">_xlfn.SWITCH(C86, "Excelling", 4, "Achieving", 3, "Progressing", 2, "Insufficient Progress", 1)</f>
        <v>#N/A</v>
      </c>
      <c r="H86" s="92" t="e" cm="1">
        <f t="array" ref="H86">_xlfn.SWITCH(D86, "Excelling", 4, "Achieving", 3, "Progressing", 2, "Insufficient Progress", 1)</f>
        <v>#N/A</v>
      </c>
      <c r="I86" s="92" t="e" cm="1">
        <f t="array" ref="I86">_xlfn.SWITCH(E86, "Excelling", 4, "Achieving", 3, "Progressing", 2, "Insufficient Progress", 1)</f>
        <v>#N/A</v>
      </c>
      <c r="J86" s="92" t="e" cm="1">
        <f t="array" ref="J86">_xlfn.SWITCH(F86, "Excelling", 4, "Achieving", 3, "Progressing", 2, "Insufficient Progress", 1)</f>
        <v>#N/A</v>
      </c>
      <c r="L86" s="136"/>
      <c r="N86" s="104" t="s">
        <v>161</v>
      </c>
      <c r="O86" s="104">
        <f>SUM(O82:O85)</f>
        <v>0</v>
      </c>
      <c r="Q86" s="104">
        <f>SUM(Q82:Q85)</f>
        <v>0</v>
      </c>
      <c r="S86" s="104">
        <f>SUM(S82:S85)</f>
        <v>0</v>
      </c>
      <c r="U86" s="104">
        <f>SUM(U82:U85)</f>
        <v>0</v>
      </c>
      <c r="V86" s="104"/>
    </row>
    <row r="87" spans="1:22" ht="42.65" customHeight="1">
      <c r="A87" s="154"/>
      <c r="B87" s="86" t="s">
        <v>244</v>
      </c>
      <c r="C87" s="25">
        <f>'Learning for Improvement '!E17</f>
        <v>0</v>
      </c>
      <c r="D87" s="25">
        <f>'Learning for Improvement '!G17</f>
        <v>0</v>
      </c>
      <c r="E87" s="25">
        <f>'Learning for Improvement '!I17</f>
        <v>0</v>
      </c>
      <c r="F87" s="25">
        <f>'Learning for Improvement '!K17</f>
        <v>0</v>
      </c>
      <c r="G87" s="92" t="e" cm="1">
        <f t="array" ref="G87">_xlfn.SWITCH(C87, "Excelling", 4, "Achieving", 3, "Progressing", 2, "Insufficient Progress", 1)</f>
        <v>#N/A</v>
      </c>
      <c r="H87" s="92" t="e" cm="1">
        <f t="array" ref="H87">_xlfn.SWITCH(D87, "Excelling", 4, "Achieving", 3, "Progressing", 2, "Insufficient Progress", 1)</f>
        <v>#N/A</v>
      </c>
      <c r="I87" s="92" t="e" cm="1">
        <f t="array" ref="I87">_xlfn.SWITCH(E87, "Excelling", 4, "Achieving", 3, "Progressing", 2, "Insufficient Progress", 1)</f>
        <v>#N/A</v>
      </c>
      <c r="J87" s="92" t="e" cm="1">
        <f t="array" ref="J87">_xlfn.SWITCH(F87, "Excelling", 4, "Achieving", 3, "Progressing", 2, "Insufficient Progress", 1)</f>
        <v>#N/A</v>
      </c>
      <c r="L87" s="136"/>
    </row>
    <row r="88" spans="1:22" ht="42.65" customHeight="1">
      <c r="A88" s="154"/>
      <c r="B88" s="86" t="s">
        <v>245</v>
      </c>
      <c r="C88" s="25">
        <f>'Learning for Improvement '!E18</f>
        <v>0</v>
      </c>
      <c r="D88" s="25">
        <f>'Learning for Improvement '!G18</f>
        <v>0</v>
      </c>
      <c r="E88" s="25">
        <f>'Learning for Improvement '!I18</f>
        <v>0</v>
      </c>
      <c r="F88" s="25">
        <f>'Learning for Improvement '!K18</f>
        <v>0</v>
      </c>
      <c r="G88" s="92" t="e" cm="1">
        <f t="array" ref="G88">_xlfn.SWITCH(C88, "Excelling", 4, "Achieving", 3, "Progressing", 2, "Insufficient Progress", 1)</f>
        <v>#N/A</v>
      </c>
      <c r="H88" s="92" t="e" cm="1">
        <f t="array" ref="H88">_xlfn.SWITCH(D88, "Excelling", 4, "Achieving", 3, "Progressing", 2, "Insufficient Progress", 1)</f>
        <v>#N/A</v>
      </c>
      <c r="I88" s="92" t="e" cm="1">
        <f t="array" ref="I88">_xlfn.SWITCH(E88, "Excelling", 4, "Achieving", 3, "Progressing", 2, "Insufficient Progress", 1)</f>
        <v>#N/A</v>
      </c>
      <c r="J88" s="92" t="e" cm="1">
        <f t="array" ref="J88">_xlfn.SWITCH(F88, "Excelling", 4, "Achieving", 3, "Progressing", 2, "Insufficient Progress", 1)</f>
        <v>#N/A</v>
      </c>
      <c r="L88" s="136"/>
    </row>
    <row r="89" spans="1:22" ht="42.65" customHeight="1">
      <c r="A89" s="154"/>
      <c r="B89" s="86" t="s">
        <v>246</v>
      </c>
      <c r="C89" s="25">
        <f>'Learning for Improvement '!E19</f>
        <v>0</v>
      </c>
      <c r="D89" s="25">
        <f>'Learning for Improvement '!G19</f>
        <v>0</v>
      </c>
      <c r="E89" s="25">
        <f>'Learning for Improvement '!I19</f>
        <v>0</v>
      </c>
      <c r="F89" s="25">
        <f>'Learning for Improvement '!K19</f>
        <v>0</v>
      </c>
      <c r="G89" s="92" t="e" cm="1">
        <f t="array" ref="G89">_xlfn.SWITCH(C89, "Excelling", 4, "Achieving", 3, "Progressing", 2, "Insufficient Progress", 1)</f>
        <v>#N/A</v>
      </c>
      <c r="H89" s="92" t="e" cm="1">
        <f t="array" ref="H89">_xlfn.SWITCH(D89, "Excelling", 4, "Achieving", 3, "Progressing", 2, "Insufficient Progress", 1)</f>
        <v>#N/A</v>
      </c>
      <c r="I89" s="92" t="e" cm="1">
        <f t="array" ref="I89">_xlfn.SWITCH(E89, "Excelling", 4, "Achieving", 3, "Progressing", 2, "Insufficient Progress", 1)</f>
        <v>#N/A</v>
      </c>
      <c r="J89" s="92" t="e" cm="1">
        <f t="array" ref="J89">_xlfn.SWITCH(F89, "Excelling", 4, "Achieving", 3, "Progressing", 2, "Insufficient Progress", 1)</f>
        <v>#N/A</v>
      </c>
      <c r="L89" s="136"/>
    </row>
    <row r="90" spans="1:22" ht="42.65" customHeight="1" thickBot="1">
      <c r="A90" s="155"/>
      <c r="B90" s="87" t="s">
        <v>247</v>
      </c>
      <c r="C90" s="72">
        <f>'Learning for Improvement '!E20</f>
        <v>0</v>
      </c>
      <c r="D90" s="72">
        <f>'Learning for Improvement '!G20</f>
        <v>0</v>
      </c>
      <c r="E90" s="72">
        <f>'Learning for Improvement '!I20</f>
        <v>0</v>
      </c>
      <c r="F90" s="72">
        <f>'Learning for Improvement '!K20</f>
        <v>0</v>
      </c>
      <c r="G90" s="93" t="e" cm="1">
        <f t="array" ref="G90">_xlfn.SWITCH(C90, "Excelling", 4, "Achieving", 3, "Progressing", 2, "Insufficient Progress", 1)</f>
        <v>#N/A</v>
      </c>
      <c r="H90" s="93" t="e" cm="1">
        <f t="array" ref="H90">_xlfn.SWITCH(D90, "Excelling", 4, "Achieving", 3, "Progressing", 2, "Insufficient Progress", 1)</f>
        <v>#N/A</v>
      </c>
      <c r="I90" s="93" t="e" cm="1">
        <f t="array" ref="I90">_xlfn.SWITCH(E90, "Excelling", 4, "Achieving", 3, "Progressing", 2, "Insufficient Progress", 1)</f>
        <v>#N/A</v>
      </c>
      <c r="J90" s="93" t="e" cm="1">
        <f t="array" ref="J90">_xlfn.SWITCH(F90, "Excelling", 4, "Achieving", 3, "Progressing", 2, "Insufficient Progress", 1)</f>
        <v>#N/A</v>
      </c>
      <c r="K90" s="78"/>
      <c r="L90" s="137"/>
    </row>
  </sheetData>
  <sheetProtection sheet="1" objects="1" scenarios="1" selectLockedCells="1" selectUnlockedCells="1"/>
  <mergeCells count="15">
    <mergeCell ref="A3:A19"/>
    <mergeCell ref="A20:A39"/>
    <mergeCell ref="A40:A67"/>
    <mergeCell ref="A68:A79"/>
    <mergeCell ref="A80:A90"/>
    <mergeCell ref="L3:L19"/>
    <mergeCell ref="L40:L67"/>
    <mergeCell ref="L68:L79"/>
    <mergeCell ref="L80:L90"/>
    <mergeCell ref="L20:L39"/>
    <mergeCell ref="N4:V4"/>
    <mergeCell ref="N21:V21"/>
    <mergeCell ref="N40:V40"/>
    <mergeCell ref="N68:V68"/>
    <mergeCell ref="N80:V80"/>
  </mergeCells>
  <conditionalFormatting sqref="C3:I90">
    <cfRule type="containsText" dxfId="33" priority="1" operator="containsText" text="Insufficient">
      <formula>NOT(ISERROR(SEARCH("Insufficient",C3)))</formula>
    </cfRule>
    <cfRule type="containsText" dxfId="32" priority="2" operator="containsText" text="Progressing">
      <formula>NOT(ISERROR(SEARCH("Progressing",C3)))</formula>
    </cfRule>
    <cfRule type="containsText" dxfId="31" priority="3" operator="containsText" text="Achieving">
      <formula>NOT(ISERROR(SEARCH("Achieving",C3)))</formula>
    </cfRule>
    <cfRule type="containsText" dxfId="30" priority="4" operator="containsText" text="Excelling">
      <formula>NOT(ISERROR(SEARCH("Excelling",C3)))</formula>
    </cfRule>
  </conditionalFormatting>
  <hyperlinks>
    <hyperlink ref="A3:A19" location="'Leadership '!A1" display="Leadership" xr:uid="{9DFC5D34-B255-47D2-9B27-08130F925794}"/>
    <hyperlink ref="A20:A39" location="'Organisational Culture '!A1" display="Organisational Culture" xr:uid="{F7F1CDFF-0DEA-43BF-B877-72E5C7AE1C77}"/>
    <hyperlink ref="A40:A67" location="'Organisational Culture '!A1" display="Collecting Feedback" xr:uid="{8120CF3F-79AA-4E8C-BAF1-9D3C79D0F883}"/>
    <hyperlink ref="A68:A79" location="'Analysing Feedback '!A1" display="Analysing Feedback" xr:uid="{67ED52A8-7348-48BC-A5A3-C1479A02E9C2}"/>
    <hyperlink ref="A80:A90" location="'Learning for Improvement '!A1" display="Learning for Improvement" xr:uid="{789423AD-376B-44F5-BF05-057424EBFBA0}"/>
  </hyperlinks>
  <pageMargins left="0.7" right="0.7" top="0.75" bottom="0.75" header="0.3" footer="0.3"/>
  <pageSetup paperSize="9" orientation="portrait" r:id="rId1"/>
  <drawing r:id="rId2"/>
  <extLst>
    <ext xmlns:x14="http://schemas.microsoft.com/office/spreadsheetml/2009/9/main" uri="{05C60535-1F16-4fd2-B633-F4F36F0B64E0}">
      <x14:sparklineGroups xmlns:xm="http://schemas.microsoft.com/office/excel/2006/main">
        <x14:sparklineGroup displayEmptyCellsAs="gap" markers="1" high="1" low="1" first="1" last="1" negative="1" minAxisType="group" maxAxisType="group" xr2:uid="{161BA9B8-8429-4B01-8800-39149E58D273}">
          <x14:colorSeries theme="1"/>
          <x14:colorNegative rgb="FFFF0000"/>
          <x14:colorAxis rgb="FF000000"/>
          <x14:colorMarkers theme="1"/>
          <x14:colorFirst theme="1"/>
          <x14:colorLast theme="1"/>
          <x14:colorHigh rgb="FF00B050"/>
          <x14:colorLow rgb="FFFF0000"/>
          <x14:sparklines>
            <x14:sparkline>
              <xm:f>'Progress Tracker - Detail'!G3:K3</xm:f>
              <xm:sqref>K3</xm:sqref>
            </x14:sparkline>
            <x14:sparkline>
              <xm:f>'Progress Tracker - Detail'!G4:K4</xm:f>
              <xm:sqref>K4</xm:sqref>
            </x14:sparkline>
            <x14:sparkline>
              <xm:f>'Progress Tracker - Detail'!G5:K5</xm:f>
              <xm:sqref>K5</xm:sqref>
            </x14:sparkline>
            <x14:sparkline>
              <xm:f>'Progress Tracker - Detail'!G6:K6</xm:f>
              <xm:sqref>K6</xm:sqref>
            </x14:sparkline>
            <x14:sparkline>
              <xm:f>'Progress Tracker - Detail'!G7:K7</xm:f>
              <xm:sqref>K7</xm:sqref>
            </x14:sparkline>
            <x14:sparkline>
              <xm:f>'Progress Tracker - Detail'!G8:K8</xm:f>
              <xm:sqref>K8</xm:sqref>
            </x14:sparkline>
            <x14:sparkline>
              <xm:f>'Progress Tracker - Detail'!G9:K9</xm:f>
              <xm:sqref>K9</xm:sqref>
            </x14:sparkline>
            <x14:sparkline>
              <xm:f>'Progress Tracker - Detail'!G10:K10</xm:f>
              <xm:sqref>K10</xm:sqref>
            </x14:sparkline>
            <x14:sparkline>
              <xm:f>'Progress Tracker - Detail'!G11:K11</xm:f>
              <xm:sqref>K11</xm:sqref>
            </x14:sparkline>
            <x14:sparkline>
              <xm:f>'Progress Tracker - Detail'!G12:K12</xm:f>
              <xm:sqref>K12</xm:sqref>
            </x14:sparkline>
            <x14:sparkline>
              <xm:f>'Progress Tracker - Detail'!G13:K13</xm:f>
              <xm:sqref>K13</xm:sqref>
            </x14:sparkline>
            <x14:sparkline>
              <xm:f>'Progress Tracker - Detail'!G14:K14</xm:f>
              <xm:sqref>K14</xm:sqref>
            </x14:sparkline>
            <x14:sparkline>
              <xm:f>'Progress Tracker - Detail'!G15:K15</xm:f>
              <xm:sqref>K15</xm:sqref>
            </x14:sparkline>
            <x14:sparkline>
              <xm:f>'Progress Tracker - Detail'!G16:K16</xm:f>
              <xm:sqref>K16</xm:sqref>
            </x14:sparkline>
            <x14:sparkline>
              <xm:f>'Progress Tracker - Detail'!G17:K17</xm:f>
              <xm:sqref>K17</xm:sqref>
            </x14:sparkline>
            <x14:sparkline>
              <xm:f>'Progress Tracker - Detail'!G18:K18</xm:f>
              <xm:sqref>K18</xm:sqref>
            </x14:sparkline>
            <x14:sparkline>
              <xm:f>'Progress Tracker - Detail'!G19:K19</xm:f>
              <xm:sqref>K19</xm:sqref>
            </x14:sparkline>
            <x14:sparkline>
              <xm:f>'Progress Tracker - Detail'!G20:K20</xm:f>
              <xm:sqref>K20</xm:sqref>
            </x14:sparkline>
            <x14:sparkline>
              <xm:f>'Progress Tracker - Detail'!G21:K21</xm:f>
              <xm:sqref>K21</xm:sqref>
            </x14:sparkline>
            <x14:sparkline>
              <xm:f>'Progress Tracker - Detail'!G22:K22</xm:f>
              <xm:sqref>K22</xm:sqref>
            </x14:sparkline>
            <x14:sparkline>
              <xm:f>'Progress Tracker - Detail'!G23:K23</xm:f>
              <xm:sqref>K23</xm:sqref>
            </x14:sparkline>
            <x14:sparkline>
              <xm:f>'Progress Tracker - Detail'!G24:K24</xm:f>
              <xm:sqref>K24</xm:sqref>
            </x14:sparkline>
            <x14:sparkline>
              <xm:f>'Progress Tracker - Detail'!G25:K25</xm:f>
              <xm:sqref>K25</xm:sqref>
            </x14:sparkline>
            <x14:sparkline>
              <xm:f>'Progress Tracker - Detail'!G26:K26</xm:f>
              <xm:sqref>K26</xm:sqref>
            </x14:sparkline>
            <x14:sparkline>
              <xm:f>'Progress Tracker - Detail'!G27:K27</xm:f>
              <xm:sqref>K27</xm:sqref>
            </x14:sparkline>
            <x14:sparkline>
              <xm:f>'Progress Tracker - Detail'!G28:K28</xm:f>
              <xm:sqref>K28</xm:sqref>
            </x14:sparkline>
            <x14:sparkline>
              <xm:f>'Progress Tracker - Detail'!G29:K29</xm:f>
              <xm:sqref>K29</xm:sqref>
            </x14:sparkline>
            <x14:sparkline>
              <xm:f>'Progress Tracker - Detail'!G30:K30</xm:f>
              <xm:sqref>K30</xm:sqref>
            </x14:sparkline>
            <x14:sparkline>
              <xm:f>'Progress Tracker - Detail'!G31:K31</xm:f>
              <xm:sqref>K31</xm:sqref>
            </x14:sparkline>
            <x14:sparkline>
              <xm:f>'Progress Tracker - Detail'!G32:K32</xm:f>
              <xm:sqref>K32</xm:sqref>
            </x14:sparkline>
            <x14:sparkline>
              <xm:f>'Progress Tracker - Detail'!G33:K33</xm:f>
              <xm:sqref>K33</xm:sqref>
            </x14:sparkline>
            <x14:sparkline>
              <xm:f>'Progress Tracker - Detail'!G34:K34</xm:f>
              <xm:sqref>K34</xm:sqref>
            </x14:sparkline>
            <x14:sparkline>
              <xm:f>'Progress Tracker - Detail'!G35:K35</xm:f>
              <xm:sqref>K35</xm:sqref>
            </x14:sparkline>
            <x14:sparkline>
              <xm:f>'Progress Tracker - Detail'!G36:K36</xm:f>
              <xm:sqref>K36</xm:sqref>
            </x14:sparkline>
            <x14:sparkline>
              <xm:f>'Progress Tracker - Detail'!G37:K37</xm:f>
              <xm:sqref>K37</xm:sqref>
            </x14:sparkline>
            <x14:sparkline>
              <xm:f>'Progress Tracker - Detail'!G38:K38</xm:f>
              <xm:sqref>K38</xm:sqref>
            </x14:sparkline>
            <x14:sparkline>
              <xm:f>'Progress Tracker - Detail'!G39:K39</xm:f>
              <xm:sqref>K39</xm:sqref>
            </x14:sparkline>
            <x14:sparkline>
              <xm:f>'Progress Tracker - Detail'!G40:K40</xm:f>
              <xm:sqref>K40</xm:sqref>
            </x14:sparkline>
            <x14:sparkline>
              <xm:f>'Progress Tracker - Detail'!G41:K41</xm:f>
              <xm:sqref>K41</xm:sqref>
            </x14:sparkline>
            <x14:sparkline>
              <xm:f>'Progress Tracker - Detail'!G42:K42</xm:f>
              <xm:sqref>K42</xm:sqref>
            </x14:sparkline>
            <x14:sparkline>
              <xm:f>'Progress Tracker - Detail'!G43:K43</xm:f>
              <xm:sqref>K43</xm:sqref>
            </x14:sparkline>
            <x14:sparkline>
              <xm:f>'Progress Tracker - Detail'!G44:K44</xm:f>
              <xm:sqref>K44</xm:sqref>
            </x14:sparkline>
            <x14:sparkline>
              <xm:f>'Progress Tracker - Detail'!G45:K45</xm:f>
              <xm:sqref>K45</xm:sqref>
            </x14:sparkline>
            <x14:sparkline>
              <xm:f>'Progress Tracker - Detail'!G46:K46</xm:f>
              <xm:sqref>K46</xm:sqref>
            </x14:sparkline>
            <x14:sparkline>
              <xm:f>'Progress Tracker - Detail'!G47:K47</xm:f>
              <xm:sqref>K47</xm:sqref>
            </x14:sparkline>
            <x14:sparkline>
              <xm:f>'Progress Tracker - Detail'!G48:K48</xm:f>
              <xm:sqref>K48</xm:sqref>
            </x14:sparkline>
            <x14:sparkline>
              <xm:f>'Progress Tracker - Detail'!G49:K49</xm:f>
              <xm:sqref>K49</xm:sqref>
            </x14:sparkline>
            <x14:sparkline>
              <xm:f>'Progress Tracker - Detail'!G50:K50</xm:f>
              <xm:sqref>K50</xm:sqref>
            </x14:sparkline>
            <x14:sparkline>
              <xm:f>'Progress Tracker - Detail'!G51:K51</xm:f>
              <xm:sqref>K51</xm:sqref>
            </x14:sparkline>
            <x14:sparkline>
              <xm:f>'Progress Tracker - Detail'!G52:K52</xm:f>
              <xm:sqref>K52</xm:sqref>
            </x14:sparkline>
            <x14:sparkline>
              <xm:f>'Progress Tracker - Detail'!G53:K53</xm:f>
              <xm:sqref>K53</xm:sqref>
            </x14:sparkline>
            <x14:sparkline>
              <xm:f>'Progress Tracker - Detail'!G54:K54</xm:f>
              <xm:sqref>K54</xm:sqref>
            </x14:sparkline>
            <x14:sparkline>
              <xm:f>'Progress Tracker - Detail'!G55:K55</xm:f>
              <xm:sqref>K55</xm:sqref>
            </x14:sparkline>
            <x14:sparkline>
              <xm:f>'Progress Tracker - Detail'!G56:K56</xm:f>
              <xm:sqref>K56</xm:sqref>
            </x14:sparkline>
            <x14:sparkline>
              <xm:f>'Progress Tracker - Detail'!G57:K57</xm:f>
              <xm:sqref>K57</xm:sqref>
            </x14:sparkline>
            <x14:sparkline>
              <xm:f>'Progress Tracker - Detail'!G58:K58</xm:f>
              <xm:sqref>K58</xm:sqref>
            </x14:sparkline>
            <x14:sparkline>
              <xm:f>'Progress Tracker - Detail'!G59:K59</xm:f>
              <xm:sqref>K59</xm:sqref>
            </x14:sparkline>
            <x14:sparkline>
              <xm:f>'Progress Tracker - Detail'!G60:K60</xm:f>
              <xm:sqref>K60</xm:sqref>
            </x14:sparkline>
            <x14:sparkline>
              <xm:f>'Progress Tracker - Detail'!G61:K61</xm:f>
              <xm:sqref>K61</xm:sqref>
            </x14:sparkline>
            <x14:sparkline>
              <xm:f>'Progress Tracker - Detail'!G62:K62</xm:f>
              <xm:sqref>K62</xm:sqref>
            </x14:sparkline>
            <x14:sparkline>
              <xm:f>'Progress Tracker - Detail'!G63:K63</xm:f>
              <xm:sqref>K63</xm:sqref>
            </x14:sparkline>
            <x14:sparkline>
              <xm:f>'Progress Tracker - Detail'!G64:K64</xm:f>
              <xm:sqref>K64</xm:sqref>
            </x14:sparkline>
            <x14:sparkline>
              <xm:f>'Progress Tracker - Detail'!G65:K65</xm:f>
              <xm:sqref>K65</xm:sqref>
            </x14:sparkline>
            <x14:sparkline>
              <xm:f>'Progress Tracker - Detail'!G66:K66</xm:f>
              <xm:sqref>K66</xm:sqref>
            </x14:sparkline>
            <x14:sparkline>
              <xm:f>'Progress Tracker - Detail'!G67:K67</xm:f>
              <xm:sqref>K67</xm:sqref>
            </x14:sparkline>
            <x14:sparkline>
              <xm:f>'Progress Tracker - Detail'!G68:K68</xm:f>
              <xm:sqref>K68</xm:sqref>
            </x14:sparkline>
            <x14:sparkline>
              <xm:f>'Progress Tracker - Detail'!G69:K69</xm:f>
              <xm:sqref>K69</xm:sqref>
            </x14:sparkline>
            <x14:sparkline>
              <xm:f>'Progress Tracker - Detail'!G70:K70</xm:f>
              <xm:sqref>K70</xm:sqref>
            </x14:sparkline>
            <x14:sparkline>
              <xm:f>'Progress Tracker - Detail'!G71:K71</xm:f>
              <xm:sqref>K71</xm:sqref>
            </x14:sparkline>
            <x14:sparkline>
              <xm:f>'Progress Tracker - Detail'!G72:K72</xm:f>
              <xm:sqref>K72</xm:sqref>
            </x14:sparkline>
            <x14:sparkline>
              <xm:f>'Progress Tracker - Detail'!G73:K73</xm:f>
              <xm:sqref>K73</xm:sqref>
            </x14:sparkline>
            <x14:sparkline>
              <xm:f>'Progress Tracker - Detail'!G74:K74</xm:f>
              <xm:sqref>K74</xm:sqref>
            </x14:sparkline>
            <x14:sparkline>
              <xm:f>'Progress Tracker - Detail'!G75:K75</xm:f>
              <xm:sqref>K75</xm:sqref>
            </x14:sparkline>
            <x14:sparkline>
              <xm:f>'Progress Tracker - Detail'!G76:K76</xm:f>
              <xm:sqref>K76</xm:sqref>
            </x14:sparkline>
            <x14:sparkline>
              <xm:f>'Progress Tracker - Detail'!G77:K77</xm:f>
              <xm:sqref>K77</xm:sqref>
            </x14:sparkline>
            <x14:sparkline>
              <xm:f>'Progress Tracker - Detail'!G78:K78</xm:f>
              <xm:sqref>K78</xm:sqref>
            </x14:sparkline>
            <x14:sparkline>
              <xm:f>'Progress Tracker - Detail'!G79:K79</xm:f>
              <xm:sqref>K79</xm:sqref>
            </x14:sparkline>
            <x14:sparkline>
              <xm:f>'Progress Tracker - Detail'!G80:K80</xm:f>
              <xm:sqref>K80</xm:sqref>
            </x14:sparkline>
            <x14:sparkline>
              <xm:f>'Progress Tracker - Detail'!G81:K81</xm:f>
              <xm:sqref>K81</xm:sqref>
            </x14:sparkline>
            <x14:sparkline>
              <xm:f>'Progress Tracker - Detail'!G82:K82</xm:f>
              <xm:sqref>K82</xm:sqref>
            </x14:sparkline>
            <x14:sparkline>
              <xm:f>'Progress Tracker - Detail'!G83:K83</xm:f>
              <xm:sqref>K83</xm:sqref>
            </x14:sparkline>
            <x14:sparkline>
              <xm:f>'Progress Tracker - Detail'!G84:K84</xm:f>
              <xm:sqref>K84</xm:sqref>
            </x14:sparkline>
            <x14:sparkline>
              <xm:f>'Progress Tracker - Detail'!G85:K85</xm:f>
              <xm:sqref>K85</xm:sqref>
            </x14:sparkline>
            <x14:sparkline>
              <xm:f>'Progress Tracker - Detail'!G86:K86</xm:f>
              <xm:sqref>K86</xm:sqref>
            </x14:sparkline>
            <x14:sparkline>
              <xm:f>'Progress Tracker - Detail'!G87:K87</xm:f>
              <xm:sqref>K87</xm:sqref>
            </x14:sparkline>
            <x14:sparkline>
              <xm:f>'Progress Tracker - Detail'!G88:K88</xm:f>
              <xm:sqref>K88</xm:sqref>
            </x14:sparkline>
            <x14:sparkline>
              <xm:f>'Progress Tracker - Detail'!G89:K89</xm:f>
              <xm:sqref>K89</xm:sqref>
            </x14:sparkline>
            <x14:sparkline>
              <xm:f>'Progress Tracker - Detail'!G90:K90</xm:f>
              <xm:sqref>K90</xm:sqref>
            </x14:sparkline>
          </x14:sparklines>
        </x14:sparklineGroup>
      </x14:sparklineGroup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277629-4EB7-4A68-84A0-8CB8DEA59794}">
  <dimension ref="A1:L55"/>
  <sheetViews>
    <sheetView zoomScale="80" zoomScaleNormal="80" workbookViewId="0">
      <selection activeCell="J12" sqref="J12"/>
    </sheetView>
  </sheetViews>
  <sheetFormatPr defaultColWidth="9.15234375" defaultRowHeight="15"/>
  <cols>
    <col min="1" max="1" width="57.84375" style="51" customWidth="1"/>
    <col min="2" max="3" width="56.15234375" style="39" customWidth="1"/>
    <col min="4" max="4" width="48.3046875" style="39" customWidth="1"/>
    <col min="5" max="5" width="28.15234375" style="39" customWidth="1"/>
    <col min="6" max="6" width="31.15234375" style="53" customWidth="1"/>
    <col min="7" max="7" width="22.53515625" style="39" customWidth="1"/>
    <col min="8" max="8" width="33.84375" style="53" customWidth="1"/>
    <col min="9" max="9" width="23.69140625" style="39" customWidth="1"/>
    <col min="10" max="10" width="31.15234375" style="53" customWidth="1"/>
    <col min="11" max="11" width="18.84375" style="39" customWidth="1"/>
    <col min="12" max="12" width="31.15234375" style="53" customWidth="1"/>
    <col min="13" max="16384" width="9.15234375" style="39"/>
  </cols>
  <sheetData>
    <row r="1" spans="1:12" ht="17.600000000000001">
      <c r="A1" s="33" t="s">
        <v>18</v>
      </c>
      <c r="B1" s="38" t="s">
        <v>19</v>
      </c>
      <c r="C1" s="88"/>
      <c r="F1" s="39"/>
      <c r="H1" s="39"/>
      <c r="J1" s="39"/>
      <c r="L1" s="39"/>
    </row>
    <row r="2" spans="1:12" ht="17.600000000000001">
      <c r="A2" s="40" t="s">
        <v>20</v>
      </c>
      <c r="B2" s="41"/>
      <c r="C2" s="88"/>
      <c r="F2" s="39"/>
      <c r="H2" s="39"/>
      <c r="J2" s="39"/>
      <c r="L2" s="39"/>
    </row>
    <row r="3" spans="1:12" ht="15.45">
      <c r="A3" s="40" t="s">
        <v>21</v>
      </c>
      <c r="B3" s="42"/>
      <c r="F3" s="39"/>
      <c r="H3" s="39"/>
      <c r="J3" s="39"/>
      <c r="L3" s="39"/>
    </row>
    <row r="4" spans="1:12" ht="15.45">
      <c r="A4" s="40" t="s">
        <v>22</v>
      </c>
      <c r="B4" s="43"/>
      <c r="C4" s="89"/>
      <c r="F4" s="39"/>
      <c r="H4" s="39"/>
      <c r="J4" s="39"/>
      <c r="L4" s="39"/>
    </row>
    <row r="5" spans="1:12" ht="15.45">
      <c r="A5" s="40" t="s">
        <v>23</v>
      </c>
      <c r="B5" s="43"/>
      <c r="C5" s="89"/>
      <c r="F5" s="39"/>
      <c r="H5" s="39"/>
      <c r="J5" s="39"/>
      <c r="L5" s="39"/>
    </row>
    <row r="6" spans="1:12" ht="15.45">
      <c r="A6" s="44" t="s">
        <v>24</v>
      </c>
      <c r="B6" s="45"/>
      <c r="C6" s="89"/>
    </row>
    <row r="7" spans="1:12" ht="15.45">
      <c r="A7" s="46" t="s">
        <v>25</v>
      </c>
      <c r="B7" s="47"/>
      <c r="C7" s="89"/>
    </row>
    <row r="8" spans="1:12" ht="16.5" customHeight="1">
      <c r="A8" s="48"/>
      <c r="B8" s="48"/>
    </row>
    <row r="10" spans="1:12" s="37" customFormat="1" ht="30.9">
      <c r="A10" s="33" t="s">
        <v>26</v>
      </c>
      <c r="B10" s="34" t="s">
        <v>27</v>
      </c>
      <c r="C10" s="35" t="s">
        <v>28</v>
      </c>
      <c r="D10" s="35" t="s">
        <v>29</v>
      </c>
      <c r="E10" s="54" t="s">
        <v>30</v>
      </c>
      <c r="F10" s="35" t="s">
        <v>31</v>
      </c>
      <c r="G10" s="56" t="s">
        <v>32</v>
      </c>
      <c r="H10" s="36" t="s">
        <v>33</v>
      </c>
      <c r="I10" s="56" t="s">
        <v>34</v>
      </c>
      <c r="J10" s="36" t="s">
        <v>35</v>
      </c>
      <c r="K10" s="54" t="s">
        <v>36</v>
      </c>
    </row>
    <row r="11" spans="1:12" ht="176.5" customHeight="1">
      <c r="A11" s="94" t="s">
        <v>37</v>
      </c>
      <c r="B11" s="49"/>
      <c r="C11" s="49"/>
      <c r="D11" s="49"/>
      <c r="E11" s="55"/>
      <c r="F11" s="49"/>
      <c r="G11" s="55"/>
      <c r="H11" s="49"/>
      <c r="I11" s="55"/>
      <c r="J11" s="49"/>
      <c r="K11" s="57"/>
      <c r="L11" s="39"/>
    </row>
    <row r="12" spans="1:12" ht="105">
      <c r="A12" s="94" t="s">
        <v>38</v>
      </c>
      <c r="B12" s="49"/>
      <c r="C12" s="49"/>
      <c r="D12" s="49"/>
      <c r="E12" s="55"/>
      <c r="F12" s="49"/>
      <c r="G12" s="55"/>
      <c r="H12" s="49"/>
      <c r="I12" s="55"/>
      <c r="J12" s="49"/>
      <c r="K12" s="57"/>
      <c r="L12" s="39"/>
    </row>
    <row r="13" spans="1:12" ht="105" customHeight="1">
      <c r="A13" s="52" t="s">
        <v>39</v>
      </c>
      <c r="B13" s="49"/>
      <c r="C13" s="49"/>
      <c r="D13" s="49"/>
      <c r="E13" s="55"/>
      <c r="F13" s="49"/>
      <c r="G13" s="55"/>
      <c r="H13" s="49"/>
      <c r="I13" s="55"/>
      <c r="J13" s="49"/>
      <c r="K13" s="57"/>
      <c r="L13" s="39"/>
    </row>
    <row r="14" spans="1:12" ht="105" customHeight="1">
      <c r="A14" s="94" t="s">
        <v>40</v>
      </c>
      <c r="B14" s="49"/>
      <c r="C14" s="49"/>
      <c r="D14" s="49"/>
      <c r="E14" s="55"/>
      <c r="F14" s="49"/>
      <c r="G14" s="55"/>
      <c r="H14" s="49"/>
      <c r="I14" s="55"/>
      <c r="J14" s="49"/>
      <c r="K14" s="57"/>
      <c r="L14" s="39"/>
    </row>
    <row r="15" spans="1:12" ht="105" customHeight="1">
      <c r="A15" s="95" t="s">
        <v>41</v>
      </c>
      <c r="B15" s="49"/>
      <c r="C15" s="49"/>
      <c r="D15" s="49"/>
      <c r="E15" s="55"/>
      <c r="F15" s="49"/>
      <c r="G15" s="55"/>
      <c r="H15" s="49"/>
      <c r="I15" s="55"/>
      <c r="J15" s="49"/>
      <c r="K15" s="57"/>
      <c r="L15" s="39"/>
    </row>
    <row r="16" spans="1:12" ht="105" customHeight="1">
      <c r="A16" s="95" t="s">
        <v>42</v>
      </c>
      <c r="B16" s="49"/>
      <c r="C16" s="49"/>
      <c r="D16" s="49"/>
      <c r="E16" s="55"/>
      <c r="F16" s="49"/>
      <c r="G16" s="55"/>
      <c r="H16" s="49"/>
      <c r="I16" s="55"/>
      <c r="J16" s="49"/>
      <c r="K16" s="57"/>
      <c r="L16" s="39"/>
    </row>
    <row r="17" spans="1:12" ht="105" customHeight="1">
      <c r="A17" s="94" t="s">
        <v>43</v>
      </c>
      <c r="B17" s="49"/>
      <c r="C17" s="49"/>
      <c r="D17" s="49"/>
      <c r="E17" s="55"/>
      <c r="F17" s="49"/>
      <c r="G17" s="55"/>
      <c r="H17" s="49"/>
      <c r="I17" s="55"/>
      <c r="J17" s="49"/>
      <c r="K17" s="57"/>
      <c r="L17" s="39"/>
    </row>
    <row r="18" spans="1:12" ht="105" customHeight="1">
      <c r="A18" s="95" t="s">
        <v>44</v>
      </c>
      <c r="B18" s="50"/>
      <c r="C18" s="50"/>
      <c r="D18" s="50"/>
      <c r="E18" s="55"/>
      <c r="F18" s="49"/>
      <c r="G18" s="55"/>
      <c r="H18" s="49"/>
      <c r="I18" s="55"/>
      <c r="J18" s="50"/>
      <c r="K18" s="57"/>
      <c r="L18" s="39"/>
    </row>
    <row r="19" spans="1:12" ht="105" customHeight="1">
      <c r="A19" s="95" t="s">
        <v>45</v>
      </c>
      <c r="B19" s="49"/>
      <c r="C19" s="49"/>
      <c r="D19" s="49"/>
      <c r="E19" s="55"/>
      <c r="F19" s="49"/>
      <c r="G19" s="55"/>
      <c r="H19" s="49"/>
      <c r="I19" s="55"/>
      <c r="J19" s="49"/>
      <c r="K19" s="55"/>
      <c r="L19" s="39"/>
    </row>
    <row r="20" spans="1:12" ht="105" customHeight="1">
      <c r="A20" s="95" t="s">
        <v>46</v>
      </c>
      <c r="B20" s="49"/>
      <c r="C20" s="49"/>
      <c r="D20" s="49"/>
      <c r="E20" s="55"/>
      <c r="F20" s="49"/>
      <c r="G20" s="55"/>
      <c r="H20" s="49"/>
      <c r="I20" s="55"/>
      <c r="J20" s="49"/>
      <c r="K20" s="55"/>
      <c r="L20" s="39"/>
    </row>
    <row r="21" spans="1:12" ht="105" customHeight="1">
      <c r="A21" s="95" t="s">
        <v>47</v>
      </c>
      <c r="B21" s="49"/>
      <c r="C21" s="49"/>
      <c r="D21" s="49"/>
      <c r="E21" s="55"/>
      <c r="F21" s="49"/>
      <c r="G21" s="55"/>
      <c r="H21" s="49"/>
      <c r="I21" s="55"/>
      <c r="J21" s="49"/>
      <c r="K21" s="55"/>
      <c r="L21" s="39"/>
    </row>
    <row r="22" spans="1:12" ht="105" customHeight="1">
      <c r="A22" s="95" t="s">
        <v>48</v>
      </c>
      <c r="B22" s="49"/>
      <c r="C22" s="49"/>
      <c r="D22" s="49"/>
      <c r="E22" s="55"/>
      <c r="F22" s="49"/>
      <c r="G22" s="55"/>
      <c r="H22" s="49"/>
      <c r="I22" s="55"/>
      <c r="J22" s="49"/>
      <c r="K22" s="55"/>
      <c r="L22" s="39"/>
    </row>
    <row r="23" spans="1:12" ht="105" customHeight="1">
      <c r="A23" s="95" t="s">
        <v>49</v>
      </c>
      <c r="B23" s="49"/>
      <c r="C23" s="49"/>
      <c r="D23" s="49"/>
      <c r="E23" s="55"/>
      <c r="F23" s="49"/>
      <c r="G23" s="55"/>
      <c r="H23" s="49"/>
      <c r="I23" s="55"/>
      <c r="J23" s="49"/>
      <c r="K23" s="55"/>
      <c r="L23" s="39"/>
    </row>
    <row r="24" spans="1:12" ht="105" customHeight="1">
      <c r="A24" s="95" t="s">
        <v>50</v>
      </c>
      <c r="B24" s="49"/>
      <c r="C24" s="49"/>
      <c r="D24" s="49"/>
      <c r="E24" s="55"/>
      <c r="F24" s="49"/>
      <c r="G24" s="55"/>
      <c r="H24" s="49"/>
      <c r="I24" s="55"/>
      <c r="J24" s="49"/>
      <c r="K24" s="55"/>
      <c r="L24" s="39"/>
    </row>
    <row r="25" spans="1:12" ht="105" customHeight="1">
      <c r="A25" s="95" t="s">
        <v>51</v>
      </c>
      <c r="B25" s="49"/>
      <c r="C25" s="49"/>
      <c r="D25" s="49"/>
      <c r="E25" s="55"/>
      <c r="F25" s="49"/>
      <c r="G25" s="55"/>
      <c r="H25" s="49"/>
      <c r="I25" s="55"/>
      <c r="J25" s="49"/>
      <c r="K25" s="55"/>
      <c r="L25" s="39"/>
    </row>
    <row r="26" spans="1:12" ht="105" customHeight="1">
      <c r="A26" s="95" t="s">
        <v>52</v>
      </c>
      <c r="B26" s="49"/>
      <c r="C26" s="49"/>
      <c r="D26" s="49"/>
      <c r="E26" s="55"/>
      <c r="F26" s="49"/>
      <c r="G26" s="55"/>
      <c r="H26" s="49"/>
      <c r="I26" s="55"/>
      <c r="J26" s="49"/>
      <c r="K26" s="55"/>
      <c r="L26" s="39"/>
    </row>
    <row r="27" spans="1:12" ht="105" customHeight="1">
      <c r="A27" s="95" t="s">
        <v>53</v>
      </c>
      <c r="B27" s="49"/>
      <c r="C27" s="49"/>
      <c r="D27" s="49"/>
      <c r="E27" s="55"/>
      <c r="F27" s="49"/>
      <c r="G27" s="55"/>
      <c r="H27" s="49"/>
      <c r="I27" s="55"/>
      <c r="J27" s="49"/>
      <c r="K27" s="55"/>
      <c r="L27" s="39"/>
    </row>
    <row r="48" spans="1:8" hidden="1">
      <c r="A48" s="158" t="s">
        <v>54</v>
      </c>
      <c r="B48" s="158"/>
      <c r="C48" s="158"/>
      <c r="D48" s="158"/>
      <c r="E48" s="158"/>
      <c r="F48" s="158"/>
      <c r="G48" s="158"/>
      <c r="H48" s="158"/>
    </row>
    <row r="49" spans="1:8" ht="15.45" hidden="1" thickBot="1">
      <c r="A49" s="159"/>
      <c r="B49" s="159"/>
      <c r="C49" s="159"/>
      <c r="D49" s="159"/>
      <c r="E49" s="159"/>
      <c r="F49" s="159"/>
      <c r="G49" s="159"/>
      <c r="H49" s="159"/>
    </row>
    <row r="50" spans="1:8" ht="15.45" hidden="1" thickBot="1">
      <c r="A50" s="156" t="s">
        <v>55</v>
      </c>
      <c r="B50" s="157"/>
      <c r="C50" s="156" t="s">
        <v>56</v>
      </c>
      <c r="D50" s="157"/>
      <c r="E50" s="156" t="s">
        <v>57</v>
      </c>
      <c r="F50" s="157"/>
      <c r="G50" s="156" t="s">
        <v>58</v>
      </c>
      <c r="H50" s="157"/>
    </row>
    <row r="51" spans="1:8" hidden="1">
      <c r="A51" s="96" t="s">
        <v>10</v>
      </c>
      <c r="B51" s="97">
        <f>COUNTIFS(Leadership[Maturity Rating - Benchmark Review],"Excelling")</f>
        <v>0</v>
      </c>
      <c r="C51" s="96" t="s">
        <v>10</v>
      </c>
      <c r="D51" s="97">
        <f>COUNTIFS(Leadership[Maturity Rating - Year 1],C51)</f>
        <v>0</v>
      </c>
      <c r="E51" s="96" t="s">
        <v>10</v>
      </c>
      <c r="F51" s="97">
        <f>COUNTIFS(Leadership[Maturity Rating - Year 2],E51)</f>
        <v>0</v>
      </c>
      <c r="G51" s="96" t="s">
        <v>10</v>
      </c>
      <c r="H51" s="97">
        <f>COUNTIFS(Leadership[Maturity Rating - Year 3],G51)</f>
        <v>0</v>
      </c>
    </row>
    <row r="52" spans="1:8" hidden="1">
      <c r="A52" s="96" t="s">
        <v>12</v>
      </c>
      <c r="B52" s="97">
        <f>COUNTIFS(Leadership[Maturity Rating - Benchmark Review],"Achieving")</f>
        <v>0</v>
      </c>
      <c r="C52" s="96" t="s">
        <v>12</v>
      </c>
      <c r="D52" s="97">
        <f>COUNTIFS(Leadership[Maturity Rating - Year 1],C52)</f>
        <v>0</v>
      </c>
      <c r="E52" s="96" t="s">
        <v>12</v>
      </c>
      <c r="F52" s="97">
        <f>COUNTIFS(Leadership[Maturity Rating - Year 2],E52)</f>
        <v>0</v>
      </c>
      <c r="G52" s="96" t="s">
        <v>12</v>
      </c>
      <c r="H52" s="97">
        <f>COUNTIFS(Leadership[Maturity Rating - Year 3],G52)</f>
        <v>0</v>
      </c>
    </row>
    <row r="53" spans="1:8" hidden="1">
      <c r="A53" s="96" t="s">
        <v>14</v>
      </c>
      <c r="B53" s="97">
        <f>COUNTIFS(Leadership[Maturity Rating - Benchmark Review],"Progressing")</f>
        <v>0</v>
      </c>
      <c r="C53" s="96" t="s">
        <v>14</v>
      </c>
      <c r="D53" s="97">
        <f>COUNTIFS(Leadership[Maturity Rating - Year 1],C53)</f>
        <v>0</v>
      </c>
      <c r="E53" s="96" t="s">
        <v>14</v>
      </c>
      <c r="F53" s="97">
        <f>COUNTIFS(Leadership[Maturity Rating - Year 2],E53)</f>
        <v>0</v>
      </c>
      <c r="G53" s="96" t="s">
        <v>14</v>
      </c>
      <c r="H53" s="97">
        <f>COUNTIFS(Leadership[Maturity Rating - Year 3],G53)</f>
        <v>0</v>
      </c>
    </row>
    <row r="54" spans="1:8" ht="15.45" hidden="1" thickBot="1">
      <c r="A54" s="98" t="s">
        <v>16</v>
      </c>
      <c r="B54" s="99">
        <f>COUNTIFS(Leadership[Maturity Rating - Benchmark Review],"Insufficient Progress")</f>
        <v>0</v>
      </c>
      <c r="C54" s="98" t="s">
        <v>16</v>
      </c>
      <c r="D54" s="99">
        <f>COUNTIFS(Leadership[Maturity Rating - Year 1],C54)</f>
        <v>0</v>
      </c>
      <c r="E54" s="98" t="s">
        <v>16</v>
      </c>
      <c r="F54" s="99">
        <f>COUNTIFS(Leadership[Maturity Rating - Year 2],E54)</f>
        <v>0</v>
      </c>
      <c r="G54" s="98" t="s">
        <v>16</v>
      </c>
      <c r="H54" s="99">
        <f>COUNTIFS(Leadership[Maturity Rating - Year 3],G54)</f>
        <v>0</v>
      </c>
    </row>
    <row r="55" spans="1:8" hidden="1">
      <c r="A55" s="100"/>
      <c r="B55" s="101"/>
      <c r="C55" s="100"/>
      <c r="D55" s="101"/>
      <c r="E55" s="100"/>
      <c r="F55" s="101"/>
      <c r="G55" s="100"/>
      <c r="H55" s="101"/>
    </row>
  </sheetData>
  <mergeCells count="5">
    <mergeCell ref="A50:B50"/>
    <mergeCell ref="C50:D50"/>
    <mergeCell ref="E50:F50"/>
    <mergeCell ref="G50:H50"/>
    <mergeCell ref="A48:H49"/>
  </mergeCells>
  <phoneticPr fontId="18" type="noConversion"/>
  <pageMargins left="0.7" right="0.7" top="0.75" bottom="0.75" header="0.3" footer="0.3"/>
  <pageSetup paperSize="9" orientation="portrait" r:id="rId1"/>
  <tableParts count="2">
    <tablePart r:id="rId2"/>
    <tablePart r:id="rId3"/>
  </tableParts>
  <extLst>
    <ext xmlns:x14="http://schemas.microsoft.com/office/spreadsheetml/2009/9/main" uri="{CCE6A557-97BC-4b89-ADB6-D9C93CAAB3DF}">
      <x14:dataValidations xmlns:xm="http://schemas.microsoft.com/office/excel/2006/main" count="1">
        <x14:dataValidation type="list" allowBlank="1" showInputMessage="1" showErrorMessage="1" xr:uid="{8B8F43FB-C50C-4B70-9D9D-778FD8605D2A}">
          <x14:formula1>
            <xm:f>'Drop Down '!$B$3:$B$6</xm:f>
          </x14:formula1>
          <xm:sqref>I11:I27 E11:E27 G11:G27 K11:K27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9CA411-5E5D-42F6-AF3B-8B559BD4EEC6}">
  <dimension ref="A1:K55"/>
  <sheetViews>
    <sheetView zoomScale="55" zoomScaleNormal="55" workbookViewId="0">
      <selection activeCell="D10" sqref="D10:K29"/>
    </sheetView>
  </sheetViews>
  <sheetFormatPr defaultColWidth="9.15234375" defaultRowHeight="15"/>
  <cols>
    <col min="1" max="1" width="42" style="51" customWidth="1"/>
    <col min="2" max="2" width="54.3828125" style="39" customWidth="1"/>
    <col min="3" max="3" width="48.3046875" style="39" customWidth="1"/>
    <col min="4" max="4" width="45.3046875" style="39" customWidth="1"/>
    <col min="5" max="5" width="25.69140625" style="39" customWidth="1"/>
    <col min="6" max="6" width="22.53515625" style="39" customWidth="1"/>
    <col min="7" max="7" width="40.15234375" style="39" customWidth="1"/>
    <col min="8" max="8" width="17.15234375" style="39" customWidth="1"/>
    <col min="9" max="9" width="28" style="39" customWidth="1"/>
    <col min="10" max="10" width="14.3046875" style="39" customWidth="1"/>
    <col min="11" max="11" width="24.84375" style="39" customWidth="1"/>
    <col min="12" max="12" width="16.53515625" style="39" customWidth="1"/>
    <col min="13" max="16384" width="9.15234375" style="39"/>
  </cols>
  <sheetData>
    <row r="1" spans="1:11" ht="17.600000000000001">
      <c r="A1" s="33" t="s">
        <v>18</v>
      </c>
      <c r="B1" s="38" t="s">
        <v>59</v>
      </c>
    </row>
    <row r="2" spans="1:11" ht="17.600000000000001">
      <c r="A2" s="40" t="s">
        <v>20</v>
      </c>
      <c r="B2" s="41"/>
    </row>
    <row r="3" spans="1:11" ht="15.45">
      <c r="A3" s="40" t="s">
        <v>21</v>
      </c>
      <c r="B3" s="42"/>
    </row>
    <row r="4" spans="1:11" ht="15.45">
      <c r="A4" s="40" t="s">
        <v>22</v>
      </c>
      <c r="B4" s="43"/>
    </row>
    <row r="5" spans="1:11" ht="15.45">
      <c r="A5" s="40" t="s">
        <v>23</v>
      </c>
      <c r="B5" s="43"/>
    </row>
    <row r="6" spans="1:11" ht="15.45">
      <c r="A6" s="44" t="s">
        <v>24</v>
      </c>
      <c r="B6" s="45"/>
    </row>
    <row r="7" spans="1:11" ht="15.45">
      <c r="A7" s="44" t="s">
        <v>25</v>
      </c>
      <c r="B7" s="45"/>
    </row>
    <row r="9" spans="1:11" s="37" customFormat="1" ht="46.3">
      <c r="A9" s="33" t="s">
        <v>60</v>
      </c>
      <c r="B9" s="35" t="s">
        <v>27</v>
      </c>
      <c r="C9" s="35" t="s">
        <v>28</v>
      </c>
      <c r="D9" s="35" t="s">
        <v>29</v>
      </c>
      <c r="E9" s="35" t="s">
        <v>30</v>
      </c>
      <c r="F9" s="35" t="s">
        <v>31</v>
      </c>
      <c r="G9" s="35" t="s">
        <v>32</v>
      </c>
      <c r="H9" s="35" t="s">
        <v>33</v>
      </c>
      <c r="I9" s="108" t="s">
        <v>34</v>
      </c>
      <c r="J9" s="35" t="s">
        <v>35</v>
      </c>
      <c r="K9" s="108" t="s">
        <v>36</v>
      </c>
    </row>
    <row r="10" spans="1:11" s="51" customFormat="1" ht="75.45">
      <c r="A10" s="2" t="s">
        <v>61</v>
      </c>
      <c r="B10" s="109"/>
      <c r="C10" s="109"/>
      <c r="D10" s="109"/>
      <c r="E10" s="109"/>
      <c r="F10" s="109"/>
      <c r="G10" s="109"/>
      <c r="H10" s="109"/>
      <c r="I10" s="110"/>
      <c r="J10" s="111"/>
      <c r="K10" s="110"/>
    </row>
    <row r="11" spans="1:11" s="51" customFormat="1" ht="45.45">
      <c r="A11" s="2" t="s">
        <v>62</v>
      </c>
      <c r="B11" s="109"/>
      <c r="C11" s="109"/>
      <c r="D11" s="109"/>
      <c r="F11" s="109"/>
      <c r="H11" s="109"/>
      <c r="I11" s="110"/>
      <c r="J11" s="109"/>
      <c r="K11" s="110"/>
    </row>
    <row r="12" spans="1:11" s="51" customFormat="1" ht="105.45">
      <c r="A12" s="2" t="s">
        <v>63</v>
      </c>
      <c r="B12" s="109"/>
      <c r="C12" s="109"/>
      <c r="D12" s="109"/>
      <c r="E12" s="109"/>
      <c r="F12" s="109"/>
      <c r="G12" s="109"/>
      <c r="H12" s="109"/>
      <c r="I12" s="110"/>
      <c r="J12" s="109"/>
      <c r="K12" s="110"/>
    </row>
    <row r="13" spans="1:11" s="51" customFormat="1" ht="90.9">
      <c r="A13" s="31" t="s">
        <v>64</v>
      </c>
      <c r="B13" s="109"/>
      <c r="C13" s="109"/>
      <c r="D13" s="109"/>
      <c r="F13" s="109"/>
      <c r="H13" s="109"/>
      <c r="I13" s="110"/>
      <c r="J13" s="109"/>
      <c r="K13" s="110"/>
    </row>
    <row r="14" spans="1:11" s="51" customFormat="1" ht="45.45">
      <c r="A14" s="31" t="s">
        <v>65</v>
      </c>
      <c r="B14" s="109"/>
      <c r="C14" s="109"/>
      <c r="D14" s="109"/>
      <c r="F14" s="109"/>
      <c r="H14" s="109"/>
      <c r="I14" s="110"/>
      <c r="J14" s="109"/>
      <c r="K14" s="110"/>
    </row>
    <row r="15" spans="1:11" s="51" customFormat="1" ht="60.45">
      <c r="A15" s="2" t="s">
        <v>66</v>
      </c>
      <c r="B15" s="109"/>
      <c r="C15" s="109"/>
      <c r="D15" s="109"/>
      <c r="E15" s="109"/>
      <c r="F15" s="109"/>
      <c r="G15" s="109"/>
      <c r="H15" s="109"/>
      <c r="I15" s="110"/>
      <c r="J15" s="109"/>
      <c r="K15" s="110"/>
    </row>
    <row r="16" spans="1:11" s="51" customFormat="1" ht="60.45">
      <c r="A16" s="2" t="s">
        <v>67</v>
      </c>
      <c r="B16" s="109"/>
      <c r="C16" s="109"/>
      <c r="D16" s="109"/>
      <c r="F16" s="109"/>
      <c r="H16" s="109"/>
      <c r="I16" s="110"/>
      <c r="J16" s="109"/>
      <c r="K16" s="110"/>
    </row>
    <row r="17" spans="1:11" s="51" customFormat="1" ht="60.45">
      <c r="A17" s="2" t="s">
        <v>68</v>
      </c>
      <c r="B17" s="109"/>
      <c r="C17" s="109"/>
      <c r="D17" s="109"/>
      <c r="E17" s="109"/>
      <c r="F17" s="109"/>
      <c r="G17" s="109"/>
      <c r="H17" s="109"/>
      <c r="I17" s="110"/>
      <c r="J17" s="109"/>
      <c r="K17" s="110"/>
    </row>
    <row r="18" spans="1:11" s="51" customFormat="1" ht="30.45">
      <c r="A18" s="2" t="s">
        <v>69</v>
      </c>
      <c r="B18" s="109"/>
      <c r="C18" s="109"/>
      <c r="D18" s="109"/>
      <c r="E18" s="109"/>
      <c r="F18" s="109"/>
      <c r="G18" s="109"/>
      <c r="H18" s="109"/>
      <c r="I18" s="110"/>
      <c r="J18" s="109"/>
      <c r="K18" s="110"/>
    </row>
    <row r="19" spans="1:11" s="51" customFormat="1" ht="60.45">
      <c r="A19" s="2" t="s">
        <v>70</v>
      </c>
      <c r="B19" s="109"/>
      <c r="C19" s="109"/>
      <c r="D19" s="112"/>
      <c r="F19" s="112"/>
      <c r="H19" s="112"/>
      <c r="I19" s="110"/>
      <c r="J19" s="109"/>
      <c r="K19" s="110"/>
    </row>
    <row r="20" spans="1:11" s="51" customFormat="1" ht="75.45">
      <c r="A20" s="2" t="s">
        <v>71</v>
      </c>
      <c r="B20" s="109"/>
      <c r="C20" s="110"/>
      <c r="D20" s="113"/>
      <c r="E20" s="113"/>
      <c r="F20" s="113"/>
      <c r="G20" s="113"/>
      <c r="H20" s="113"/>
      <c r="I20" s="114"/>
      <c r="J20" s="109"/>
      <c r="K20" s="110"/>
    </row>
    <row r="21" spans="1:11" s="51" customFormat="1" ht="60.45">
      <c r="A21" s="2" t="s">
        <v>72</v>
      </c>
      <c r="B21" s="109"/>
      <c r="C21" s="110"/>
      <c r="D21" s="113"/>
      <c r="E21" s="113"/>
      <c r="F21" s="113"/>
      <c r="G21" s="113"/>
      <c r="H21" s="113"/>
      <c r="I21" s="114"/>
      <c r="J21" s="109"/>
      <c r="K21" s="110"/>
    </row>
    <row r="22" spans="1:11" s="51" customFormat="1" ht="43.75">
      <c r="A22" s="30" t="s">
        <v>73</v>
      </c>
      <c r="B22" s="109"/>
      <c r="C22" s="110"/>
      <c r="D22" s="113"/>
      <c r="E22" s="113"/>
      <c r="F22" s="113"/>
      <c r="G22" s="113"/>
      <c r="H22" s="113"/>
      <c r="I22" s="114"/>
      <c r="J22" s="109"/>
      <c r="K22" s="110"/>
    </row>
    <row r="23" spans="1:11" s="51" customFormat="1" ht="60.45">
      <c r="A23" s="2" t="s">
        <v>74</v>
      </c>
      <c r="B23" s="109"/>
      <c r="C23" s="110"/>
      <c r="D23" s="113"/>
      <c r="E23" s="113"/>
      <c r="F23" s="113"/>
      <c r="G23" s="113"/>
      <c r="H23" s="113"/>
      <c r="I23" s="114"/>
      <c r="J23" s="109"/>
      <c r="K23" s="110"/>
    </row>
    <row r="24" spans="1:11" s="51" customFormat="1" ht="30.45">
      <c r="A24" s="2" t="s">
        <v>75</v>
      </c>
      <c r="B24" s="109"/>
      <c r="C24" s="110"/>
      <c r="D24" s="113"/>
      <c r="E24" s="113"/>
      <c r="F24" s="113"/>
      <c r="G24" s="113"/>
      <c r="H24" s="113"/>
      <c r="I24" s="114"/>
      <c r="J24" s="109"/>
      <c r="K24" s="110"/>
    </row>
    <row r="25" spans="1:11" s="51" customFormat="1" ht="90.45">
      <c r="A25" s="2" t="s">
        <v>76</v>
      </c>
      <c r="B25" s="109"/>
      <c r="C25" s="110"/>
      <c r="D25" s="113"/>
      <c r="E25" s="113"/>
      <c r="F25" s="113"/>
      <c r="G25" s="113"/>
      <c r="H25" s="113"/>
      <c r="I25" s="114"/>
      <c r="J25" s="109"/>
      <c r="K25" s="110"/>
    </row>
    <row r="26" spans="1:11" s="51" customFormat="1" ht="75.45">
      <c r="A26" s="2" t="s">
        <v>77</v>
      </c>
      <c r="B26" s="109"/>
      <c r="C26" s="110"/>
      <c r="D26" s="113"/>
      <c r="E26" s="113"/>
      <c r="F26" s="113"/>
      <c r="G26" s="113"/>
      <c r="H26" s="113"/>
      <c r="I26" s="114"/>
      <c r="J26" s="109"/>
      <c r="K26" s="110"/>
    </row>
    <row r="27" spans="1:11" s="51" customFormat="1" ht="75.45">
      <c r="A27" s="2" t="s">
        <v>78</v>
      </c>
      <c r="B27" s="109"/>
      <c r="C27" s="109"/>
      <c r="D27" s="111"/>
      <c r="E27" s="111"/>
      <c r="F27" s="111"/>
      <c r="G27" s="111"/>
      <c r="H27" s="111"/>
      <c r="I27" s="110"/>
      <c r="J27" s="109"/>
      <c r="K27" s="110"/>
    </row>
    <row r="28" spans="1:11" s="51" customFormat="1" ht="30.45">
      <c r="A28" s="6" t="s">
        <v>79</v>
      </c>
      <c r="B28" s="109"/>
      <c r="C28" s="109"/>
      <c r="D28" s="109"/>
      <c r="E28" s="109"/>
      <c r="F28" s="109"/>
      <c r="G28" s="109"/>
      <c r="H28" s="109"/>
      <c r="I28" s="110"/>
      <c r="J28" s="109"/>
      <c r="K28" s="110"/>
    </row>
    <row r="29" spans="1:11" s="51" customFormat="1" ht="90.45">
      <c r="A29" s="22" t="s">
        <v>80</v>
      </c>
      <c r="B29" s="112"/>
      <c r="C29" s="112"/>
      <c r="D29" s="112"/>
      <c r="E29" s="112"/>
      <c r="F29" s="112"/>
      <c r="G29" s="112"/>
      <c r="H29" s="112"/>
      <c r="I29" s="115"/>
      <c r="J29" s="112"/>
      <c r="K29" s="115"/>
    </row>
    <row r="47" spans="1:8" hidden="1"/>
    <row r="48" spans="1:8" ht="15.45" hidden="1" thickBot="1">
      <c r="A48" s="102" t="s">
        <v>54</v>
      </c>
      <c r="B48" s="102"/>
      <c r="C48" s="102"/>
      <c r="D48" s="102"/>
      <c r="E48" s="102"/>
      <c r="F48" s="102"/>
      <c r="G48" s="102"/>
      <c r="H48" s="102"/>
    </row>
    <row r="49" spans="1:8" ht="15.45" hidden="1" thickBot="1">
      <c r="A49" s="156" t="s">
        <v>55</v>
      </c>
      <c r="B49" s="157"/>
      <c r="C49" s="156" t="s">
        <v>56</v>
      </c>
      <c r="D49" s="157"/>
      <c r="E49" s="156" t="s">
        <v>57</v>
      </c>
      <c r="F49" s="157"/>
      <c r="G49" s="156" t="s">
        <v>58</v>
      </c>
      <c r="H49" s="157"/>
    </row>
    <row r="50" spans="1:8" hidden="1">
      <c r="A50" s="96" t="s">
        <v>10</v>
      </c>
      <c r="B50" s="97">
        <f>COUNTIFS(OrgCult[Maturity Rating - Benchmark Review],A50)</f>
        <v>0</v>
      </c>
      <c r="C50" s="96" t="s">
        <v>10</v>
      </c>
      <c r="D50" s="97">
        <f>COUNTIFS(OrgCult[Maturity Rating - Year 1],C50)</f>
        <v>0</v>
      </c>
      <c r="E50" s="96" t="s">
        <v>10</v>
      </c>
      <c r="F50" s="97">
        <f>COUNTIFS(OrgCult[Maturity Rating - Year 2],E50)</f>
        <v>0</v>
      </c>
      <c r="G50" s="96" t="s">
        <v>10</v>
      </c>
      <c r="H50" s="97">
        <f>COUNTIFS(OrgCult[Maturity Rating - Year 3],G50)</f>
        <v>0</v>
      </c>
    </row>
    <row r="51" spans="1:8" hidden="1">
      <c r="A51" s="96" t="s">
        <v>12</v>
      </c>
      <c r="B51" s="97">
        <f>COUNTIFS(OrgCult[Maturity Rating - Benchmark Review],A51)</f>
        <v>0</v>
      </c>
      <c r="C51" s="96" t="s">
        <v>12</v>
      </c>
      <c r="D51" s="97">
        <f>COUNTIFS(OrgCult[Maturity Rating - Year 1],C51)</f>
        <v>0</v>
      </c>
      <c r="E51" s="96" t="s">
        <v>12</v>
      </c>
      <c r="F51" s="97">
        <f>COUNTIFS(OrgCult[Maturity Rating - Year 2],E51)</f>
        <v>0</v>
      </c>
      <c r="G51" s="96" t="s">
        <v>12</v>
      </c>
      <c r="H51" s="97">
        <f>COUNTIFS(OrgCult[Maturity Rating - Year 3],G51)</f>
        <v>0</v>
      </c>
    </row>
    <row r="52" spans="1:8" hidden="1">
      <c r="A52" s="96" t="s">
        <v>14</v>
      </c>
      <c r="B52" s="97">
        <f>COUNTIFS(OrgCult[Maturity Rating - Benchmark Review],A52)</f>
        <v>0</v>
      </c>
      <c r="C52" s="96" t="s">
        <v>14</v>
      </c>
      <c r="D52" s="97">
        <f>COUNTIFS(OrgCult[Maturity Rating - Year 1],C52)</f>
        <v>0</v>
      </c>
      <c r="E52" s="96" t="s">
        <v>14</v>
      </c>
      <c r="F52" s="97">
        <f>COUNTIFS(OrgCult[Maturity Rating - Year 2],E52)</f>
        <v>0</v>
      </c>
      <c r="G52" s="96" t="s">
        <v>14</v>
      </c>
      <c r="H52" s="97">
        <f>COUNTIFS(OrgCult[Maturity Rating - Year 3],G52)</f>
        <v>0</v>
      </c>
    </row>
    <row r="53" spans="1:8" ht="15.45" hidden="1" thickBot="1">
      <c r="A53" s="98" t="s">
        <v>16</v>
      </c>
      <c r="B53" s="99">
        <f>COUNTIFS(OrgCult[Maturity Rating - Benchmark Review],A53)</f>
        <v>0</v>
      </c>
      <c r="C53" s="98" t="s">
        <v>16</v>
      </c>
      <c r="D53" s="99">
        <f>COUNTIFS(OrgCult[Maturity Rating - Year 1],C53)</f>
        <v>0</v>
      </c>
      <c r="E53" s="98" t="s">
        <v>16</v>
      </c>
      <c r="F53" s="99">
        <f>COUNTIFS(OrgCult[Maturity Rating - Year 2],E53)</f>
        <v>0</v>
      </c>
      <c r="G53" s="98" t="s">
        <v>16</v>
      </c>
      <c r="H53" s="99">
        <f>COUNTIFS(OrgCult[Maturity Rating - Year 3],G53)</f>
        <v>0</v>
      </c>
    </row>
    <row r="54" spans="1:8" hidden="1">
      <c r="A54" s="100"/>
      <c r="B54" s="101"/>
      <c r="C54" s="100"/>
      <c r="D54" s="101"/>
      <c r="E54" s="100"/>
      <c r="F54" s="101"/>
      <c r="G54" s="100"/>
      <c r="H54" s="101"/>
    </row>
    <row r="55" spans="1:8" hidden="1"/>
  </sheetData>
  <mergeCells count="4">
    <mergeCell ref="A49:B49"/>
    <mergeCell ref="C49:D49"/>
    <mergeCell ref="E49:F49"/>
    <mergeCell ref="G49:H49"/>
  </mergeCells>
  <phoneticPr fontId="18" type="noConversion"/>
  <hyperlinks>
    <hyperlink ref="A22" r:id="rId1" display="https://www.gov.uk/government/publications/the-nhs-constitution-for-england" xr:uid="{2D7A394C-0FFC-4B6E-A983-62201F267D6B}"/>
  </hyperlinks>
  <pageMargins left="0.7" right="0.7" top="0.75" bottom="0.75" header="0.3" footer="0.3"/>
  <pageSetup paperSize="9" orientation="portrait" r:id="rId2"/>
  <tableParts count="2">
    <tablePart r:id="rId3"/>
    <tablePart r:id="rId4"/>
  </tableParts>
  <extLst>
    <ext xmlns:x14="http://schemas.microsoft.com/office/spreadsheetml/2009/9/main" uri="{CCE6A557-97BC-4b89-ADB6-D9C93CAAB3DF}">
      <x14:dataValidations xmlns:xm="http://schemas.microsoft.com/office/excel/2006/main" count="1">
        <x14:dataValidation type="list" allowBlank="1" showInputMessage="1" showErrorMessage="1" xr:uid="{B80BFA69-E184-43B3-BAF6-D6220AB0760F}">
          <x14:formula1>
            <xm:f>'Drop Down '!$B$3:$B$6</xm:f>
          </x14:formula1>
          <xm:sqref>I10:I29 G15 G10 G23:G29 G12 K10:K29 G17:G18 E10:E29</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6271D7-D7A1-4260-9383-CB871E75A61D}">
  <dimension ref="A1:DP55"/>
  <sheetViews>
    <sheetView topLeftCell="B1" zoomScale="55" zoomScaleNormal="55" workbookViewId="0">
      <selection activeCell="E10" sqref="E10:K38"/>
    </sheetView>
  </sheetViews>
  <sheetFormatPr defaultColWidth="9.15234375" defaultRowHeight="15"/>
  <cols>
    <col min="1" max="1" width="98.3828125" style="1" customWidth="1"/>
    <col min="2" max="2" width="54.3828125" style="3" customWidth="1"/>
    <col min="3" max="3" width="48.3046875" style="3" customWidth="1"/>
    <col min="4" max="4" width="45.3046875" style="3" customWidth="1"/>
    <col min="5" max="5" width="25.69140625" style="3" customWidth="1"/>
    <col min="6" max="6" width="40.3828125" style="3" customWidth="1"/>
    <col min="7" max="7" width="21.84375" style="3" customWidth="1"/>
    <col min="8" max="8" width="47.3046875" style="3" customWidth="1"/>
    <col min="9" max="9" width="23.15234375" style="3" customWidth="1"/>
    <col min="10" max="10" width="26.53515625" style="3" customWidth="1"/>
    <col min="11" max="11" width="32.3828125" style="3" customWidth="1"/>
    <col min="12" max="16384" width="9.15234375" style="3"/>
  </cols>
  <sheetData>
    <row r="1" spans="1:120" ht="17.600000000000001">
      <c r="A1" s="5" t="s">
        <v>18</v>
      </c>
      <c r="B1" s="10" t="s">
        <v>81</v>
      </c>
    </row>
    <row r="2" spans="1:120" ht="17.600000000000001">
      <c r="A2" s="28" t="s">
        <v>20</v>
      </c>
      <c r="B2" s="12"/>
    </row>
    <row r="3" spans="1:120" ht="15.45">
      <c r="A3" s="28" t="s">
        <v>21</v>
      </c>
      <c r="B3" s="7"/>
    </row>
    <row r="4" spans="1:120" ht="15.45">
      <c r="A4" s="28" t="s">
        <v>22</v>
      </c>
      <c r="B4" s="13"/>
    </row>
    <row r="5" spans="1:120" ht="15.45">
      <c r="A5" s="28" t="s">
        <v>23</v>
      </c>
      <c r="B5" s="13"/>
    </row>
    <row r="6" spans="1:120" ht="15.45">
      <c r="A6" s="29" t="s">
        <v>24</v>
      </c>
      <c r="B6" s="15"/>
    </row>
    <row r="7" spans="1:120" ht="15.45">
      <c r="A7" s="29" t="s">
        <v>25</v>
      </c>
      <c r="B7" s="15"/>
    </row>
    <row r="9" spans="1:120" s="4" customFormat="1" ht="30.9">
      <c r="A9" s="27" t="s">
        <v>60</v>
      </c>
      <c r="B9" s="23" t="s">
        <v>27</v>
      </c>
      <c r="C9" s="23" t="s">
        <v>28</v>
      </c>
      <c r="D9" s="23" t="s">
        <v>29</v>
      </c>
      <c r="E9" s="8" t="s">
        <v>30</v>
      </c>
      <c r="F9" s="8" t="s">
        <v>31</v>
      </c>
      <c r="G9" s="8" t="s">
        <v>32</v>
      </c>
      <c r="H9" s="8" t="s">
        <v>33</v>
      </c>
      <c r="I9" s="9" t="s">
        <v>34</v>
      </c>
      <c r="J9" s="8" t="s">
        <v>35</v>
      </c>
      <c r="K9" s="9" t="s">
        <v>36</v>
      </c>
    </row>
    <row r="10" spans="1:120" s="16" customFormat="1" ht="30.45">
      <c r="A10" s="32" t="s">
        <v>82</v>
      </c>
      <c r="J10" s="26"/>
      <c r="K10" s="17"/>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row>
    <row r="11" spans="1:120" s="16" customFormat="1" ht="30.9">
      <c r="A11" s="32" t="s">
        <v>83</v>
      </c>
      <c r="K11" s="17"/>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row>
    <row r="12" spans="1:120" s="16" customFormat="1" ht="30.45">
      <c r="A12" s="32" t="s">
        <v>84</v>
      </c>
      <c r="K12" s="17"/>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row>
    <row r="13" spans="1:120" s="16" customFormat="1" ht="60.45">
      <c r="A13" s="32" t="s">
        <v>85</v>
      </c>
      <c r="K13" s="17"/>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row>
    <row r="14" spans="1:120" s="16" customFormat="1" ht="45.45">
      <c r="A14" s="32" t="s">
        <v>86</v>
      </c>
      <c r="K14" s="17"/>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row>
    <row r="15" spans="1:120" s="16" customFormat="1">
      <c r="A15" s="30" t="s">
        <v>87</v>
      </c>
      <c r="K15" s="17"/>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row>
    <row r="16" spans="1:120" s="16" customFormat="1" ht="45.45">
      <c r="A16" s="2" t="s">
        <v>88</v>
      </c>
      <c r="K16" s="17"/>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row>
    <row r="17" spans="1:120" s="16" customFormat="1">
      <c r="A17" s="30" t="s">
        <v>89</v>
      </c>
      <c r="K17" s="17"/>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row>
    <row r="18" spans="1:120" s="16" customFormat="1" ht="45.45">
      <c r="A18" s="2" t="s">
        <v>90</v>
      </c>
      <c r="K18" s="17"/>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row>
    <row r="19" spans="1:120" s="16" customFormat="1" ht="30.45">
      <c r="A19" s="2" t="s">
        <v>91</v>
      </c>
      <c r="K19" s="17"/>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row>
    <row r="20" spans="1:120" s="16" customFormat="1" ht="30.45">
      <c r="A20" s="2" t="s">
        <v>92</v>
      </c>
      <c r="K20" s="17"/>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row>
    <row r="21" spans="1:120" s="16" customFormat="1" ht="30.45">
      <c r="A21" s="2" t="s">
        <v>93</v>
      </c>
      <c r="K21" s="17"/>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row>
    <row r="22" spans="1:120" s="16" customFormat="1" ht="45.45">
      <c r="A22" s="2" t="s">
        <v>94</v>
      </c>
      <c r="K22" s="17"/>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row>
    <row r="23" spans="1:120" s="16" customFormat="1" ht="30.45">
      <c r="A23" s="2" t="s">
        <v>95</v>
      </c>
      <c r="K23" s="17"/>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row>
    <row r="24" spans="1:120" s="16" customFormat="1" ht="30.45">
      <c r="A24" s="2" t="s">
        <v>96</v>
      </c>
      <c r="K24" s="17"/>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row>
    <row r="25" spans="1:120" s="16" customFormat="1" ht="15.45">
      <c r="A25" s="2" t="s">
        <v>97</v>
      </c>
      <c r="K25" s="17"/>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row>
    <row r="26" spans="1:120" s="16" customFormat="1" ht="45.45">
      <c r="A26" s="2" t="s">
        <v>98</v>
      </c>
      <c r="K26" s="17"/>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row>
    <row r="27" spans="1:120" s="16" customFormat="1" ht="45.45">
      <c r="A27" s="2" t="s">
        <v>99</v>
      </c>
      <c r="K27" s="17"/>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row>
    <row r="28" spans="1:120" s="16" customFormat="1" ht="45.45">
      <c r="A28" s="2" t="s">
        <v>100</v>
      </c>
      <c r="K28" s="17"/>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row>
    <row r="29" spans="1:120" s="16" customFormat="1" ht="30.45">
      <c r="A29" s="2" t="s">
        <v>101</v>
      </c>
      <c r="K29" s="17"/>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row>
    <row r="30" spans="1:120" s="16" customFormat="1" ht="30.45">
      <c r="A30" s="2" t="s">
        <v>102</v>
      </c>
      <c r="K30" s="17"/>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row>
    <row r="31" spans="1:120" s="16" customFormat="1" ht="45.45">
      <c r="A31" s="2" t="s">
        <v>103</v>
      </c>
      <c r="K31" s="17"/>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row>
    <row r="32" spans="1:120" s="16" customFormat="1" ht="30.45">
      <c r="A32" s="2" t="s">
        <v>104</v>
      </c>
      <c r="K32" s="17"/>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row>
    <row r="33" spans="1:120" s="16" customFormat="1" ht="30.45">
      <c r="A33" s="2" t="s">
        <v>105</v>
      </c>
      <c r="K33" s="17"/>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row>
    <row r="34" spans="1:120" s="16" customFormat="1" ht="30.45">
      <c r="A34" s="2" t="s">
        <v>106</v>
      </c>
      <c r="K34" s="17"/>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row>
    <row r="35" spans="1:120" s="16" customFormat="1" ht="30.45">
      <c r="A35" s="2" t="s">
        <v>107</v>
      </c>
      <c r="K35" s="17"/>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row>
    <row r="36" spans="1:120" s="16" customFormat="1" ht="30.45">
      <c r="A36" s="2" t="s">
        <v>108</v>
      </c>
      <c r="K36" s="17"/>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row>
    <row r="37" spans="1:120" s="16" customFormat="1" ht="29.15">
      <c r="A37" s="30" t="s">
        <v>109</v>
      </c>
      <c r="K37" s="17"/>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row>
    <row r="38" spans="1:120" s="16" customFormat="1" ht="30.45">
      <c r="A38" s="24" t="s">
        <v>110</v>
      </c>
      <c r="J38" s="21"/>
      <c r="K38" s="17"/>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row>
    <row r="47" spans="1:120" hidden="1"/>
    <row r="48" spans="1:120" ht="15.45" hidden="1" thickBot="1">
      <c r="A48" s="102" t="s">
        <v>54</v>
      </c>
      <c r="B48" s="102"/>
      <c r="C48" s="102"/>
      <c r="D48" s="102"/>
      <c r="E48" s="102"/>
      <c r="F48" s="102"/>
      <c r="G48" s="102"/>
      <c r="H48" s="102"/>
    </row>
    <row r="49" spans="1:8" ht="15.45" hidden="1" thickBot="1">
      <c r="A49" s="156" t="s">
        <v>55</v>
      </c>
      <c r="B49" s="157"/>
      <c r="C49" s="156" t="s">
        <v>56</v>
      </c>
      <c r="D49" s="157"/>
      <c r="E49" s="156" t="s">
        <v>57</v>
      </c>
      <c r="F49" s="157"/>
      <c r="G49" s="156" t="s">
        <v>58</v>
      </c>
      <c r="H49" s="157"/>
    </row>
    <row r="50" spans="1:8" hidden="1">
      <c r="A50" s="96" t="s">
        <v>10</v>
      </c>
      <c r="B50" s="97">
        <f>COUNTIFS(Table1913[Maturity Rating - Benchmark Review],A50)</f>
        <v>0</v>
      </c>
      <c r="C50" s="96" t="s">
        <v>10</v>
      </c>
      <c r="D50" s="97">
        <f>COUNTIFS(Table1913[Maturity Rating - Year 1],C50)</f>
        <v>0</v>
      </c>
      <c r="E50" s="96" t="s">
        <v>10</v>
      </c>
      <c r="F50" s="97">
        <f>COUNTIFS(Table1913[[#All],[Maturity Rating - Year 2]],E50)</f>
        <v>0</v>
      </c>
      <c r="G50" s="96" t="s">
        <v>10</v>
      </c>
      <c r="H50" s="97">
        <f>COUNTIFS(Table1913[Maturity Rating - Year 3],G50)</f>
        <v>0</v>
      </c>
    </row>
    <row r="51" spans="1:8" hidden="1">
      <c r="A51" s="96" t="s">
        <v>12</v>
      </c>
      <c r="B51" s="97">
        <f>COUNTIFS(Table1913[Maturity Rating - Benchmark Review],A51)</f>
        <v>0</v>
      </c>
      <c r="C51" s="96" t="s">
        <v>12</v>
      </c>
      <c r="D51" s="97">
        <f>COUNTIFS(Table1913[Maturity Rating - Year 1],C51)</f>
        <v>0</v>
      </c>
      <c r="E51" s="96" t="s">
        <v>12</v>
      </c>
      <c r="F51" s="97">
        <f>COUNTIFS(Table1913[Maturity Rating - Year 2],E51)</f>
        <v>0</v>
      </c>
      <c r="G51" s="96" t="s">
        <v>12</v>
      </c>
      <c r="H51" s="97">
        <f>COUNTIFS(Table1913[Maturity Rating - Year 3],G51)</f>
        <v>0</v>
      </c>
    </row>
    <row r="52" spans="1:8" hidden="1">
      <c r="A52" s="96" t="s">
        <v>14</v>
      </c>
      <c r="B52" s="97">
        <f>COUNTIFS(Table1913[Maturity Rating - Benchmark Review],E10)</f>
        <v>0</v>
      </c>
      <c r="C52" s="96" t="s">
        <v>14</v>
      </c>
      <c r="D52" s="97">
        <f>COUNTIFS(Table1913[Maturity Rating - Year 1],C52)</f>
        <v>0</v>
      </c>
      <c r="E52" s="96" t="s">
        <v>14</v>
      </c>
      <c r="F52" s="97">
        <f>COUNTIFS(Table1913[Maturity Rating - Year 2],E52)</f>
        <v>0</v>
      </c>
      <c r="G52" s="96" t="s">
        <v>14</v>
      </c>
      <c r="H52" s="97">
        <f>COUNTIFS(Table1913[Maturity Rating - Year 3],G52)</f>
        <v>0</v>
      </c>
    </row>
    <row r="53" spans="1:8" ht="15.45" hidden="1" thickBot="1">
      <c r="A53" s="98" t="s">
        <v>16</v>
      </c>
      <c r="B53" s="99">
        <f>COUNTIFS(Table1913[Maturity Rating - Benchmark Review],E14)</f>
        <v>0</v>
      </c>
      <c r="C53" s="98" t="s">
        <v>16</v>
      </c>
      <c r="D53" s="99">
        <f>COUNTIFS(Table1913[Maturity Rating - Year 1],C53)</f>
        <v>0</v>
      </c>
      <c r="E53" s="98" t="s">
        <v>16</v>
      </c>
      <c r="F53" s="99">
        <f>COUNTIFS(Table1913[Maturity Rating - Year 2],E53)</f>
        <v>0</v>
      </c>
      <c r="G53" s="98" t="s">
        <v>16</v>
      </c>
      <c r="H53" s="99">
        <f>COUNTIFS(Table1913[Maturity Rating - Year 3],G53)</f>
        <v>0</v>
      </c>
    </row>
    <row r="54" spans="1:8" hidden="1">
      <c r="A54" s="100"/>
      <c r="B54" s="101"/>
      <c r="C54" s="100"/>
      <c r="D54" s="101"/>
      <c r="E54" s="100"/>
      <c r="F54" s="101"/>
      <c r="G54" s="100"/>
      <c r="H54" s="101"/>
    </row>
    <row r="55" spans="1:8" hidden="1"/>
  </sheetData>
  <mergeCells count="4">
    <mergeCell ref="A49:B49"/>
    <mergeCell ref="C49:D49"/>
    <mergeCell ref="E49:F49"/>
    <mergeCell ref="G49:H49"/>
  </mergeCells>
  <phoneticPr fontId="18" type="noConversion"/>
  <hyperlinks>
    <hyperlink ref="A15" r:id="rId1" display="https://www.england.nhs.uk/wp-content/uploads/2022/10/B1632-shared-commitment-for-those-working-in-health-and-care-oct2022.pdf" xr:uid="{403D6754-4E79-421B-B182-67ED16025630}"/>
    <hyperlink ref="A17" r:id="rId2" display="https://www.legislation.gov.uk/ukpga/2006/41/section/13E" xr:uid="{CA67D78D-2706-4BCE-B65A-36F510744FC1}"/>
    <hyperlink ref="A37" r:id="rId3" display="https://www.gov.uk/government/publications/nhs-screening-programmes-duty-of-candour/duty-of-candour" xr:uid="{043508AA-FF26-47CD-BD8A-AD699909B80D}"/>
  </hyperlinks>
  <pageMargins left="0.7" right="0.7" top="0.75" bottom="0.75" header="0.3" footer="0.3"/>
  <pageSetup paperSize="9" orientation="portrait" r:id="rId4"/>
  <tableParts count="2">
    <tablePart r:id="rId5"/>
    <tablePart r:id="rId6"/>
  </tableParts>
  <extLst>
    <ext xmlns:x14="http://schemas.microsoft.com/office/spreadsheetml/2009/9/main" uri="{CCE6A557-97BC-4b89-ADB6-D9C93CAAB3DF}">
      <x14:dataValidations xmlns:xm="http://schemas.microsoft.com/office/excel/2006/main" count="1">
        <x14:dataValidation type="list" allowBlank="1" showInputMessage="1" showErrorMessage="1" xr:uid="{832B6DB4-ACF7-470F-B577-4BB8C1F1ED00}">
          <x14:formula1>
            <xm:f>'Drop Down '!$B$3:$B$6</xm:f>
          </x14:formula1>
          <xm:sqref>E10:E38 G10:G38 I10:I38 K10:K38</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15651F-EB6D-4D27-B80E-7C4AA6595C3B}">
  <dimension ref="A1:K56"/>
  <sheetViews>
    <sheetView zoomScale="70" zoomScaleNormal="70" workbookViewId="0">
      <selection activeCell="A9" sqref="A9:K20"/>
    </sheetView>
  </sheetViews>
  <sheetFormatPr defaultColWidth="9.15234375" defaultRowHeight="15"/>
  <cols>
    <col min="1" max="1" width="98.3828125" style="1" customWidth="1"/>
    <col min="2" max="2" width="54.3828125" style="3" customWidth="1"/>
    <col min="3" max="3" width="48.3046875" style="3" customWidth="1"/>
    <col min="4" max="4" width="45.3046875" style="3" customWidth="1"/>
    <col min="5" max="5" width="25.69140625" style="3" customWidth="1"/>
    <col min="6" max="6" width="40.3828125" style="3" customWidth="1"/>
    <col min="7" max="7" width="21.84375" style="3" customWidth="1"/>
    <col min="8" max="8" width="47.3046875" style="3" customWidth="1"/>
    <col min="9" max="9" width="23.15234375" style="3" customWidth="1"/>
    <col min="10" max="10" width="9.15234375" style="3"/>
    <col min="11" max="11" width="20.3046875" style="3" customWidth="1"/>
    <col min="12" max="16384" width="9.15234375" style="3"/>
  </cols>
  <sheetData>
    <row r="1" spans="1:11" ht="17.600000000000001">
      <c r="A1" s="5" t="s">
        <v>18</v>
      </c>
      <c r="B1" s="10" t="s">
        <v>111</v>
      </c>
    </row>
    <row r="2" spans="1:11" ht="17.600000000000001">
      <c r="A2" s="11" t="s">
        <v>20</v>
      </c>
      <c r="B2" s="12"/>
    </row>
    <row r="3" spans="1:11" ht="15.45">
      <c r="A3" s="11" t="s">
        <v>21</v>
      </c>
      <c r="B3" s="7"/>
    </row>
    <row r="4" spans="1:11" ht="15.45">
      <c r="A4" s="11" t="s">
        <v>22</v>
      </c>
      <c r="B4" s="13"/>
    </row>
    <row r="5" spans="1:11" ht="15.45">
      <c r="A5" s="11" t="s">
        <v>23</v>
      </c>
      <c r="B5" s="13"/>
    </row>
    <row r="6" spans="1:11" ht="15.45">
      <c r="A6" s="14" t="s">
        <v>24</v>
      </c>
      <c r="B6" s="15"/>
    </row>
    <row r="7" spans="1:11" ht="15.45">
      <c r="A7" s="14" t="s">
        <v>25</v>
      </c>
      <c r="B7" s="15"/>
    </row>
    <row r="9" spans="1:11" s="4" customFormat="1" ht="46.3">
      <c r="A9" s="5" t="s">
        <v>60</v>
      </c>
      <c r="B9" s="8" t="s">
        <v>27</v>
      </c>
      <c r="C9" s="8" t="s">
        <v>28</v>
      </c>
      <c r="D9" s="8" t="s">
        <v>29</v>
      </c>
      <c r="E9" s="8" t="s">
        <v>30</v>
      </c>
      <c r="F9" s="8" t="s">
        <v>31</v>
      </c>
      <c r="G9" s="8" t="s">
        <v>32</v>
      </c>
      <c r="H9" s="8" t="s">
        <v>33</v>
      </c>
      <c r="I9" s="8" t="s">
        <v>34</v>
      </c>
      <c r="J9" s="8" t="s">
        <v>35</v>
      </c>
      <c r="K9" s="9" t="s">
        <v>36</v>
      </c>
    </row>
    <row r="10" spans="1:11" s="161" customFormat="1" ht="29.15">
      <c r="A10" s="162" t="s">
        <v>112</v>
      </c>
      <c r="B10" s="16"/>
      <c r="C10" s="16"/>
      <c r="D10" s="16"/>
      <c r="E10" s="16"/>
      <c r="F10" s="16"/>
      <c r="G10" s="16"/>
      <c r="H10" s="16"/>
      <c r="I10" s="16"/>
      <c r="J10" s="16"/>
      <c r="K10" s="17"/>
    </row>
    <row r="11" spans="1:11" s="161" customFormat="1" ht="29.15">
      <c r="A11" s="162" t="s">
        <v>113</v>
      </c>
      <c r="B11" s="16"/>
      <c r="C11" s="16"/>
      <c r="D11" s="16"/>
      <c r="E11" s="16"/>
      <c r="F11" s="16"/>
      <c r="G11" s="16"/>
      <c r="H11" s="16"/>
      <c r="I11" s="16"/>
      <c r="J11" s="16"/>
      <c r="K11" s="17"/>
    </row>
    <row r="12" spans="1:11" s="161" customFormat="1" ht="30.45">
      <c r="A12" s="6" t="s">
        <v>114</v>
      </c>
      <c r="B12" s="16"/>
      <c r="C12" s="16"/>
      <c r="D12" s="16"/>
      <c r="E12" s="16"/>
      <c r="F12" s="16"/>
      <c r="G12" s="16"/>
      <c r="H12" s="16"/>
      <c r="I12" s="16"/>
      <c r="J12" s="16"/>
      <c r="K12" s="17"/>
    </row>
    <row r="13" spans="1:11" s="161" customFormat="1" ht="30.45">
      <c r="A13" s="6" t="s">
        <v>115</v>
      </c>
      <c r="B13" s="16"/>
      <c r="C13" s="16"/>
      <c r="D13" s="16"/>
      <c r="E13" s="16"/>
      <c r="F13" s="16"/>
      <c r="G13" s="16"/>
      <c r="H13" s="16"/>
      <c r="I13" s="16"/>
      <c r="J13" s="16"/>
      <c r="K13" s="17"/>
    </row>
    <row r="14" spans="1:11" s="161" customFormat="1" ht="30.45">
      <c r="A14" s="6" t="s">
        <v>116</v>
      </c>
      <c r="B14" s="16"/>
      <c r="C14" s="16"/>
      <c r="D14" s="16"/>
      <c r="E14" s="16"/>
      <c r="F14" s="16"/>
      <c r="G14" s="16"/>
      <c r="H14" s="16"/>
      <c r="I14" s="16"/>
      <c r="J14" s="16"/>
      <c r="K14" s="17"/>
    </row>
    <row r="15" spans="1:11" s="161" customFormat="1" ht="45.45">
      <c r="A15" s="6" t="s">
        <v>117</v>
      </c>
      <c r="B15" s="16"/>
      <c r="C15" s="16"/>
      <c r="D15" s="16"/>
      <c r="E15" s="16"/>
      <c r="F15" s="16"/>
      <c r="G15" s="16"/>
      <c r="H15" s="16"/>
      <c r="I15" s="16"/>
      <c r="J15" s="16"/>
      <c r="K15" s="17"/>
    </row>
    <row r="16" spans="1:11" s="161" customFormat="1" ht="29.15">
      <c r="A16" s="162" t="s">
        <v>118</v>
      </c>
      <c r="B16" s="16"/>
      <c r="C16" s="16"/>
      <c r="D16" s="16"/>
      <c r="E16" s="16"/>
      <c r="F16" s="16"/>
      <c r="G16" s="16"/>
      <c r="H16" s="16"/>
      <c r="I16" s="16"/>
      <c r="J16" s="16"/>
      <c r="K16" s="17"/>
    </row>
    <row r="17" spans="1:11" s="161" customFormat="1" ht="30.45">
      <c r="A17" s="6" t="s">
        <v>119</v>
      </c>
      <c r="B17" s="16"/>
      <c r="C17" s="16"/>
      <c r="D17" s="16"/>
      <c r="E17" s="16"/>
      <c r="F17" s="16"/>
      <c r="G17" s="16"/>
      <c r="H17" s="16"/>
      <c r="I17" s="16"/>
      <c r="J17" s="16"/>
      <c r="K17" s="17"/>
    </row>
    <row r="18" spans="1:11" s="161" customFormat="1" ht="30.45">
      <c r="A18" s="6" t="s">
        <v>120</v>
      </c>
      <c r="B18" s="16"/>
      <c r="C18" s="16"/>
      <c r="D18" s="16"/>
      <c r="E18" s="16"/>
      <c r="F18" s="16"/>
      <c r="G18" s="16"/>
      <c r="H18" s="16"/>
      <c r="I18" s="16"/>
      <c r="J18" s="16"/>
      <c r="K18" s="17"/>
    </row>
    <row r="19" spans="1:11" s="161" customFormat="1" ht="45.45">
      <c r="A19" s="6" t="s">
        <v>121</v>
      </c>
      <c r="B19" s="16"/>
      <c r="C19" s="16"/>
      <c r="D19" s="16"/>
      <c r="E19" s="16"/>
      <c r="F19" s="16"/>
      <c r="G19" s="16"/>
      <c r="H19" s="16"/>
      <c r="I19" s="16"/>
      <c r="J19" s="16"/>
      <c r="K19" s="17"/>
    </row>
    <row r="20" spans="1:11" s="161" customFormat="1" ht="45.45">
      <c r="A20" s="22" t="s">
        <v>122</v>
      </c>
      <c r="B20" s="21"/>
      <c r="C20" s="21"/>
      <c r="D20" s="21"/>
      <c r="E20" s="21"/>
      <c r="F20" s="21"/>
      <c r="G20" s="21"/>
      <c r="H20" s="21"/>
      <c r="I20" s="21"/>
      <c r="J20" s="21"/>
      <c r="K20" s="163"/>
    </row>
    <row r="48" hidden="1"/>
    <row r="49" spans="1:8" ht="15.45" hidden="1" thickBot="1">
      <c r="A49" s="102" t="s">
        <v>54</v>
      </c>
      <c r="B49" s="102"/>
      <c r="C49" s="102"/>
      <c r="D49" s="102"/>
      <c r="E49" s="102"/>
      <c r="F49" s="102"/>
      <c r="G49" s="102"/>
      <c r="H49" s="102"/>
    </row>
    <row r="50" spans="1:8" ht="15.45" hidden="1" thickBot="1">
      <c r="A50" s="156" t="s">
        <v>55</v>
      </c>
      <c r="B50" s="157"/>
      <c r="C50" s="156" t="s">
        <v>56</v>
      </c>
      <c r="D50" s="157"/>
      <c r="E50" s="156" t="s">
        <v>57</v>
      </c>
      <c r="F50" s="157"/>
      <c r="G50" s="156" t="s">
        <v>58</v>
      </c>
      <c r="H50" s="157"/>
    </row>
    <row r="51" spans="1:8" hidden="1">
      <c r="A51" s="96" t="s">
        <v>10</v>
      </c>
      <c r="B51" s="97">
        <f>COUNTIFS(Table191319[Maturity Rating - Benchmark Review],A51)</f>
        <v>0</v>
      </c>
      <c r="C51" s="96" t="s">
        <v>10</v>
      </c>
      <c r="D51" s="97">
        <f>COUNTIFS(Table191319[Maturity Rating - Year 1],C51)</f>
        <v>0</v>
      </c>
      <c r="E51" s="96" t="s">
        <v>10</v>
      </c>
      <c r="F51" s="97">
        <f>COUNTIFS(Table191319[Maturity Rating - Year 2],E51)</f>
        <v>0</v>
      </c>
      <c r="G51" s="96" t="s">
        <v>10</v>
      </c>
      <c r="H51" s="97">
        <f>COUNTIFS(Table191319[Maturity Rating - Year 3],G51)</f>
        <v>0</v>
      </c>
    </row>
    <row r="52" spans="1:8" hidden="1">
      <c r="A52" s="96" t="s">
        <v>12</v>
      </c>
      <c r="B52" s="97">
        <f>COUNTIFS(Table191319[Maturity Rating - Benchmark Review],A52)</f>
        <v>0</v>
      </c>
      <c r="C52" s="96" t="s">
        <v>12</v>
      </c>
      <c r="D52" s="97">
        <f>COUNTIFS(Table191319[Maturity Rating - Year 1],C52)</f>
        <v>0</v>
      </c>
      <c r="E52" s="96" t="s">
        <v>12</v>
      </c>
      <c r="F52" s="97">
        <f>COUNTIFS(Table191319[Maturity Rating - Year 2],E52)</f>
        <v>0</v>
      </c>
      <c r="G52" s="96" t="s">
        <v>12</v>
      </c>
      <c r="H52" s="97">
        <f>COUNTIFS(Table191319[Maturity Rating - Year 3],G52)</f>
        <v>0</v>
      </c>
    </row>
    <row r="53" spans="1:8" hidden="1">
      <c r="A53" s="96" t="s">
        <v>14</v>
      </c>
      <c r="B53" s="97">
        <f>COUNTIFS(Table191319[Maturity Rating - Benchmark Review],A53)</f>
        <v>0</v>
      </c>
      <c r="C53" s="96" t="s">
        <v>14</v>
      </c>
      <c r="D53" s="97">
        <f>COUNTIFS(Table191319[Maturity Rating - Year 1],C53)</f>
        <v>0</v>
      </c>
      <c r="E53" s="96" t="s">
        <v>14</v>
      </c>
      <c r="F53" s="97">
        <f>COUNTIFS(Table191319[Maturity Rating - Year 2],E53)</f>
        <v>0</v>
      </c>
      <c r="G53" s="96" t="s">
        <v>14</v>
      </c>
      <c r="H53" s="97">
        <f>COUNTIFS(Table191319[Maturity Rating - Year 3],G53)</f>
        <v>0</v>
      </c>
    </row>
    <row r="54" spans="1:8" ht="15.45" hidden="1" thickBot="1">
      <c r="A54" s="98" t="s">
        <v>16</v>
      </c>
      <c r="B54" s="99">
        <f>COUNTIFS(Table191319[Maturity Rating - Benchmark Review],A54)</f>
        <v>0</v>
      </c>
      <c r="C54" s="98" t="s">
        <v>16</v>
      </c>
      <c r="D54" s="99">
        <f>COUNTIFS(Table191319[Maturity Rating - Year 1],C54)</f>
        <v>0</v>
      </c>
      <c r="E54" s="98" t="s">
        <v>16</v>
      </c>
      <c r="F54" s="99">
        <f>COUNTIFS(Table191319[Maturity Rating - Year 2],E54)</f>
        <v>0</v>
      </c>
      <c r="G54" s="98" t="s">
        <v>16</v>
      </c>
      <c r="H54" s="99">
        <f>COUNTIFS(Table191319[Maturity Rating - Year 3],G54)</f>
        <v>0</v>
      </c>
    </row>
    <row r="55" spans="1:8" hidden="1">
      <c r="A55" s="100"/>
      <c r="B55" s="101"/>
      <c r="C55" s="100"/>
      <c r="D55" s="101"/>
      <c r="E55" s="100"/>
      <c r="F55" s="101"/>
      <c r="G55" s="100"/>
      <c r="H55" s="101"/>
    </row>
    <row r="56" spans="1:8" hidden="1"/>
  </sheetData>
  <mergeCells count="4">
    <mergeCell ref="A50:B50"/>
    <mergeCell ref="C50:D50"/>
    <mergeCell ref="E50:F50"/>
    <mergeCell ref="G50:H50"/>
  </mergeCells>
  <phoneticPr fontId="18" type="noConversion"/>
  <hyperlinks>
    <hyperlink ref="A10" r:id="rId1" display="https://www.england.nhs.uk/personalisedcare/shared-decision-making/" xr:uid="{79EA12E7-6030-4E89-A0BA-9251C2D5FFB4}"/>
    <hyperlink ref="A11" r:id="rId2" display="https://www.gov.uk/government/publications/hospital-discharge-and-community-support-guidance/hospital-discharge-and-community-support-guidance" xr:uid="{26BA43FE-6DA8-462A-817B-D499A6FA757E}"/>
    <hyperlink ref="A16" r:id="rId3" display="https://www.england.nhs.uk/nhsimpact/" xr:uid="{05518D30-5E24-4BD4-9887-398AAFC5EF31}"/>
  </hyperlinks>
  <pageMargins left="0.7" right="0.7" top="0.75" bottom="0.75" header="0.3" footer="0.3"/>
  <pageSetup paperSize="9" orientation="portrait" r:id="rId4"/>
  <tableParts count="2">
    <tablePart r:id="rId5"/>
    <tablePart r:id="rId6"/>
  </tableParts>
  <extLst>
    <ext xmlns:x14="http://schemas.microsoft.com/office/spreadsheetml/2009/9/main" uri="{CCE6A557-97BC-4b89-ADB6-D9C93CAAB3DF}">
      <x14:dataValidations xmlns:xm="http://schemas.microsoft.com/office/excel/2006/main" count="1">
        <x14:dataValidation type="list" allowBlank="1" showInputMessage="1" showErrorMessage="1" xr:uid="{55A08955-3ADA-45B3-B962-32FE0471F7BE}">
          <x14:formula1>
            <xm:f>'Drop Down '!$B$3:$B$6</xm:f>
          </x14:formula1>
          <xm:sqref>E10:E20 G10:G20 I10:I20 K10:K20</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698D66-DB3B-4077-8936-7064DF9B8814}">
  <dimension ref="A1:K57"/>
  <sheetViews>
    <sheetView zoomScale="50" zoomScaleNormal="50" workbookViewId="0">
      <selection activeCell="A9" sqref="A9:K21"/>
    </sheetView>
  </sheetViews>
  <sheetFormatPr defaultColWidth="9.15234375" defaultRowHeight="15"/>
  <cols>
    <col min="1" max="1" width="98.3828125" style="1" customWidth="1"/>
    <col min="2" max="2" width="54.3828125" style="3" customWidth="1"/>
    <col min="3" max="3" width="48.3046875" style="3" customWidth="1"/>
    <col min="4" max="4" width="45.3046875" style="3" customWidth="1"/>
    <col min="5" max="5" width="25.69140625" style="3" customWidth="1"/>
    <col min="6" max="6" width="40.3828125" style="3" customWidth="1"/>
    <col min="7" max="7" width="21.84375" style="3" customWidth="1"/>
    <col min="8" max="8" width="47.3046875" style="3" customWidth="1"/>
    <col min="9" max="9" width="23.15234375" style="3" customWidth="1"/>
    <col min="10" max="10" width="9.15234375" style="3"/>
    <col min="11" max="11" width="18" style="3" customWidth="1"/>
    <col min="12" max="16384" width="9.15234375" style="3"/>
  </cols>
  <sheetData>
    <row r="1" spans="1:11" ht="17.600000000000001">
      <c r="A1" s="5" t="s">
        <v>18</v>
      </c>
      <c r="B1" s="10" t="s">
        <v>123</v>
      </c>
    </row>
    <row r="2" spans="1:11" ht="17.600000000000001">
      <c r="A2" s="11" t="s">
        <v>20</v>
      </c>
      <c r="B2" s="12"/>
    </row>
    <row r="3" spans="1:11" ht="15.45">
      <c r="A3" s="11" t="s">
        <v>21</v>
      </c>
      <c r="B3" s="7"/>
    </row>
    <row r="4" spans="1:11" ht="15.45">
      <c r="A4" s="11" t="s">
        <v>22</v>
      </c>
      <c r="B4" s="13"/>
    </row>
    <row r="5" spans="1:11" ht="15.45">
      <c r="A5" s="11" t="s">
        <v>23</v>
      </c>
      <c r="B5" s="13"/>
    </row>
    <row r="6" spans="1:11" ht="15.45">
      <c r="A6" s="14" t="s">
        <v>24</v>
      </c>
      <c r="B6" s="15"/>
    </row>
    <row r="7" spans="1:11" ht="15.45">
      <c r="A7" s="14" t="s">
        <v>25</v>
      </c>
      <c r="B7" s="15"/>
    </row>
    <row r="9" spans="1:11" s="160" customFormat="1" ht="46.3">
      <c r="A9" s="5" t="s">
        <v>60</v>
      </c>
      <c r="B9" s="8" t="s">
        <v>27</v>
      </c>
      <c r="C9" s="8" t="s">
        <v>28</v>
      </c>
      <c r="D9" s="8" t="s">
        <v>29</v>
      </c>
      <c r="E9" s="8" t="s">
        <v>30</v>
      </c>
      <c r="F9" s="8" t="s">
        <v>31</v>
      </c>
      <c r="G9" s="8" t="s">
        <v>32</v>
      </c>
      <c r="H9" s="8" t="s">
        <v>33</v>
      </c>
      <c r="I9" s="8" t="s">
        <v>34</v>
      </c>
      <c r="J9" s="8" t="s">
        <v>35</v>
      </c>
      <c r="K9" s="9" t="s">
        <v>36</v>
      </c>
    </row>
    <row r="10" spans="1:11" s="161" customFormat="1" ht="45.45">
      <c r="A10" s="6" t="s">
        <v>124</v>
      </c>
      <c r="B10" s="16"/>
      <c r="C10" s="16"/>
      <c r="D10" s="16"/>
      <c r="E10" s="16"/>
      <c r="F10" s="16"/>
      <c r="G10" s="16"/>
      <c r="H10" s="16"/>
      <c r="I10" s="16"/>
      <c r="J10" s="16"/>
      <c r="K10" s="17"/>
    </row>
    <row r="11" spans="1:11" s="161" customFormat="1" ht="45.45">
      <c r="A11" s="6" t="s">
        <v>125</v>
      </c>
      <c r="B11" s="16"/>
      <c r="C11" s="16"/>
      <c r="D11" s="16"/>
      <c r="E11" s="16"/>
      <c r="F11" s="16"/>
      <c r="G11" s="16"/>
      <c r="H11" s="16"/>
      <c r="I11" s="16"/>
      <c r="J11" s="16"/>
      <c r="K11" s="17"/>
    </row>
    <row r="12" spans="1:11" s="161" customFormat="1" ht="30.45">
      <c r="A12" s="6" t="s">
        <v>126</v>
      </c>
      <c r="B12" s="16"/>
      <c r="C12" s="16"/>
      <c r="D12" s="16"/>
      <c r="E12" s="16"/>
      <c r="F12" s="16"/>
      <c r="G12" s="16"/>
      <c r="H12" s="16"/>
      <c r="I12" s="16"/>
      <c r="J12" s="16"/>
      <c r="K12" s="17"/>
    </row>
    <row r="13" spans="1:11" s="161" customFormat="1" ht="30.45">
      <c r="A13" s="6" t="s">
        <v>127</v>
      </c>
      <c r="B13" s="16"/>
      <c r="C13" s="16"/>
      <c r="D13" s="16"/>
      <c r="E13" s="16"/>
      <c r="F13" s="16"/>
      <c r="G13" s="16"/>
      <c r="H13" s="16"/>
      <c r="I13" s="16"/>
      <c r="J13" s="16"/>
      <c r="K13" s="17"/>
    </row>
    <row r="14" spans="1:11" s="161" customFormat="1" ht="60.45">
      <c r="A14" s="6" t="s">
        <v>128</v>
      </c>
      <c r="B14" s="16"/>
      <c r="C14" s="16"/>
      <c r="D14" s="16"/>
      <c r="E14" s="16"/>
      <c r="F14" s="16"/>
      <c r="G14" s="16"/>
      <c r="H14" s="16"/>
      <c r="I14" s="16"/>
      <c r="J14" s="16"/>
      <c r="K14" s="17"/>
    </row>
    <row r="15" spans="1:11" s="161" customFormat="1" ht="30.45">
      <c r="A15" s="6" t="s">
        <v>129</v>
      </c>
      <c r="B15" s="16"/>
      <c r="C15" s="16"/>
      <c r="D15" s="16"/>
      <c r="E15" s="16"/>
      <c r="F15" s="16"/>
      <c r="G15" s="16"/>
      <c r="H15" s="16"/>
      <c r="I15" s="16"/>
      <c r="J15" s="16"/>
      <c r="K15" s="17"/>
    </row>
    <row r="16" spans="1:11" s="161" customFormat="1" ht="30.45">
      <c r="A16" s="6" t="s">
        <v>130</v>
      </c>
      <c r="B16" s="16"/>
      <c r="C16" s="16"/>
      <c r="D16" s="16"/>
      <c r="E16" s="16"/>
      <c r="F16" s="16"/>
      <c r="G16" s="16"/>
      <c r="H16" s="16"/>
      <c r="I16" s="16"/>
      <c r="J16" s="16"/>
      <c r="K16" s="17"/>
    </row>
    <row r="17" spans="1:11" s="161" customFormat="1" ht="45.45">
      <c r="A17" s="6" t="s">
        <v>131</v>
      </c>
      <c r="B17" s="16"/>
      <c r="C17" s="16"/>
      <c r="D17" s="16"/>
      <c r="E17" s="16"/>
      <c r="F17" s="16"/>
      <c r="G17" s="16"/>
      <c r="H17" s="16"/>
      <c r="I17" s="16"/>
      <c r="J17" s="16"/>
      <c r="K17" s="17"/>
    </row>
    <row r="18" spans="1:11" s="161" customFormat="1" ht="29.15">
      <c r="A18" s="162" t="s">
        <v>132</v>
      </c>
      <c r="B18" s="16"/>
      <c r="C18" s="16"/>
      <c r="D18" s="16"/>
      <c r="E18" s="16"/>
      <c r="F18" s="16"/>
      <c r="G18" s="16"/>
      <c r="H18" s="16"/>
      <c r="I18" s="16"/>
      <c r="J18" s="16"/>
      <c r="K18" s="17"/>
    </row>
    <row r="19" spans="1:11" s="161" customFormat="1" ht="30.45">
      <c r="A19" s="6" t="s">
        <v>133</v>
      </c>
      <c r="B19" s="16"/>
      <c r="C19" s="16"/>
      <c r="D19" s="16"/>
      <c r="E19" s="16"/>
      <c r="F19" s="16"/>
      <c r="G19" s="16"/>
      <c r="H19" s="16"/>
      <c r="I19" s="16"/>
      <c r="J19" s="16"/>
      <c r="K19" s="17"/>
    </row>
    <row r="20" spans="1:11" s="161" customFormat="1" ht="30.45">
      <c r="A20" s="6" t="s">
        <v>134</v>
      </c>
      <c r="B20" s="16"/>
      <c r="C20" s="16"/>
      <c r="D20" s="16"/>
      <c r="E20" s="16"/>
      <c r="F20" s="16"/>
      <c r="G20" s="16"/>
      <c r="H20" s="16"/>
      <c r="I20" s="16"/>
      <c r="J20" s="16"/>
      <c r="K20" s="17"/>
    </row>
    <row r="21" spans="1:11" s="161" customFormat="1" ht="30.45">
      <c r="A21" s="22" t="s">
        <v>135</v>
      </c>
      <c r="B21" s="21"/>
      <c r="C21" s="21"/>
      <c r="D21" s="21"/>
      <c r="E21" s="21"/>
      <c r="F21" s="21"/>
      <c r="G21" s="21"/>
      <c r="H21" s="21"/>
      <c r="I21" s="21"/>
      <c r="J21" s="21"/>
      <c r="K21" s="163"/>
    </row>
    <row r="48" hidden="1"/>
    <row r="49" spans="1:8" ht="15.45" hidden="1" thickBot="1">
      <c r="A49" s="102" t="s">
        <v>54</v>
      </c>
      <c r="B49" s="102"/>
      <c r="C49" s="102"/>
      <c r="D49" s="102"/>
      <c r="E49" s="102"/>
      <c r="F49" s="102"/>
      <c r="G49" s="102"/>
      <c r="H49" s="102"/>
    </row>
    <row r="50" spans="1:8" ht="15.45" hidden="1" thickBot="1">
      <c r="A50" s="156" t="s">
        <v>55</v>
      </c>
      <c r="B50" s="157"/>
      <c r="C50" s="156" t="s">
        <v>56</v>
      </c>
      <c r="D50" s="157"/>
      <c r="E50" s="156" t="s">
        <v>57</v>
      </c>
      <c r="F50" s="157"/>
      <c r="G50" s="156" t="s">
        <v>58</v>
      </c>
      <c r="H50" s="157"/>
    </row>
    <row r="51" spans="1:8" hidden="1">
      <c r="A51" s="96" t="s">
        <v>10</v>
      </c>
      <c r="B51" s="97">
        <f>COUNTIFS(Table191317[Maturity Rating - Benchmark Review],A51)</f>
        <v>0</v>
      </c>
      <c r="C51" s="96" t="s">
        <v>10</v>
      </c>
      <c r="D51" s="97">
        <f>COUNTIFS(Table191317[Maturity Rating - Year 1],C51)</f>
        <v>0</v>
      </c>
      <c r="E51" s="96" t="s">
        <v>10</v>
      </c>
      <c r="F51" s="97">
        <f>COUNTIFS(Table191317[Maturity Rating - Year 2],E51)</f>
        <v>0</v>
      </c>
      <c r="G51" s="96" t="s">
        <v>10</v>
      </c>
      <c r="H51" s="97">
        <f>COUNTIFS(Table191317[Maturity Rating - Year 3],G51)</f>
        <v>0</v>
      </c>
    </row>
    <row r="52" spans="1:8" hidden="1">
      <c r="A52" s="96" t="s">
        <v>12</v>
      </c>
      <c r="B52" s="97">
        <f>COUNTIFS(Table191317[Maturity Rating - Benchmark Review],A52)</f>
        <v>0</v>
      </c>
      <c r="C52" s="96" t="s">
        <v>12</v>
      </c>
      <c r="D52" s="97">
        <f>COUNTIFS(Table191317[Maturity Rating - Year 1],C52)</f>
        <v>0</v>
      </c>
      <c r="E52" s="96" t="s">
        <v>12</v>
      </c>
      <c r="F52" s="97">
        <f>COUNTIFS(Table191317[Maturity Rating - Year 2],E52)</f>
        <v>0</v>
      </c>
      <c r="G52" s="96" t="s">
        <v>12</v>
      </c>
      <c r="H52" s="97">
        <f>COUNTIFS(Table191317[Maturity Rating - Year 3],G52)</f>
        <v>0</v>
      </c>
    </row>
    <row r="53" spans="1:8" hidden="1">
      <c r="A53" s="96" t="s">
        <v>14</v>
      </c>
      <c r="B53" s="97">
        <f>COUNTIFS(Table191317[Maturity Rating - Benchmark Review],A53)</f>
        <v>0</v>
      </c>
      <c r="C53" s="96" t="s">
        <v>14</v>
      </c>
      <c r="D53" s="97">
        <f>COUNTIFS(Table191317[Maturity Rating - Year 1],C53)</f>
        <v>0</v>
      </c>
      <c r="E53" s="96" t="s">
        <v>14</v>
      </c>
      <c r="F53" s="97">
        <f>COUNTIFS(Table191317[Maturity Rating - Year 2],E53)</f>
        <v>0</v>
      </c>
      <c r="G53" s="96" t="s">
        <v>14</v>
      </c>
      <c r="H53" s="97">
        <f>COUNTIFS(Table191317[Maturity Rating - Year 3],G53)</f>
        <v>0</v>
      </c>
    </row>
    <row r="54" spans="1:8" ht="15.45" hidden="1" thickBot="1">
      <c r="A54" s="98" t="s">
        <v>16</v>
      </c>
      <c r="B54" s="99">
        <f>COUNTIFS(Table191317[Maturity Rating - Benchmark Review],A54)</f>
        <v>0</v>
      </c>
      <c r="C54" s="98" t="s">
        <v>16</v>
      </c>
      <c r="D54" s="99">
        <f>COUNTIFS(Table191317[Maturity Rating - Year 1],C54)</f>
        <v>0</v>
      </c>
      <c r="E54" s="98" t="s">
        <v>16</v>
      </c>
      <c r="F54" s="99">
        <f>COUNTIFS(Table191317[Maturity Rating - Year 2],E54)</f>
        <v>0</v>
      </c>
      <c r="G54" s="98" t="s">
        <v>16</v>
      </c>
      <c r="H54" s="99">
        <f>COUNTIFS(Table191317[Maturity Rating - Year 3],G54)</f>
        <v>0</v>
      </c>
    </row>
    <row r="55" spans="1:8" hidden="1">
      <c r="A55" s="100"/>
      <c r="B55" s="101"/>
      <c r="C55" s="100"/>
      <c r="D55" s="101"/>
      <c r="E55" s="100"/>
      <c r="F55" s="101"/>
      <c r="G55" s="100"/>
      <c r="H55" s="101"/>
    </row>
    <row r="56" spans="1:8" hidden="1"/>
    <row r="57" spans="1:8" hidden="1"/>
  </sheetData>
  <mergeCells count="4">
    <mergeCell ref="A50:B50"/>
    <mergeCell ref="C50:D50"/>
    <mergeCell ref="E50:F50"/>
    <mergeCell ref="G50:H50"/>
  </mergeCells>
  <phoneticPr fontId="18" type="noConversion"/>
  <hyperlinks>
    <hyperlink ref="A18" r:id="rId1" display="https://www.england.nhs.uk/nhsimpact/" xr:uid="{5F452580-944D-455D-8285-85EDDC131927}"/>
  </hyperlinks>
  <pageMargins left="0.7" right="0.7" top="0.75" bottom="0.75" header="0.3" footer="0.3"/>
  <pageSetup paperSize="9" orientation="portrait" r:id="rId2"/>
  <tableParts count="2">
    <tablePart r:id="rId3"/>
    <tablePart r:id="rId4"/>
  </tableParts>
  <extLst>
    <ext xmlns:x14="http://schemas.microsoft.com/office/spreadsheetml/2009/9/main" uri="{CCE6A557-97BC-4b89-ADB6-D9C93CAAB3DF}">
      <x14:dataValidations xmlns:xm="http://schemas.microsoft.com/office/excel/2006/main" count="1">
        <x14:dataValidation type="list" allowBlank="1" showInputMessage="1" showErrorMessage="1" xr:uid="{536875B4-2909-40F9-93E9-3C8C15AFDF60}">
          <x14:formula1>
            <xm:f>'Drop Down '!$B$3:$B$6</xm:f>
          </x14:formula1>
          <xm:sqref>E10:E21 G10:G21 I10:I21 K10:K21</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c143a6c5-5942-4b69-8d61-fb579588568f" xsi:nil="true"/>
    <Review_x0020_Date xmlns="7fab91ff-33c5-4bd2-b847-385b094fea87" xsi:nil="true"/>
    <lcf76f155ced4ddcb4097134ff3c332f xmlns="7fab91ff-33c5-4bd2-b847-385b094fea87">
      <Terms xmlns="http://schemas.microsoft.com/office/infopath/2007/PartnerControls"/>
    </lcf76f155ced4ddcb4097134ff3c332f>
    <_ip_UnifiedCompliancePolicyProperties xmlns="c143a6c5-5942-4b69-8d61-fb579588568f" xsi:nil="true"/>
    <TaxCatchAll xmlns="c143a6c5-5942-4b69-8d61-fb579588568f" xsi:nil="true"/>
    <_Flow_SignoffStatus xmlns="7fab91ff-33c5-4bd2-b847-385b094fea87"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F8D08950D972074A8D5A5083601073A5" ma:contentTypeVersion="20" ma:contentTypeDescription="Create a new document." ma:contentTypeScope="" ma:versionID="566f3cb796217e1098e307434c5452a0">
  <xsd:schema xmlns:xsd="http://www.w3.org/2001/XMLSchema" xmlns:xs="http://www.w3.org/2001/XMLSchema" xmlns:p="http://schemas.microsoft.com/office/2006/metadata/properties" xmlns:ns2="7fab91ff-33c5-4bd2-b847-385b094fea87" xmlns:ns3="c143a6c5-5942-4b69-8d61-fb579588568f" targetNamespace="http://schemas.microsoft.com/office/2006/metadata/properties" ma:root="true" ma:fieldsID="5cc2c1b38b0f14cd19874a71b6f7e9db" ns2:_="" ns3:_="">
    <xsd:import namespace="7fab91ff-33c5-4bd2-b847-385b094fea87"/>
    <xsd:import namespace="c143a6c5-5942-4b69-8d61-fb579588568f"/>
    <xsd:element name="properties">
      <xsd:complexType>
        <xsd:sequence>
          <xsd:element name="documentManagement">
            <xsd:complexType>
              <xsd:all>
                <xsd:element ref="ns2:Review_x0020_Date" minOccurs="0"/>
                <xsd:element ref="ns2:MediaServiceMetadata" minOccurs="0"/>
                <xsd:element ref="ns2:MediaServiceFastMetadata" minOccurs="0"/>
                <xsd:element ref="ns2:MediaServiceSearchProperties" minOccurs="0"/>
                <xsd:element ref="ns2:MediaServiceDateTaken" minOccurs="0"/>
                <xsd:element ref="ns2:MediaServiceObjectDetectorVersions"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3:_ip_UnifiedCompliancePolicyProperties" minOccurs="0"/>
                <xsd:element ref="ns3:_ip_UnifiedCompliancePolicyUIAction" minOccurs="0"/>
                <xsd:element ref="ns2:MediaServiceLocation"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fab91ff-33c5-4bd2-b847-385b094fea87" elementFormDefault="qualified">
    <xsd:import namespace="http://schemas.microsoft.com/office/2006/documentManagement/types"/>
    <xsd:import namespace="http://schemas.microsoft.com/office/infopath/2007/PartnerControls"/>
    <xsd:element name="Review_x0020_Date" ma:index="5" nillable="true" ma:displayName="Review date" ma:indexed="true" ma:internalName="Review_x0020_Date" ma:readOnly="false">
      <xsd:simpleType>
        <xsd:restriction base="dms:Text"/>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2c8d5fda-b97d-42c6-97e2-f76465e161c0"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3" nillable="true" ma:displayName="Location" ma:description="" ma:indexed="true" ma:internalName="MediaServiceLocation" ma:readOnly="true">
      <xsd:simpleType>
        <xsd:restriction base="dms:Text"/>
      </xsd:simpleType>
    </xsd:element>
    <xsd:element name="_Flow_SignoffStatus" ma:index="24" nillable="true" ma:displayName="Sign-off status" ma:internalName="_x0024_Resources_x003a_core_x002c_Signoff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143a6c5-5942-4b69-8d61-fb579588568f"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3485952-f129-4676-b957-701bc6918852}" ma:internalName="TaxCatchAll" ma:showField="CatchAllData" ma:web="c143a6c5-5942-4b69-8d61-fb579588568f">
      <xsd:complexType>
        <xsd:complexContent>
          <xsd:extension base="dms:MultiChoiceLookup">
            <xsd:sequence>
              <xsd:element name="Value" type="dms:Lookup" maxOccurs="unbounded" minOccurs="0" nillable="true"/>
            </xsd:sequence>
          </xsd:extension>
        </xsd:complexContent>
      </xsd:complexType>
    </xsd:element>
    <xsd:element name="_ip_UnifiedCompliancePolicyProperties" ma:index="21" nillable="true" ma:displayName="Unified Compliance Policy Properties" ma:internalName="_ip_UnifiedCompliancePolicyProperties" ma:readOnly="false">
      <xsd:simpleType>
        <xsd:restriction base="dms:Note"/>
      </xsd:simpleType>
    </xsd:element>
    <xsd:element name="_ip_UnifiedCompliancePolicyUIAction" ma:index="22" nillable="true" ma:displayName="Unified Compliance Policy UI Action" ma:hidden="true" ma:internalName="_ip_UnifiedCompliancePolicyUIAction" ma:readOnly="fals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7"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D1EEBD3-8B55-4FA4-826E-D9D6B5AC0497}">
  <ds:schemaRefs>
    <ds:schemaRef ds:uri="http://www.w3.org/XML/1998/namespace"/>
    <ds:schemaRef ds:uri="http://purl.org/dc/dcmitype/"/>
    <ds:schemaRef ds:uri="http://purl.org/dc/elements/1.1/"/>
    <ds:schemaRef ds:uri="http://purl.org/dc/terms/"/>
    <ds:schemaRef ds:uri="c143a6c5-5942-4b69-8d61-fb579588568f"/>
    <ds:schemaRef ds:uri="http://schemas.microsoft.com/office/2006/documentManagement/types"/>
    <ds:schemaRef ds:uri="http://schemas.microsoft.com/office/infopath/2007/PartnerControls"/>
    <ds:schemaRef ds:uri="http://schemas.openxmlformats.org/package/2006/metadata/core-properties"/>
    <ds:schemaRef ds:uri="7fab91ff-33c5-4bd2-b847-385b094fea87"/>
    <ds:schemaRef ds:uri="http://schemas.microsoft.com/office/2006/metadata/properties"/>
  </ds:schemaRefs>
</ds:datastoreItem>
</file>

<file path=customXml/itemProps2.xml><?xml version="1.0" encoding="utf-8"?>
<ds:datastoreItem xmlns:ds="http://schemas.openxmlformats.org/officeDocument/2006/customXml" ds:itemID="{DA909250-30DA-4FA9-ACE6-F93AE7FA0914}">
  <ds:schemaRefs>
    <ds:schemaRef ds:uri="http://schemas.microsoft.com/sharepoint/v3/contenttype/forms"/>
  </ds:schemaRefs>
</ds:datastoreItem>
</file>

<file path=customXml/itemProps3.xml><?xml version="1.0" encoding="utf-8"?>
<ds:datastoreItem xmlns:ds="http://schemas.openxmlformats.org/officeDocument/2006/customXml" ds:itemID="{BB3B5717-551F-4117-8204-E0A8F03088C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4</vt:i4>
      </vt:variant>
    </vt:vector>
  </HeadingPairs>
  <TitlesOfParts>
    <vt:vector size="13" baseType="lpstr">
      <vt:lpstr>Intro &amp; How to use</vt:lpstr>
      <vt:lpstr>Drop Down </vt:lpstr>
      <vt:lpstr>Summary</vt:lpstr>
      <vt:lpstr>Progress Tracker - Detail</vt:lpstr>
      <vt:lpstr>Leadership </vt:lpstr>
      <vt:lpstr>Organisational Culture </vt:lpstr>
      <vt:lpstr>Collecting Feedback</vt:lpstr>
      <vt:lpstr>Learning for Improvement </vt:lpstr>
      <vt:lpstr>Analysing Feedback </vt:lpstr>
      <vt:lpstr>'Collecting Feedback'!_Hlk168158458</vt:lpstr>
      <vt:lpstr>'Collecting Feedback'!_Int_eCpH14Ky</vt:lpstr>
      <vt:lpstr>'Analysing Feedback '!_Int_peD3PJYV</vt:lpstr>
      <vt:lpstr>'Leadership '!_Int_rAvOHt4b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Sarah Wall</dc:creator>
  <cp:keywords/>
  <dc:description/>
  <cp:lastModifiedBy>SMITH, Felicity (NHS ENGLAND - X24)</cp:lastModifiedBy>
  <cp:revision/>
  <dcterms:created xsi:type="dcterms:W3CDTF">2024-11-11T10:08:36Z</dcterms:created>
  <dcterms:modified xsi:type="dcterms:W3CDTF">2025-02-10T13:19:49Z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0x010100F8D08950D972074A8D5A5083601073A5</vt:lpwstr>
  </property>
  <property fmtid="{D5CDD505-2E9C-101B-9397-08002B2CF9AE}" pid="3" name="MediaServiceImageTags">
    <vt:lpwstr/>
  </property>
</Properties>
</file>