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CFO/sf/sfp/ResLib/AIF/Allocations/Allocation years/2026-27/Publications/Workbooks/publish 3 years/"/>
    </mc:Choice>
  </mc:AlternateContent>
  <xr:revisionPtr revIDLastSave="345" documentId="14_{DD4DFD2F-6379-4C80-B53A-3AE9902FAC0F}" xr6:coauthVersionLast="47" xr6:coauthVersionMax="47" xr10:uidLastSave="{EEB80940-DF43-498D-BE03-ED8B8F30DD9A}"/>
  <bookViews>
    <workbookView xWindow="1560" yWindow="1560" windowWidth="22545" windowHeight="18240" xr2:uid="{1937A882-5447-4337-8BB5-AD60A89609F6}"/>
  </bookViews>
  <sheets>
    <sheet name="notes" sheetId="7" r:id="rId1"/>
    <sheet name="convergence_2627" sheetId="13" r:id="rId2"/>
    <sheet name="convergence_2728" sheetId="14" r:id="rId3"/>
    <sheet name="convergence_2829" sheetId="15" r:id="rId4"/>
    <sheet name="baseline_adjustments_2627" sheetId="12" r:id="rId5"/>
    <sheet name="baseline_adjustments_2728" sheetId="19" r:id="rId6"/>
    <sheet name="baseline_adjustments_2829" sheetId="20" r:id="rId7"/>
    <sheet name="glidepath_parameters" sheetId="18" r:id="rId8"/>
  </sheets>
  <definedNames>
    <definedName name="____net1" localSheetId="4" hidden="1">{"NET",#N/A,FALSE,"401C11"}</definedName>
    <definedName name="____net1" localSheetId="5" hidden="1">{"NET",#N/A,FALSE,"401C11"}</definedName>
    <definedName name="____net1" localSheetId="6" hidden="1">{"NET",#N/A,FALSE,"401C11"}</definedName>
    <definedName name="____net1" localSheetId="1" hidden="1">{"NET",#N/A,FALSE,"401C11"}</definedName>
    <definedName name="____net1" localSheetId="2" hidden="1">{"NET",#N/A,FALSE,"401C11"}</definedName>
    <definedName name="____net1" localSheetId="3" hidden="1">{"NET",#N/A,FALSE,"401C11"}</definedName>
    <definedName name="____net1" localSheetId="7" hidden="1">{"NET",#N/A,FALSE,"401C11"}</definedName>
    <definedName name="____net1" localSheetId="0" hidden="1">{"NET",#N/A,FALSE,"401C11"}</definedName>
    <definedName name="____net1" hidden="1">{"NET",#N/A,FALSE,"401C11"}</definedName>
    <definedName name="___INDEX_SHEET___ASAP_Utilities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7" hidden="1">#REF!</definedName>
    <definedName name="__123Graph_A" localSheetId="0" hidden="1">#REF!</definedName>
    <definedName name="__123Graph_A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7" hidden="1">#REF!</definedName>
    <definedName name="__123Graph_B" localSheetId="0" hidden="1">#REF!</definedName>
    <definedName name="__123Graph_B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7" hidden="1">#REF!</definedName>
    <definedName name="__123Graph_C" localSheetId="0" hidden="1">#REF!</definedName>
    <definedName name="__123Graph_C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1" hidden="1">#REF!</definedName>
    <definedName name="__123Graph_X" localSheetId="2" hidden="1">#REF!</definedName>
    <definedName name="__123Graph_X" localSheetId="3" hidden="1">#REF!</definedName>
    <definedName name="__123Graph_X" localSheetId="7" hidden="1">#REF!</definedName>
    <definedName name="__123Graph_X" localSheetId="0" hidden="1">#REF!</definedName>
    <definedName name="__123Graph_X" hidden="1">#REF!</definedName>
    <definedName name="__net1" localSheetId="4" hidden="1">{"NET",#N/A,FALSE,"401C11"}</definedName>
    <definedName name="__net1" localSheetId="5" hidden="1">{"NET",#N/A,FALSE,"401C11"}</definedName>
    <definedName name="__net1" localSheetId="6" hidden="1">{"NET",#N/A,FALSE,"401C11"}</definedName>
    <definedName name="__net1" localSheetId="1" hidden="1">{"NET",#N/A,FALSE,"401C11"}</definedName>
    <definedName name="__net1" localSheetId="2" hidden="1">{"NET",#N/A,FALSE,"401C11"}</definedName>
    <definedName name="__net1" localSheetId="3" hidden="1">{"NET",#N/A,FALSE,"401C11"}</definedName>
    <definedName name="__net1" localSheetId="7" hidden="1">{"NET",#N/A,FALSE,"401C11"}</definedName>
    <definedName name="__net1" localSheetId="0" hidden="1">{"NET",#N/A,FALSE,"401C11"}</definedName>
    <definedName name="__net1" hidden="1">{"NET",#N/A,FALSE,"401C11"}</definedName>
    <definedName name="_1_0__123Grap" localSheetId="4" hidden="1">#REF!</definedName>
    <definedName name="_1_0__123Grap" localSheetId="5" hidden="1">#REF!</definedName>
    <definedName name="_1_0__123Grap" localSheetId="6" hidden="1">#REF!</definedName>
    <definedName name="_1_0__123Grap" localSheetId="1" hidden="1">#REF!</definedName>
    <definedName name="_1_0__123Grap" localSheetId="2" hidden="1">#REF!</definedName>
    <definedName name="_1_0__123Grap" localSheetId="3" hidden="1">#REF!</definedName>
    <definedName name="_1_0__123Grap" localSheetId="7" hidden="1">#REF!</definedName>
    <definedName name="_1_0__123Grap" localSheetId="0" hidden="1">#REF!</definedName>
    <definedName name="_1_0__123Grap" hidden="1">#REF!</definedName>
    <definedName name="_1_01_Chapters">#REF!</definedName>
    <definedName name="_1_123Grap" localSheetId="4" hidden="1">#REF!</definedName>
    <definedName name="_1_123Grap" localSheetId="5" hidden="1">#REF!</definedName>
    <definedName name="_1_123Grap" localSheetId="6" hidden="1">#REF!</definedName>
    <definedName name="_1_123Grap" localSheetId="1" hidden="1">#REF!</definedName>
    <definedName name="_1_123Grap" localSheetId="2" hidden="1">#REF!</definedName>
    <definedName name="_1_123Grap" localSheetId="3" hidden="1">#REF!</definedName>
    <definedName name="_1_123Grap" localSheetId="7" hidden="1">#REF!</definedName>
    <definedName name="_1_123Grap" localSheetId="0" hidden="1">#REF!</definedName>
    <definedName name="_1_123Grap" hidden="1">#REF!</definedName>
    <definedName name="_10_10_Other_Lists">#REF!</definedName>
    <definedName name="_11_11_U_Groups">#REF!</definedName>
    <definedName name="_12_12_PBCs">#REF!</definedName>
    <definedName name="_123Graph_A_1" localSheetId="4" hidden="1">#REF!</definedName>
    <definedName name="_123Graph_A_1" localSheetId="5" hidden="1">#REF!</definedName>
    <definedName name="_123Graph_A_1" localSheetId="6" hidden="1">#REF!</definedName>
    <definedName name="_123Graph_A_1" localSheetId="1" hidden="1">#REF!</definedName>
    <definedName name="_123Graph_A_1" localSheetId="2" hidden="1">#REF!</definedName>
    <definedName name="_123Graph_A_1" localSheetId="3" hidden="1">#REF!</definedName>
    <definedName name="_123Graph_A_1" localSheetId="7" hidden="1">#REF!</definedName>
    <definedName name="_123Graph_A_1" localSheetId="0" hidden="1">#REF!</definedName>
    <definedName name="_123Graph_A_1" hidden="1">#REF!</definedName>
    <definedName name="_123Graph_B_1" localSheetId="4" hidden="1">#REF!</definedName>
    <definedName name="_123Graph_B_1" localSheetId="5" hidden="1">#REF!</definedName>
    <definedName name="_123Graph_B_1" localSheetId="6" hidden="1">#REF!</definedName>
    <definedName name="_123Graph_B_1" localSheetId="1" hidden="1">#REF!</definedName>
    <definedName name="_123Graph_B_1" localSheetId="2" hidden="1">#REF!</definedName>
    <definedName name="_123Graph_B_1" localSheetId="3" hidden="1">#REF!</definedName>
    <definedName name="_123Graph_B_1" localSheetId="7" hidden="1">#REF!</definedName>
    <definedName name="_123Graph_B_1" localSheetId="0" hidden="1">#REF!</definedName>
    <definedName name="_123Graph_B_1" hidden="1">#REF!</definedName>
    <definedName name="_2_0__123Grap" localSheetId="4" hidden="1">#REF!</definedName>
    <definedName name="_2_0__123Grap" localSheetId="5" hidden="1">#REF!</definedName>
    <definedName name="_2_0__123Grap" localSheetId="6" hidden="1">#REF!</definedName>
    <definedName name="_2_0__123Grap" localSheetId="1" hidden="1">#REF!</definedName>
    <definedName name="_2_0__123Grap" localSheetId="2" hidden="1">#REF!</definedName>
    <definedName name="_2_0__123Grap" localSheetId="3" hidden="1">#REF!</definedName>
    <definedName name="_2_0__123Grap" localSheetId="7" hidden="1">#REF!</definedName>
    <definedName name="_2_0__123Grap" localSheetId="0" hidden="1">#REF!</definedName>
    <definedName name="_2_0__123Grap" hidden="1">#REF!</definedName>
    <definedName name="_2_02_Subchapters">#REF!</definedName>
    <definedName name="_2_123Grap" localSheetId="4" hidden="1">#REF!</definedName>
    <definedName name="_2_123Grap" localSheetId="5" hidden="1">#REF!</definedName>
    <definedName name="_2_123Grap" localSheetId="6" hidden="1">#REF!</definedName>
    <definedName name="_2_123Grap" localSheetId="1" hidden="1">#REF!</definedName>
    <definedName name="_2_123Grap" localSheetId="2" hidden="1">#REF!</definedName>
    <definedName name="_2_123Grap" localSheetId="3" hidden="1">#REF!</definedName>
    <definedName name="_2_123Grap" localSheetId="7" hidden="1">#REF!</definedName>
    <definedName name="_2_123Grap" localSheetId="0" hidden="1">#REF!</definedName>
    <definedName name="_2_123Grap" hidden="1">#REF!</definedName>
    <definedName name="_3_0_S" localSheetId="4" hidden="1">#REF!</definedName>
    <definedName name="_3_0_S" localSheetId="5" hidden="1">#REF!</definedName>
    <definedName name="_3_0_S" localSheetId="6" hidden="1">#REF!</definedName>
    <definedName name="_3_0_S" localSheetId="1" hidden="1">#REF!</definedName>
    <definedName name="_3_0_S" localSheetId="2" hidden="1">#REF!</definedName>
    <definedName name="_3_0_S" localSheetId="3" hidden="1">#REF!</definedName>
    <definedName name="_3_0_S" localSheetId="7" hidden="1">#REF!</definedName>
    <definedName name="_3_0_S" localSheetId="0" hidden="1">#REF!</definedName>
    <definedName name="_3_0_S" hidden="1">#REF!</definedName>
    <definedName name="_3_03_HRGs">#REF!</definedName>
    <definedName name="_3_123Grap" localSheetId="4" hidden="1">#REF!</definedName>
    <definedName name="_3_123Grap" localSheetId="5" hidden="1">#REF!</definedName>
    <definedName name="_3_123Grap" localSheetId="6" hidden="1">#REF!</definedName>
    <definedName name="_3_123Grap" localSheetId="1" hidden="1">#REF!</definedName>
    <definedName name="_3_123Grap" localSheetId="2" hidden="1">#REF!</definedName>
    <definedName name="_3_123Grap" localSheetId="3" hidden="1">#REF!</definedName>
    <definedName name="_3_123Grap" localSheetId="7" hidden="1">#REF!</definedName>
    <definedName name="_3_123Grap" localSheetId="0" hidden="1">#REF!</definedName>
    <definedName name="_3_123Grap" hidden="1">#REF!</definedName>
    <definedName name="_34_123Grap" localSheetId="4" hidden="1">#REF!</definedName>
    <definedName name="_34_123Grap" localSheetId="5" hidden="1">#REF!</definedName>
    <definedName name="_34_123Grap" localSheetId="6" hidden="1">#REF!</definedName>
    <definedName name="_34_123Grap" localSheetId="1" hidden="1">#REF!</definedName>
    <definedName name="_34_123Grap" localSheetId="2" hidden="1">#REF!</definedName>
    <definedName name="_34_123Grap" localSheetId="3" hidden="1">#REF!</definedName>
    <definedName name="_34_123Grap" localSheetId="7" hidden="1">#REF!</definedName>
    <definedName name="_34_123Grap" localSheetId="0" hidden="1">#REF!</definedName>
    <definedName name="_34_123Grap" hidden="1">#REF!</definedName>
    <definedName name="_4_04_Code_to_Group_Table">#REF!</definedName>
    <definedName name="_42S" localSheetId="4" hidden="1">#REF!</definedName>
    <definedName name="_42S" localSheetId="5" hidden="1">#REF!</definedName>
    <definedName name="_42S" localSheetId="6" hidden="1">#REF!</definedName>
    <definedName name="_42S" localSheetId="1" hidden="1">#REF!</definedName>
    <definedName name="_42S" localSheetId="2" hidden="1">#REF!</definedName>
    <definedName name="_42S" localSheetId="3" hidden="1">#REF!</definedName>
    <definedName name="_42S" localSheetId="7" hidden="1">#REF!</definedName>
    <definedName name="_42S" localSheetId="0" hidden="1">#REF!</definedName>
    <definedName name="_42S" hidden="1">#REF!</definedName>
    <definedName name="_4S" localSheetId="4" hidden="1">#REF!</definedName>
    <definedName name="_4S" localSheetId="5" hidden="1">#REF!</definedName>
    <definedName name="_4S" localSheetId="6" hidden="1">#REF!</definedName>
    <definedName name="_4S" localSheetId="1" hidden="1">#REF!</definedName>
    <definedName name="_4S" localSheetId="2" hidden="1">#REF!</definedName>
    <definedName name="_4S" localSheetId="3" hidden="1">#REF!</definedName>
    <definedName name="_4S" localSheetId="7" hidden="1">#REF!</definedName>
    <definedName name="_4S" localSheetId="0" hidden="1">#REF!</definedName>
    <definedName name="_4S" hidden="1">#REF!</definedName>
    <definedName name="_5_0__123Grap" localSheetId="4" hidden="1">#REF!</definedName>
    <definedName name="_5_0__123Grap" localSheetId="5" hidden="1">#REF!</definedName>
    <definedName name="_5_0__123Grap" localSheetId="6" hidden="1">#REF!</definedName>
    <definedName name="_5_0__123Grap" localSheetId="1" hidden="1">#REF!</definedName>
    <definedName name="_5_0__123Grap" localSheetId="2" hidden="1">#REF!</definedName>
    <definedName name="_5_0__123Grap" localSheetId="3" hidden="1">#REF!</definedName>
    <definedName name="_5_0__123Grap" localSheetId="7" hidden="1">#REF!</definedName>
    <definedName name="_5_0__123Grap" localSheetId="0" hidden="1">#REF!</definedName>
    <definedName name="_5_0__123Grap" hidden="1">#REF!</definedName>
    <definedName name="_5_05_Group_to_Split_Table">#REF!</definedName>
    <definedName name="_6_0_S" localSheetId="4" hidden="1">#REF!</definedName>
    <definedName name="_6_0_S" localSheetId="5" hidden="1">#REF!</definedName>
    <definedName name="_6_0_S" localSheetId="6" hidden="1">#REF!</definedName>
    <definedName name="_6_0_S" localSheetId="1" hidden="1">#REF!</definedName>
    <definedName name="_6_0_S" localSheetId="2" hidden="1">#REF!</definedName>
    <definedName name="_6_0_S" localSheetId="3" hidden="1">#REF!</definedName>
    <definedName name="_6_0_S" localSheetId="7" hidden="1">#REF!</definedName>
    <definedName name="_6_0_S" localSheetId="0" hidden="1">#REF!</definedName>
    <definedName name="_6_0_S" hidden="1">#REF!</definedName>
    <definedName name="_6_06_Flags">#REF!</definedName>
    <definedName name="_6_123Grap" localSheetId="4" hidden="1">#REF!</definedName>
    <definedName name="_6_123Grap" localSheetId="5" hidden="1">#REF!</definedName>
    <definedName name="_6_123Grap" localSheetId="6" hidden="1">#REF!</definedName>
    <definedName name="_6_123Grap" localSheetId="1" hidden="1">#REF!</definedName>
    <definedName name="_6_123Grap" localSheetId="2" hidden="1">#REF!</definedName>
    <definedName name="_6_123Grap" localSheetId="3" hidden="1">#REF!</definedName>
    <definedName name="_6_123Grap" localSheetId="7" hidden="1">#REF!</definedName>
    <definedName name="_6_123Grap" localSheetId="0" hidden="1">#REF!</definedName>
    <definedName name="_6_123Grap" hidden="1">#REF!</definedName>
    <definedName name="_7_07_Hierarchy_Lists">#REF!</definedName>
    <definedName name="_8_08_Global_Lists">#REF!</definedName>
    <definedName name="_8_123Grap" localSheetId="4" hidden="1">#REF!</definedName>
    <definedName name="_8_123Grap" localSheetId="5" hidden="1">#REF!</definedName>
    <definedName name="_8_123Grap" localSheetId="6" hidden="1">#REF!</definedName>
    <definedName name="_8_123Grap" localSheetId="1" hidden="1">#REF!</definedName>
    <definedName name="_8_123Grap" localSheetId="2" hidden="1">#REF!</definedName>
    <definedName name="_8_123Grap" localSheetId="3" hidden="1">#REF!</definedName>
    <definedName name="_8_123Grap" localSheetId="7" hidden="1">#REF!</definedName>
    <definedName name="_8_123Grap" localSheetId="0" hidden="1">#REF!</definedName>
    <definedName name="_8_123Grap" hidden="1">#REF!</definedName>
    <definedName name="_8S" localSheetId="4" hidden="1">#REF!</definedName>
    <definedName name="_8S" localSheetId="5" hidden="1">#REF!</definedName>
    <definedName name="_8S" localSheetId="6" hidden="1">#REF!</definedName>
    <definedName name="_8S" localSheetId="1" hidden="1">#REF!</definedName>
    <definedName name="_8S" localSheetId="2" hidden="1">#REF!</definedName>
    <definedName name="_8S" localSheetId="3" hidden="1">#REF!</definedName>
    <definedName name="_8S" localSheetId="7" hidden="1">#REF!</definedName>
    <definedName name="_8S" localSheetId="0" hidden="1">#REF!</definedName>
    <definedName name="_8S" hidden="1">#REF!</definedName>
    <definedName name="_9_09_CC_Lists">#REF!</definedName>
    <definedName name="_ADS2010" localSheetId="4">#REF!</definedName>
    <definedName name="_ADS2010" localSheetId="5">#REF!</definedName>
    <definedName name="_ADS2010" localSheetId="6">#REF!</definedName>
    <definedName name="_ADS2010" localSheetId="1">#REF!</definedName>
    <definedName name="_ADS2010" localSheetId="2">#REF!</definedName>
    <definedName name="_ADS2010" localSheetId="3">#REF!</definedName>
    <definedName name="_ADS2010" localSheetId="7">#REF!</definedName>
    <definedName name="_ADS2010" localSheetId="0">#REF!</definedName>
    <definedName name="_ADS2010">#REF!</definedName>
    <definedName name="_AMO_UniqueIdentifier" hidden="1">"'95855f14-3708-42be-827a-67de891e7598'"</definedName>
    <definedName name="_AMO_UniqueIdentifier2" hidden="1">"'f6a48cb9-158b-447f-a1b7-2ab5a8bc2aae'"</definedName>
    <definedName name="_C2G_Including_Desc___ChapterSub_and_Crosstab">#REF!</definedName>
    <definedName name="_C2G_Split_inc_Desc_Crosstab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7" hidden="1">#REF!</definedName>
    <definedName name="_Key1" localSheetId="0" hidden="1">#REF!</definedName>
    <definedName name="_Key1" hidden="1">#REF!</definedName>
    <definedName name="_net1" localSheetId="4" hidden="1">{"NET",#N/A,FALSE,"401C11"}</definedName>
    <definedName name="_net1" localSheetId="5" hidden="1">{"NET",#N/A,FALSE,"401C11"}</definedName>
    <definedName name="_net1" localSheetId="6" hidden="1">{"NET",#N/A,FALSE,"401C11"}</definedName>
    <definedName name="_net1" localSheetId="1" hidden="1">{"NET",#N/A,FALSE,"401C11"}</definedName>
    <definedName name="_net1" localSheetId="2" hidden="1">{"NET",#N/A,FALSE,"401C11"}</definedName>
    <definedName name="_net1" localSheetId="3" hidden="1">{"NET",#N/A,FALSE,"401C11"}</definedName>
    <definedName name="_net1" localSheetId="7" hidden="1">{"NET",#N/A,FALSE,"401C11"}</definedName>
    <definedName name="_net1" localSheetId="0" hidden="1">{"NET",#N/A,FALSE,"401C11"}</definedName>
    <definedName name="_net1" hidden="1">{"NET",#N/A,FALSE,"401C11"}</definedName>
    <definedName name="_Order1" hidden="1">0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7" hidden="1">#REF!</definedName>
    <definedName name="_Sort" localSheetId="0" hidden="1">#REF!</definedName>
    <definedName name="_Sort" hidden="1">#REF!</definedName>
    <definedName name="a" localSheetId="4" hidden="1">{"CHARGE",#N/A,FALSE,"401C11"}</definedName>
    <definedName name="a" localSheetId="5" hidden="1">{"CHARGE",#N/A,FALSE,"401C11"}</definedName>
    <definedName name="a" localSheetId="6" hidden="1">{"CHARGE",#N/A,FALSE,"401C11"}</definedName>
    <definedName name="a" localSheetId="1" hidden="1">{"CHARGE",#N/A,FALSE,"401C11"}</definedName>
    <definedName name="a" localSheetId="2" hidden="1">{"CHARGE",#N/A,FALSE,"401C11"}</definedName>
    <definedName name="a" localSheetId="3" hidden="1">{"CHARGE",#N/A,FALSE,"401C11"}</definedName>
    <definedName name="a" localSheetId="7" hidden="1">{"CHARGE",#N/A,FALSE,"401C11"}</definedName>
    <definedName name="a" localSheetId="0" hidden="1">{"CHARGE",#N/A,FALSE,"401C11"}</definedName>
    <definedName name="a" hidden="1">{"CHARGE",#N/A,FALSE,"401C11"}</definedName>
    <definedName name="aa" localSheetId="4" hidden="1">{"CHARGE",#N/A,FALSE,"401C11"}</definedName>
    <definedName name="aa" localSheetId="5" hidden="1">{"CHARGE",#N/A,FALSE,"401C11"}</definedName>
    <definedName name="aa" localSheetId="6" hidden="1">{"CHARGE",#N/A,FALSE,"401C11"}</definedName>
    <definedName name="aa" localSheetId="1" hidden="1">{"CHARGE",#N/A,FALSE,"401C11"}</definedName>
    <definedName name="aa" localSheetId="2" hidden="1">{"CHARGE",#N/A,FALSE,"401C11"}</definedName>
    <definedName name="aa" localSheetId="3" hidden="1">{"CHARGE",#N/A,FALSE,"401C11"}</definedName>
    <definedName name="aa" localSheetId="7" hidden="1">{"CHARGE",#N/A,FALSE,"401C11"}</definedName>
    <definedName name="aa" localSheetId="0" hidden="1">{"CHARGE",#N/A,FALSE,"401C11"}</definedName>
    <definedName name="aa" hidden="1">{"CHARGE",#N/A,FALSE,"401C11"}</definedName>
    <definedName name="aaa" localSheetId="4" hidden="1">{"CHARGE",#N/A,FALSE,"401C11"}</definedName>
    <definedName name="aaa" localSheetId="5" hidden="1">{"CHARGE",#N/A,FALSE,"401C11"}</definedName>
    <definedName name="aaa" localSheetId="6" hidden="1">{"CHARGE",#N/A,FALSE,"401C11"}</definedName>
    <definedName name="aaa" localSheetId="1" hidden="1">{"CHARGE",#N/A,FALSE,"401C11"}</definedName>
    <definedName name="aaa" localSheetId="2" hidden="1">{"CHARGE",#N/A,FALSE,"401C11"}</definedName>
    <definedName name="aaa" localSheetId="3" hidden="1">{"CHARGE",#N/A,FALSE,"401C11"}</definedName>
    <definedName name="aaa" localSheetId="7" hidden="1">{"CHARGE",#N/A,FALSE,"401C11"}</definedName>
    <definedName name="aaa" localSheetId="0" hidden="1">{"CHARGE",#N/A,FALSE,"401C11"}</definedName>
    <definedName name="aaa" hidden="1">{"CHARGE",#N/A,FALSE,"401C11"}</definedName>
    <definedName name="aaaa" localSheetId="4" hidden="1">{"CHARGE",#N/A,FALSE,"401C11"}</definedName>
    <definedName name="aaaa" localSheetId="5" hidden="1">{"CHARGE",#N/A,FALSE,"401C11"}</definedName>
    <definedName name="aaaa" localSheetId="6" hidden="1">{"CHARGE",#N/A,FALSE,"401C11"}</definedName>
    <definedName name="aaaa" localSheetId="1" hidden="1">{"CHARGE",#N/A,FALSE,"401C11"}</definedName>
    <definedName name="aaaa" localSheetId="2" hidden="1">{"CHARGE",#N/A,FALSE,"401C11"}</definedName>
    <definedName name="aaaa" localSheetId="3" hidden="1">{"CHARGE",#N/A,FALSE,"401C11"}</definedName>
    <definedName name="aaaa" localSheetId="7" hidden="1">{"CHARGE",#N/A,FALSE,"401C11"}</definedName>
    <definedName name="aaaa" localSheetId="0" hidden="1">{"CHARGE",#N/A,FALSE,"401C11"}</definedName>
    <definedName name="aaaa" hidden="1">{"CHARGE",#N/A,FALSE,"401C11"}</definedName>
    <definedName name="abc" localSheetId="4" hidden="1">{"NET",#N/A,FALSE,"401C11"}</definedName>
    <definedName name="abc" localSheetId="5" hidden="1">{"NET",#N/A,FALSE,"401C11"}</definedName>
    <definedName name="abc" localSheetId="6" hidden="1">{"NET",#N/A,FALSE,"401C11"}</definedName>
    <definedName name="abc" localSheetId="1" hidden="1">{"NET",#N/A,FALSE,"401C11"}</definedName>
    <definedName name="abc" localSheetId="2" hidden="1">{"NET",#N/A,FALSE,"401C11"}</definedName>
    <definedName name="abc" localSheetId="3" hidden="1">{"NET",#N/A,FALSE,"401C11"}</definedName>
    <definedName name="abc" localSheetId="7" hidden="1">{"NET",#N/A,FALSE,"401C11"}</definedName>
    <definedName name="abc" localSheetId="0" hidden="1">{"NET",#N/A,FALSE,"401C11"}</definedName>
    <definedName name="abc" hidden="1">{"NET",#N/A,FALSE,"401C11"}</definedName>
    <definedName name="AcqStage">#REF!</definedName>
    <definedName name="adbr" localSheetId="4" hidden="1">{"CHARGE",#N/A,FALSE,"401C11"}</definedName>
    <definedName name="adbr" localSheetId="5" hidden="1">{"CHARGE",#N/A,FALSE,"401C11"}</definedName>
    <definedName name="adbr" localSheetId="6" hidden="1">{"CHARGE",#N/A,FALSE,"401C11"}</definedName>
    <definedName name="adbr" localSheetId="1" hidden="1">{"CHARGE",#N/A,FALSE,"401C11"}</definedName>
    <definedName name="adbr" localSheetId="2" hidden="1">{"CHARGE",#N/A,FALSE,"401C11"}</definedName>
    <definedName name="adbr" localSheetId="3" hidden="1">{"CHARGE",#N/A,FALSE,"401C11"}</definedName>
    <definedName name="adbr" localSheetId="7" hidden="1">{"CHARGE",#N/A,FALSE,"401C11"}</definedName>
    <definedName name="adbr" localSheetId="0" hidden="1">{"CHARGE",#N/A,FALSE,"401C11"}</definedName>
    <definedName name="adbr" hidden="1">{"CHARGE",#N/A,FALSE,"401C11"}</definedName>
    <definedName name="AgeQuintiles">#REF!</definedName>
    <definedName name="Agg2Baseline1516">#REF!</definedName>
    <definedName name="Agg2CloseDfT1516">#REF!</definedName>
    <definedName name="Agg2CloseTarget1617FirstRow">#REF!</definedName>
    <definedName name="Agg2OpenTarget1617FirstRow">#REF!</definedName>
    <definedName name="AggCloseTarget1617FirstRow">#REF!</definedName>
    <definedName name="AggOpenTarget1617FirstRow">#REF!</definedName>
    <definedName name="AggXPCOBaseline1516">#REF!</definedName>
    <definedName name="AggXPCOCloseDfT1516">#REF!</definedName>
    <definedName name="AKI_Tariff_Calc">#REF!</definedName>
    <definedName name="Allocations_2" localSheetId="4">#REF!</definedName>
    <definedName name="Allocations_2" localSheetId="5">#REF!</definedName>
    <definedName name="Allocations_2" localSheetId="6">#REF!</definedName>
    <definedName name="Allocations_2" localSheetId="1">#REF!</definedName>
    <definedName name="Allocations_2" localSheetId="2">#REF!</definedName>
    <definedName name="Allocations_2" localSheetId="3">#REF!</definedName>
    <definedName name="Allocations_2" localSheetId="7">#REF!</definedName>
    <definedName name="Allocations_2" localSheetId="0">#REF!</definedName>
    <definedName name="Allocations_2">#REF!</definedName>
    <definedName name="AvailableEnvelopeYear0" localSheetId="4">#REF!</definedName>
    <definedName name="AvailableEnvelopeYear0" localSheetId="5">#REF!</definedName>
    <definedName name="AvailableEnvelopeYear0" localSheetId="6">#REF!</definedName>
    <definedName name="AvailableEnvelopeYear0" localSheetId="1">#REF!</definedName>
    <definedName name="AvailableEnvelopeYear0" localSheetId="2">#REF!</definedName>
    <definedName name="AvailableEnvelopeYear0" localSheetId="3">#REF!</definedName>
    <definedName name="AvailableEnvelopeYear0" localSheetId="7">glidepath_parameters!$B$4</definedName>
    <definedName name="AvailableEnvelopeYear0">#REF!</definedName>
    <definedName name="AvailableEnvelopeYear1" localSheetId="4">#REF!</definedName>
    <definedName name="AvailableEnvelopeYear1" localSheetId="5">#REF!</definedName>
    <definedName name="AvailableEnvelopeYear1" localSheetId="6">#REF!</definedName>
    <definedName name="AvailableEnvelopeYear1" localSheetId="1">#REF!</definedName>
    <definedName name="AvailableEnvelopeYear1" localSheetId="2">#REF!</definedName>
    <definedName name="AvailableEnvelopeYear1" localSheetId="3">#REF!</definedName>
    <definedName name="AvailableEnvelopeYear1" localSheetId="7">glidepath_parameters!$E$4</definedName>
    <definedName name="AvailableEnvelopeYear1">#REF!</definedName>
    <definedName name="AvailableEnvelopeYear2" localSheetId="5">#REF!</definedName>
    <definedName name="AvailableEnvelopeYear2" localSheetId="6">#REF!</definedName>
    <definedName name="AvailableEnvelopeYear2" localSheetId="7">glidepath_parameters!$H$4</definedName>
    <definedName name="AvailableEnvelopeYear2">#REF!</definedName>
    <definedName name="AvailableEnvelopeYear3" localSheetId="5">#REF!</definedName>
    <definedName name="AvailableEnvelopeYear3" localSheetId="6">#REF!</definedName>
    <definedName name="AvailableEnvelopeYear3" localSheetId="7">glidepath_parameters!$K$4</definedName>
    <definedName name="AvailableEnvelopeYear3">#REF!</definedName>
    <definedName name="b" localSheetId="4" hidden="1">{"CHARGE",#N/A,FALSE,"401C11"}</definedName>
    <definedName name="b" localSheetId="5" hidden="1">{"CHARGE",#N/A,FALSE,"401C11"}</definedName>
    <definedName name="b" localSheetId="6" hidden="1">{"CHARGE",#N/A,FALSE,"401C11"}</definedName>
    <definedName name="b" localSheetId="1" hidden="1">{"CHARGE",#N/A,FALSE,"401C11"}</definedName>
    <definedName name="b" localSheetId="2" hidden="1">{"CHARGE",#N/A,FALSE,"401C11"}</definedName>
    <definedName name="b" localSheetId="3" hidden="1">{"CHARGE",#N/A,FALSE,"401C11"}</definedName>
    <definedName name="b" localSheetId="7" hidden="1">{"CHARGE",#N/A,FALSE,"401C11"}</definedName>
    <definedName name="b" localSheetId="0" hidden="1">{"CHARGE",#N/A,FALSE,"401C11"}</definedName>
    <definedName name="b" hidden="1">{"CHARGE",#N/A,FALSE,"401C11"}</definedName>
    <definedName name="BalanceYear1">glidepath_parameters!$E$9</definedName>
    <definedName name="BalanceYear2">glidepath_parameters!$H$9</definedName>
    <definedName name="BalanceYear3">glidepath_parameters!$K$9</definedName>
    <definedName name="BaseGrowthSelectorYear1" localSheetId="4">#REF!</definedName>
    <definedName name="BaseGrowthSelectorYear1" localSheetId="5">#REF!</definedName>
    <definedName name="BaseGrowthSelectorYear1" localSheetId="6">#REF!</definedName>
    <definedName name="BaseGrowthSelectorYear1" localSheetId="1">#REF!</definedName>
    <definedName name="BaseGrowthSelectorYear1" localSheetId="2">#REF!</definedName>
    <definedName name="BaseGrowthSelectorYear1" localSheetId="3">#REF!</definedName>
    <definedName name="BaseGrowthSelectorYear1" localSheetId="7">glidepath_parameters!$E$12</definedName>
    <definedName name="BaseGrowthSelectorYear1">#REF!</definedName>
    <definedName name="BaseGrowthSelectorYear2" localSheetId="5">#REF!</definedName>
    <definedName name="BaseGrowthSelectorYear2" localSheetId="6">#REF!</definedName>
    <definedName name="BaseGrowthSelectorYear2" localSheetId="7">glidepath_parameters!$H$12</definedName>
    <definedName name="BaseGrowthSelectorYear2">#REF!</definedName>
    <definedName name="BaseGrowthSelectorYear3" localSheetId="5">#REF!</definedName>
    <definedName name="BaseGrowthSelectorYear3" localSheetId="6">#REF!</definedName>
    <definedName name="BaseGrowthSelectorYear3" localSheetId="7">glidepath_parameters!$K$12</definedName>
    <definedName name="BaseGrowthSelectorYear3">#REF!</definedName>
    <definedName name="BaselinesTotalYear0">glidepath_parameters!$B$7</definedName>
    <definedName name="BaselinesTotalYear1" localSheetId="4">#REF!</definedName>
    <definedName name="BaselinesTotalYear1" localSheetId="5">#REF!</definedName>
    <definedName name="BaselinesTotalYear1" localSheetId="6">#REF!</definedName>
    <definedName name="BaselinesTotalYear1" localSheetId="1">#REF!</definedName>
    <definedName name="BaselinesTotalYear1" localSheetId="2">#REF!</definedName>
    <definedName name="BaselinesTotalYear1" localSheetId="3">#REF!</definedName>
    <definedName name="BaselinesTotalYear1" localSheetId="7">glidepath_parameters!$E$8</definedName>
    <definedName name="BaselinesTotalYear1">#REF!</definedName>
    <definedName name="BaselinesTotalYear2" localSheetId="5">#REF!</definedName>
    <definedName name="BaselinesTotalYear2" localSheetId="6">#REF!</definedName>
    <definedName name="BaselinesTotalYear2" localSheetId="7">glidepath_parameters!$H$8</definedName>
    <definedName name="BaselinesTotalYear2">#REF!</definedName>
    <definedName name="BaselinesTotalYear3" localSheetId="5">#REF!</definedName>
    <definedName name="BaselinesTotalYear3" localSheetId="6">#REF!</definedName>
    <definedName name="BaselinesTotalYear3" localSheetId="7">glidepath_parameters!$K$8</definedName>
    <definedName name="BaselinesTotalYear3">#REF!</definedName>
    <definedName name="BaseYear">#REF!</definedName>
    <definedName name="Births_Total">#REF!</definedName>
    <definedName name="BMGHIndex" hidden="1">"O"</definedName>
    <definedName name="bn" hidden="1">#REF!</definedName>
    <definedName name="bpth">#REF!</definedName>
    <definedName name="BPTHOME">#REF!</definedName>
    <definedName name="Building_Weight">#REF!</definedName>
    <definedName name="CapSchemes">OFFSET(#REF!,1,0,COUNTA(#REF!),1)</definedName>
    <definedName name="Casemix_categories">#REF!</definedName>
    <definedName name="CB_Other_Mandatory">#REF!</definedName>
    <definedName name="CB_Renal_CKD">#REF!</definedName>
    <definedName name="CB_Unbundled">#REF!</definedName>
    <definedName name="CC_ACT">#REF!</definedName>
    <definedName name="CC_UC">#REF!</definedName>
    <definedName name="CCG18Age65decile">#REF!</definedName>
    <definedName name="CCG18IMDdecile">#REF!</definedName>
    <definedName name="CCG18IMDxAge10x10">#REF!</definedName>
    <definedName name="CCG18InOutLdn">#REF!</definedName>
    <definedName name="CCGCodeList1819">#REF!</definedName>
    <definedName name="CCGQuanta">#REF!</definedName>
    <definedName name="CCGWPop1819">#REF!</definedName>
    <definedName name="change1" localSheetId="4" hidden="1">{"CHARGE",#N/A,FALSE,"401C11"}</definedName>
    <definedName name="change1" localSheetId="5" hidden="1">{"CHARGE",#N/A,FALSE,"401C11"}</definedName>
    <definedName name="change1" localSheetId="6" hidden="1">{"CHARGE",#N/A,FALSE,"401C11"}</definedName>
    <definedName name="change1" localSheetId="1" hidden="1">{"CHARGE",#N/A,FALSE,"401C11"}</definedName>
    <definedName name="change1" localSheetId="2" hidden="1">{"CHARGE",#N/A,FALSE,"401C11"}</definedName>
    <definedName name="change1" localSheetId="3" hidden="1">{"CHARGE",#N/A,FALSE,"401C11"}</definedName>
    <definedName name="change1" localSheetId="7" hidden="1">{"CHARGE",#N/A,FALSE,"401C11"}</definedName>
    <definedName name="change1" localSheetId="0" hidden="1">{"CHARGE",#N/A,FALSE,"401C11"}</definedName>
    <definedName name="change1" hidden="1">{"CHARGE",#N/A,FALSE,"401C11"}</definedName>
    <definedName name="charge" localSheetId="4" hidden="1">{"CHARGE",#N/A,FALSE,"401C11"}</definedName>
    <definedName name="charge" localSheetId="5" hidden="1">{"CHARGE",#N/A,FALSE,"401C11"}</definedName>
    <definedName name="charge" localSheetId="6" hidden="1">{"CHARGE",#N/A,FALSE,"401C11"}</definedName>
    <definedName name="charge" localSheetId="1" hidden="1">{"CHARGE",#N/A,FALSE,"401C11"}</definedName>
    <definedName name="charge" localSheetId="2" hidden="1">{"CHARGE",#N/A,FALSE,"401C11"}</definedName>
    <definedName name="charge" localSheetId="3" hidden="1">{"CHARGE",#N/A,FALSE,"401C11"}</definedName>
    <definedName name="charge" localSheetId="7" hidden="1">{"CHARGE",#N/A,FALSE,"401C11"}</definedName>
    <definedName name="charge" localSheetId="0" hidden="1">{"CHARGE",#N/A,FALSE,"401C11"}</definedName>
    <definedName name="charge" hidden="1">{"CHARGE",#N/A,FALSE,"401C11"}</definedName>
    <definedName name="CHEM_ACT">#REF!</definedName>
    <definedName name="Chem_Tariff_Calc">#REF!</definedName>
    <definedName name="CHEM_UC">#REF!</definedName>
    <definedName name="ClosingDfTAGG1617">#REF!</definedName>
    <definedName name="ClosingDfTAGG1718">#REF!</definedName>
    <definedName name="ClosingDfTAGG1819">#REF!</definedName>
    <definedName name="ClosingDfTCCG1617">#REF!</definedName>
    <definedName name="ClosingDfTCCG1718">#REF!</definedName>
    <definedName name="ClosingDfTCCG1819">#REF!</definedName>
    <definedName name="ClosingDfTPCM1617">#REF!</definedName>
    <definedName name="ClosingDfTPCM1718">#REF!</definedName>
    <definedName name="ClosingDfTPCM1819">#REF!</definedName>
    <definedName name="ClosingDfTSS1617">#REF!</definedName>
    <definedName name="ClosingDfTSS1718">#REF!</definedName>
    <definedName name="ClosingDfTSS1819">#REF!</definedName>
    <definedName name="CNST_Table">#REF!</definedName>
    <definedName name="Codes">#REF!</definedName>
    <definedName name="ConsolSheets">#REF!</definedName>
    <definedName name="CQUIN_2021_22">#REF!</definedName>
    <definedName name="Currency_Description_RC1314">#REF!</definedName>
    <definedName name="DADS_ACT">#REF!</definedName>
    <definedName name="DADS_UC">#REF!</definedName>
    <definedName name="DC_ACT">#REF!</definedName>
    <definedName name="DC_UC">#REF!</definedName>
    <definedName name="DCOInnerOuterLondon1819">#REF!</definedName>
    <definedName name="Delivery_casemix_categories">#REF!</definedName>
    <definedName name="Delivery_Complications_Flag">#REF!</definedName>
    <definedName name="DI_Cost_of_Rep_Calc">#REF!</definedName>
    <definedName name="DI_Tariff_Calc">#REF!</definedName>
    <definedName name="Direct_Access_Tariff_Calc">#REF!</definedName>
    <definedName name="dog" localSheetId="4" hidden="1">{"NET",#N/A,FALSE,"401C11"}</definedName>
    <definedName name="dog" localSheetId="5" hidden="1">{"NET",#N/A,FALSE,"401C11"}</definedName>
    <definedName name="dog" localSheetId="6" hidden="1">{"NET",#N/A,FALSE,"401C11"}</definedName>
    <definedName name="dog" localSheetId="1" hidden="1">{"NET",#N/A,FALSE,"401C11"}</definedName>
    <definedName name="dog" localSheetId="2" hidden="1">{"NET",#N/A,FALSE,"401C11"}</definedName>
    <definedName name="dog" localSheetId="3" hidden="1">{"NET",#N/A,FALSE,"401C11"}</definedName>
    <definedName name="dog" localSheetId="7" hidden="1">{"NET",#N/A,FALSE,"401C11"}</definedName>
    <definedName name="dog" localSheetId="0" hidden="1">{"NET",#N/A,FALSE,"401C11"}</definedName>
    <definedName name="dog" hidden="1">{"NET",#N/A,FALSE,"401C11"}</definedName>
    <definedName name="eff_update">#REF!</definedName>
    <definedName name="Efficiency_1617">#REF!</definedName>
    <definedName name="EL_ACT">#REF!</definedName>
    <definedName name="EL_UC">#REF!</definedName>
    <definedName name="EL_XS_ACT">#REF!</definedName>
    <definedName name="EL_XS_UC">#REF!</definedName>
    <definedName name="EM_ACT">#REF!</definedName>
    <definedName name="EM_UC">#REF!</definedName>
    <definedName name="EnvelopeGapYear0">glidepath_parameters!$B$6</definedName>
    <definedName name="EnvelopeGapYear1">glidepath_parameters!$E$6</definedName>
    <definedName name="EnvelopeGapYear2">glidepath_parameters!$H$6</definedName>
    <definedName name="EnvelopeGapYear3">glidepath_parameters!$K$6</definedName>
    <definedName name="Epraccur22_updated">#REF!</definedName>
    <definedName name="ERFCore_Year0" localSheetId="5">#REF!</definedName>
    <definedName name="ERFCore_Year0" localSheetId="6">#REF!</definedName>
    <definedName name="ERFCore_Year0" localSheetId="7">#REF!</definedName>
    <definedName name="ERFCore_Year0">#REF!</definedName>
    <definedName name="EV__LASTREFTIME__" hidden="1">40339.4799074074</definedName>
    <definedName name="Expired" hidden="1">FALSE</definedName>
    <definedName name="Extracts_per_practice">#REF!</definedName>
    <definedName name="Fccg">INDIRECT("Threshold!$U$3:$U$"&amp;#REF!)</definedName>
    <definedName name="female">#REF!</definedName>
    <definedName name="femaleimprove">#REF!</definedName>
    <definedName name="Females">#REF!</definedName>
    <definedName name="femaletab">#REF!</definedName>
    <definedName name="FinAllocAGG1617">#REF!</definedName>
    <definedName name="FinAllocAGG1718">#REF!</definedName>
    <definedName name="FinAllocAGG1819">#REF!</definedName>
    <definedName name="FinAllocCCG1617">#REF!</definedName>
    <definedName name="FinAllocCCG1718">#REF!</definedName>
    <definedName name="FinAllocCCG1819">#REF!</definedName>
    <definedName name="FinAllocPCM1617">#REF!</definedName>
    <definedName name="FinAllocPCM1718">#REF!</definedName>
    <definedName name="FinAllocPCM1819">#REF!</definedName>
    <definedName name="FinAllocSS1617">#REF!</definedName>
    <definedName name="FinAllocSS1718">#REF!</definedName>
    <definedName name="FinAllocSS1819">#REF!</definedName>
    <definedName name="fn" localSheetId="4">#REF!</definedName>
    <definedName name="fn" localSheetId="5">#REF!</definedName>
    <definedName name="fn" localSheetId="6">#REF!</definedName>
    <definedName name="fn" localSheetId="1">#REF!</definedName>
    <definedName name="fn" localSheetId="2">#REF!</definedName>
    <definedName name="fn" localSheetId="3">#REF!</definedName>
    <definedName name="fn" localSheetId="7">#REF!</definedName>
    <definedName name="fn" localSheetId="0">#REF!</definedName>
    <definedName name="fn">#REF!</definedName>
    <definedName name="FormerAreaTeams">#REF!</definedName>
    <definedName name="Fstpccg">INDIRECT("Threshold!$S$3:$S$"&amp;#REF!)</definedName>
    <definedName name="Fstptrust">INDIRECT("Threshold!$W$3:$W$"&amp;#REF!)</definedName>
    <definedName name="Ftrust">"INDIRECT(""Threshold!$Y$3:$Y$""&amp;$AH$2)"</definedName>
    <definedName name="gfff" localSheetId="4" hidden="1">{"CHARGE",#N/A,FALSE,"401C11"}</definedName>
    <definedName name="gfff" localSheetId="5" hidden="1">{"CHARGE",#N/A,FALSE,"401C11"}</definedName>
    <definedName name="gfff" localSheetId="6" hidden="1">{"CHARGE",#N/A,FALSE,"401C11"}</definedName>
    <definedName name="gfff" localSheetId="1" hidden="1">{"CHARGE",#N/A,FALSE,"401C11"}</definedName>
    <definedName name="gfff" localSheetId="2" hidden="1">{"CHARGE",#N/A,FALSE,"401C11"}</definedName>
    <definedName name="gfff" localSheetId="3" hidden="1">{"CHARGE",#N/A,FALSE,"401C11"}</definedName>
    <definedName name="gfff" localSheetId="7" hidden="1">{"CHARGE",#N/A,FALSE,"401C11"}</definedName>
    <definedName name="gfff" localSheetId="0" hidden="1">{"CHARGE",#N/A,FALSE,"401C11"}</definedName>
    <definedName name="gfff" hidden="1">{"CHARGE",#N/A,FALSE,"401C11"}</definedName>
    <definedName name="GG" localSheetId="4" hidden="1">#REF!</definedName>
    <definedName name="GG" localSheetId="5" hidden="1">#REF!</definedName>
    <definedName name="GG" localSheetId="6" hidden="1">#REF!</definedName>
    <definedName name="GG" localSheetId="1" hidden="1">#REF!</definedName>
    <definedName name="GG" localSheetId="2" hidden="1">#REF!</definedName>
    <definedName name="GG" localSheetId="3" hidden="1">#REF!</definedName>
    <definedName name="GG" localSheetId="7" hidden="1">#REF!</definedName>
    <definedName name="GG" localSheetId="0" hidden="1">#REF!</definedName>
    <definedName name="GG" hidden="1">#REF!</definedName>
    <definedName name="GlidepathEnvelopeYear0" localSheetId="4">#REF!</definedName>
    <definedName name="GlidepathEnvelopeYear0" localSheetId="5">#REF!</definedName>
    <definedName name="GlidepathEnvelopeYear0" localSheetId="6">#REF!</definedName>
    <definedName name="GlidepathEnvelopeYear0" localSheetId="1">#REF!</definedName>
    <definedName name="GlidepathEnvelopeYear0" localSheetId="2">#REF!</definedName>
    <definedName name="GlidepathEnvelopeYear0" localSheetId="3">#REF!</definedName>
    <definedName name="GlidepathEnvelopeYear0" localSheetId="7">glidepath_parameters!$B$5</definedName>
    <definedName name="GlidepathEnvelopeYear0">#REF!</definedName>
    <definedName name="GlidepathEnvelopeYear1" localSheetId="4">#REF!</definedName>
    <definedName name="GlidepathEnvelopeYear1" localSheetId="5">#REF!</definedName>
    <definedName name="GlidepathEnvelopeYear1" localSheetId="6">#REF!</definedName>
    <definedName name="GlidepathEnvelopeYear1" localSheetId="1">#REF!</definedName>
    <definedName name="GlidepathEnvelopeYear1" localSheetId="2">#REF!</definedName>
    <definedName name="GlidepathEnvelopeYear1" localSheetId="3">#REF!</definedName>
    <definedName name="GlidepathEnvelopeYear1" localSheetId="7">glidepath_parameters!$E$5</definedName>
    <definedName name="GlidepathEnvelopeYear1">#REF!</definedName>
    <definedName name="GlidepathEnvelopeYear2" localSheetId="5">#REF!</definedName>
    <definedName name="GlidepathEnvelopeYear2" localSheetId="6">#REF!</definedName>
    <definedName name="GlidepathEnvelopeYear2" localSheetId="7">glidepath_parameters!$H$5</definedName>
    <definedName name="GlidepathEnvelopeYear2">#REF!</definedName>
    <definedName name="GlidepathEnvelopeYear3" localSheetId="5">#REF!</definedName>
    <definedName name="GlidepathEnvelopeYear3" localSheetId="6">#REF!</definedName>
    <definedName name="GlidepathEnvelopeYear3" localSheetId="7">glidepath_parameters!$K$5</definedName>
    <definedName name="GlidepathEnvelopeYear3">#REF!</definedName>
    <definedName name="GP_list_sept22_updated">#REF!</definedName>
    <definedName name="GrantStage">#REF!</definedName>
    <definedName name="gross" localSheetId="4" hidden="1">{"GROSS",#N/A,FALSE,"401C11"}</definedName>
    <definedName name="gross" localSheetId="5" hidden="1">{"GROSS",#N/A,FALSE,"401C11"}</definedName>
    <definedName name="gross" localSheetId="6" hidden="1">{"GROSS",#N/A,FALSE,"401C11"}</definedName>
    <definedName name="gross" localSheetId="1" hidden="1">{"GROSS",#N/A,FALSE,"401C11"}</definedName>
    <definedName name="gross" localSheetId="2" hidden="1">{"GROSS",#N/A,FALSE,"401C11"}</definedName>
    <definedName name="gross" localSheetId="3" hidden="1">{"GROSS",#N/A,FALSE,"401C11"}</definedName>
    <definedName name="gross" localSheetId="7" hidden="1">{"GROSS",#N/A,FALSE,"401C11"}</definedName>
    <definedName name="gross" localSheetId="0" hidden="1">{"GROSS",#N/A,FALSE,"401C11"}</definedName>
    <definedName name="gross" hidden="1">{"GROSS",#N/A,FALSE,"401C11"}</definedName>
    <definedName name="gross1" localSheetId="4" hidden="1">{"GROSS",#N/A,FALSE,"401C11"}</definedName>
    <definedName name="gross1" localSheetId="5" hidden="1">{"GROSS",#N/A,FALSE,"401C11"}</definedName>
    <definedName name="gross1" localSheetId="6" hidden="1">{"GROSS",#N/A,FALSE,"401C11"}</definedName>
    <definedName name="gross1" localSheetId="1" hidden="1">{"GROSS",#N/A,FALSE,"401C11"}</definedName>
    <definedName name="gross1" localSheetId="2" hidden="1">{"GROSS",#N/A,FALSE,"401C11"}</definedName>
    <definedName name="gross1" localSheetId="3" hidden="1">{"GROSS",#N/A,FALSE,"401C11"}</definedName>
    <definedName name="gross1" localSheetId="7" hidden="1">{"GROSS",#N/A,FALSE,"401C11"}</definedName>
    <definedName name="gross1" localSheetId="0" hidden="1">{"GROSS",#N/A,FALSE,"401C11"}</definedName>
    <definedName name="gross1" hidden="1">{"GROSS",#N/A,FALSE,"401C11"}</definedName>
    <definedName name="GrowthBeforeConvergenceYear1" localSheetId="4">#REF!</definedName>
    <definedName name="GrowthBeforeConvergenceYear1" localSheetId="5">#REF!</definedName>
    <definedName name="GrowthBeforeConvergenceYear1" localSheetId="6">#REF!</definedName>
    <definedName name="GrowthBeforeConvergenceYear1" localSheetId="1">#REF!</definedName>
    <definedName name="GrowthBeforeConvergenceYear1" localSheetId="2">#REF!</definedName>
    <definedName name="GrowthBeforeConvergenceYear1" localSheetId="3">#REF!</definedName>
    <definedName name="GrowthBeforeConvergenceYear1" localSheetId="7">glidepath_parameters!$E$7</definedName>
    <definedName name="GrowthBeforeConvergenceYear1">#REF!</definedName>
    <definedName name="GrowthBeforeConvergenceYear2" localSheetId="5">#REF!</definedName>
    <definedName name="GrowthBeforeConvergenceYear2" localSheetId="6">#REF!</definedName>
    <definedName name="GrowthBeforeConvergenceYear2" localSheetId="7">glidepath_parameters!$H$7</definedName>
    <definedName name="GrowthBeforeConvergenceYear2">#REF!</definedName>
    <definedName name="GrowthBeforeConvergenceYear3" localSheetId="5">#REF!</definedName>
    <definedName name="GrowthBeforeConvergenceYear3" localSheetId="6">#REF!</definedName>
    <definedName name="GrowthBeforeConvergenceYear3" localSheetId="7">glidepath_parameters!$K$7</definedName>
    <definedName name="GrowthBeforeConvergenceYear3">#REF!</definedName>
    <definedName name="hasdfjklhklj" localSheetId="4" hidden="1">{"NET",#N/A,FALSE,"401C11"}</definedName>
    <definedName name="hasdfjklhklj" localSheetId="5" hidden="1">{"NET",#N/A,FALSE,"401C11"}</definedName>
    <definedName name="hasdfjklhklj" localSheetId="6" hidden="1">{"NET",#N/A,FALSE,"401C11"}</definedName>
    <definedName name="hasdfjklhklj" localSheetId="1" hidden="1">{"NET",#N/A,FALSE,"401C11"}</definedName>
    <definedName name="hasdfjklhklj" localSheetId="2" hidden="1">{"NET",#N/A,FALSE,"401C11"}</definedName>
    <definedName name="hasdfjklhklj" localSheetId="3" hidden="1">{"NET",#N/A,FALSE,"401C11"}</definedName>
    <definedName name="hasdfjklhklj" localSheetId="7" hidden="1">{"NET",#N/A,FALSE,"401C11"}</definedName>
    <definedName name="hasdfjklhklj" localSheetId="0" hidden="1">{"NET",#N/A,FALSE,"401C11"}</definedName>
    <definedName name="hasdfjklhklj" hidden="1">{"NET",#N/A,FALSE,"401C11"}</definedName>
    <definedName name="HCD_ACT">#REF!</definedName>
    <definedName name="HCD_UC">#REF!</definedName>
    <definedName name="help" localSheetId="4" hidden="1">{"CHARGE",#N/A,FALSE,"401C11"}</definedName>
    <definedName name="help" localSheetId="5" hidden="1">{"CHARGE",#N/A,FALSE,"401C11"}</definedName>
    <definedName name="help" localSheetId="6" hidden="1">{"CHARGE",#N/A,FALSE,"401C11"}</definedName>
    <definedName name="help" localSheetId="1" hidden="1">{"CHARGE",#N/A,FALSE,"401C11"}</definedName>
    <definedName name="help" localSheetId="2" hidden="1">{"CHARGE",#N/A,FALSE,"401C11"}</definedName>
    <definedName name="help" localSheetId="3" hidden="1">{"CHARGE",#N/A,FALSE,"401C11"}</definedName>
    <definedName name="help" localSheetId="7" hidden="1">{"CHARGE",#N/A,FALSE,"401C11"}</definedName>
    <definedName name="help" localSheetId="0" hidden="1">{"CHARGE",#N/A,FALSE,"401C11"}</definedName>
    <definedName name="help" hidden="1">{"CHARGE",#N/A,FALSE,"401C11"}</definedName>
    <definedName name="hghghhj" localSheetId="4" hidden="1">{"CHARGE",#N/A,FALSE,"401C11"}</definedName>
    <definedName name="hghghhj" localSheetId="5" hidden="1">{"CHARGE",#N/A,FALSE,"401C11"}</definedName>
    <definedName name="hghghhj" localSheetId="6" hidden="1">{"CHARGE",#N/A,FALSE,"401C11"}</definedName>
    <definedName name="hghghhj" localSheetId="1" hidden="1">{"CHARGE",#N/A,FALSE,"401C11"}</definedName>
    <definedName name="hghghhj" localSheetId="2" hidden="1">{"CHARGE",#N/A,FALSE,"401C11"}</definedName>
    <definedName name="hghghhj" localSheetId="3" hidden="1">{"CHARGE",#N/A,FALSE,"401C11"}</definedName>
    <definedName name="hghghhj" localSheetId="7" hidden="1">{"CHARGE",#N/A,FALSE,"401C11"}</definedName>
    <definedName name="hghghhj" localSheetId="0" hidden="1">{"CHARGE",#N/A,FALSE,"401C11"}</definedName>
    <definedName name="hghghhj" hidden="1">{"CHARGE",#N/A,FALSE,"401C11"}</definedName>
    <definedName name="HRG_Codes">#REF!</definedName>
    <definedName name="HTML_CodePage" hidden="1">1252</definedName>
    <definedName name="HTML_Control" localSheetId="4" hidden="1">{"'Trust by name'!$A$6:$E$350","'Trust by name'!$A$1:$D$348"}</definedName>
    <definedName name="HTML_Control" localSheetId="5" hidden="1">{"'Trust by name'!$A$6:$E$350","'Trust by name'!$A$1:$D$348"}</definedName>
    <definedName name="HTML_Control" localSheetId="6" hidden="1">{"'Trust by name'!$A$6:$E$350","'Trust by name'!$A$1:$D$348"}</definedName>
    <definedName name="HTML_Control" localSheetId="1" hidden="1">{"'Trust by name'!$A$6:$E$350","'Trust by name'!$A$1:$D$348"}</definedName>
    <definedName name="HTML_Control" localSheetId="2" hidden="1">{"'Trust by name'!$A$6:$E$350","'Trust by name'!$A$1:$D$348"}</definedName>
    <definedName name="HTML_Control" localSheetId="3" hidden="1">{"'Trust by name'!$A$6:$E$350","'Trust by name'!$A$1:$D$348"}</definedName>
    <definedName name="HTML_Control" localSheetId="7" hidden="1">{"'Trust by name'!$A$6:$E$350","'Trust by name'!$A$1:$D$348"}</definedName>
    <definedName name="HTML_Control" localSheetId="0" hidden="1">{"'Trust by name'!$A$6:$E$350","'Trust by name'!$A$1:$D$348"}</definedName>
    <definedName name="HTML_Control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ICD_Codes">#REF!</definedName>
    <definedName name="IMAG_ACT">#REF!</definedName>
    <definedName name="IMAG_UC">#REF!</definedName>
    <definedName name="IMDAgeMatrix">#REF!</definedName>
    <definedName name="IMDdecile">#REF!</definedName>
    <definedName name="IMDQuintiles">#REF!</definedName>
    <definedName name="Inflation_1617">#REF!</definedName>
    <definedName name="Inflation_2015_16">#REF!</definedName>
    <definedName name="Inflation_and_Efficiency_1617">#REF!</definedName>
    <definedName name="Inflation_and_Efficiency_1718">#REF!</definedName>
    <definedName name="Inflation_Efficiency_2021_22">#REF!</definedName>
    <definedName name="Inflation_Efficiency_PA">#REF!</definedName>
    <definedName name="JFELL" localSheetId="0" hidden="1">#REF!</definedName>
    <definedName name="JFELL" hidden="1">#REF!</definedName>
    <definedName name="Land_Weight">#REF!</definedName>
    <definedName name="LONDON">#REF!</definedName>
    <definedName name="Lowest_Underlying_MFF">#REF!</definedName>
    <definedName name="male">#REF!</definedName>
    <definedName name="maleimprove">#REF!</definedName>
    <definedName name="maletab">#REF!</definedName>
    <definedName name="mbn" localSheetId="0" hidden="1">#REF!</definedName>
    <definedName name="mbn" hidden="1">#REF!</definedName>
    <definedName name="MFF_2014_15">#REF!</definedName>
    <definedName name="MFF_2016_17">#REF!</definedName>
    <definedName name="MinAllocCCG1617">#REF!</definedName>
    <definedName name="MinAllocCCG1718">#REF!</definedName>
    <definedName name="MinAllocCCG1819">#REF!</definedName>
    <definedName name="MinAllocPCM1617">#REF!</definedName>
    <definedName name="MinAllocPCM1718">#REF!</definedName>
    <definedName name="MinAllocPCM1819">#REF!</definedName>
    <definedName name="MinAllocSS1617">#REF!</definedName>
    <definedName name="MinAllocSS1718">#REF!</definedName>
    <definedName name="MinAllocSS1819">#REF!</definedName>
    <definedName name="MinPerCapGrowth">#REF!</definedName>
    <definedName name="MnD_Weight">#REF!</definedName>
    <definedName name="month">"Mth07"</definedName>
    <definedName name="nb" localSheetId="0" hidden="1">#REF!</definedName>
    <definedName name="nb" hidden="1">#REF!</definedName>
    <definedName name="NEL_ACT">#REF!</definedName>
    <definedName name="NEL_UC">#REF!</definedName>
    <definedName name="NEL_XS_ACT">#REF!</definedName>
    <definedName name="NEL_XS_UC">#REF!</definedName>
    <definedName name="NES_ACT">#REF!</definedName>
    <definedName name="NES_UC">#REF!</definedName>
    <definedName name="newRawPop2018">#REF!</definedName>
    <definedName name="newRawPop2019">#REF!</definedName>
    <definedName name="newRawPop2020">#REF!</definedName>
    <definedName name="newRawPop2021">#REF!</definedName>
    <definedName name="newRawPop2022">#REF!</definedName>
    <definedName name="newRawPop2023">#REF!</definedName>
    <definedName name="NHSE_AreaOffice">#REF!</definedName>
    <definedName name="NHSE_Region">#REF!</definedName>
    <definedName name="ODS_Care_Trust_List">#REF!</definedName>
    <definedName name="ODS_List">#REF!</definedName>
    <definedName name="OISIII" localSheetId="0" hidden="1">#REF!</definedName>
    <definedName name="OISIII" hidden="1">#REF!</definedName>
    <definedName name="ONSType">#REF!</definedName>
    <definedName name="OP_PERSONS">#REF!</definedName>
    <definedName name="OPCS_Codes">#REF!</definedName>
    <definedName name="OPROC_ACT">#REF!</definedName>
    <definedName name="OPROC_UC">#REF!</definedName>
    <definedName name="Org_Code">#REF!</definedName>
    <definedName name="Orgs">OFFSET(#REF!,MATCH("start",#REF!,FALSE),,COUNTIFS(#REF!,#REF!),1)</definedName>
    <definedName name="Other_Weight">#REF!</definedName>
    <definedName name="PAth">#REF!</definedName>
    <definedName name="Pathway_by_HRG">#REF!</definedName>
    <definedName name="Pathway_names">#REF!</definedName>
    <definedName name="PCMCloseTarget1617FirstRow">#REF!</definedName>
    <definedName name="PCMedBaseline1516">#REF!</definedName>
    <definedName name="PCMedCloseDfT1516">#REF!</definedName>
    <definedName name="PCMedQuanta">#REF!</definedName>
    <definedName name="PCMedWPop1516">#REF!</definedName>
    <definedName name="PCMOpenTarget1617FirstRow">#REF!</definedName>
    <definedName name="PCOthCloseDfT1516">#REF!</definedName>
    <definedName name="PCOtherBaseline1516">#REF!</definedName>
    <definedName name="PCOtherCloseTarget1617FirstRow">#REF!</definedName>
    <definedName name="PCOtherOpenTarget1617FirstRow">#REF!</definedName>
    <definedName name="PCOtherQuanta">#REF!</definedName>
    <definedName name="PCOtherWPop1516">#REF!</definedName>
    <definedName name="Persons">#REF!</definedName>
    <definedName name="Planning_Year">"2019/20"</definedName>
    <definedName name="PopCache_GL_INTERFACE_REFERENCE7" localSheetId="4" hidden="1">#REF!</definedName>
    <definedName name="PopCache_GL_INTERFACE_REFERENCE7" localSheetId="5" hidden="1">#REF!</definedName>
    <definedName name="PopCache_GL_INTERFACE_REFERENCE7" localSheetId="6" hidden="1">#REF!</definedName>
    <definedName name="PopCache_GL_INTERFACE_REFERENCE7" localSheetId="1" hidden="1">#REF!</definedName>
    <definedName name="PopCache_GL_INTERFACE_REFERENCE7" localSheetId="2" hidden="1">#REF!</definedName>
    <definedName name="PopCache_GL_INTERFACE_REFERENCE7" localSheetId="3" hidden="1">#REF!</definedName>
    <definedName name="PopCache_GL_INTERFACE_REFERENCE7" localSheetId="7" hidden="1">#REF!</definedName>
    <definedName name="PopCache_GL_INTERFACE_REFERENCE7" localSheetId="0" hidden="1">#REF!</definedName>
    <definedName name="PopCache_GL_INTERFACE_REFERENCE7" hidden="1">#REF!</definedName>
    <definedName name="Previous_Year">"2018/19"</definedName>
    <definedName name="_xlnm.Print_Area" localSheetId="4">baseline_adjustments_2627!$B$1:$N$48</definedName>
    <definedName name="_xlnm.Print_Area" localSheetId="1">'convergence_2627'!$B$1:$O$48</definedName>
    <definedName name="_xlnm.Print_Area" localSheetId="2">'convergence_2728'!$B$1:$O$48</definedName>
    <definedName name="_xlnm.Print_Area" localSheetId="3">'convergence_2829'!$B$1:$O$48</definedName>
    <definedName name="_xlnm.Print_Area" localSheetId="7">glidepath_parameters!$A$1:$F$65</definedName>
    <definedName name="_xlnm.Print_Area" localSheetId="0">notes!$A$1:$J$41</definedName>
    <definedName name="_xlnm.Print_Titles" localSheetId="0">notes!$3:$3</definedName>
    <definedName name="qfx" localSheetId="4" hidden="1">{"NET",#N/A,FALSE,"401C11"}</definedName>
    <definedName name="qfx" localSheetId="5" hidden="1">{"NET",#N/A,FALSE,"401C11"}</definedName>
    <definedName name="qfx" localSheetId="6" hidden="1">{"NET",#N/A,FALSE,"401C11"}</definedName>
    <definedName name="qfx" localSheetId="1" hidden="1">{"NET",#N/A,FALSE,"401C11"}</definedName>
    <definedName name="qfx" localSheetId="2" hidden="1">{"NET",#N/A,FALSE,"401C11"}</definedName>
    <definedName name="qfx" localSheetId="3" hidden="1">{"NET",#N/A,FALSE,"401C11"}</definedName>
    <definedName name="qfx" localSheetId="7" hidden="1">{"NET",#N/A,FALSE,"401C11"}</definedName>
    <definedName name="qfx" localSheetId="0" hidden="1">{"NET",#N/A,FALSE,"401C11"}</definedName>
    <definedName name="qfx" hidden="1">{"NET",#N/A,FALSE,"401C11"}</definedName>
    <definedName name="QR1_Other_Mandatory">#REF!</definedName>
    <definedName name="QR1_Renal_CKD">#REF!</definedName>
    <definedName name="QR1_Unbundled">#REF!</definedName>
    <definedName name="RAD_ACT">#REF!</definedName>
    <definedName name="Rad_Tariff_Calc">#REF!</definedName>
    <definedName name="RAD_UC">#REF!</definedName>
    <definedName name="RawPop2015">#REF!</definedName>
    <definedName name="RawPop2016">#REF!</definedName>
    <definedName name="RawPop2017">#REF!</definedName>
    <definedName name="RawPop2018">#REF!</definedName>
    <definedName name="RawPop2019">#REF!</definedName>
    <definedName name="RawPop2020">#REF!</definedName>
    <definedName name="Region">"Y54"</definedName>
    <definedName name="Region18">#REF!</definedName>
    <definedName name="REHAB_ACT">#REF!</definedName>
    <definedName name="REHAB_UC">#REF!</definedName>
    <definedName name="RENAL_ACT">#REF!</definedName>
    <definedName name="Renal_CKD_SMF">#REF!</definedName>
    <definedName name="Renal_CKD_Tariff_Calc">#REF!</definedName>
    <definedName name="RENAL_UC">#REF!</definedName>
    <definedName name="rngComparison3">OFFSET(#REF!,0,0,COUNTA(#REF!)-2,)</definedName>
    <definedName name="round_dp">#REF!</definedName>
    <definedName name="RP_ACT">#REF!</definedName>
    <definedName name="RP_UC">#REF!</definedName>
    <definedName name="rytry" localSheetId="4" hidden="1">{"NET",#N/A,FALSE,"401C11"}</definedName>
    <definedName name="rytry" localSheetId="5" hidden="1">{"NET",#N/A,FALSE,"401C11"}</definedName>
    <definedName name="rytry" localSheetId="6" hidden="1">{"NET",#N/A,FALSE,"401C11"}</definedName>
    <definedName name="rytry" localSheetId="1" hidden="1">{"NET",#N/A,FALSE,"401C11"}</definedName>
    <definedName name="rytry" localSheetId="2" hidden="1">{"NET",#N/A,FALSE,"401C11"}</definedName>
    <definedName name="rytry" localSheetId="3" hidden="1">{"NET",#N/A,FALSE,"401C11"}</definedName>
    <definedName name="rytry" localSheetId="7" hidden="1">{"NET",#N/A,FALSE,"401C11"}</definedName>
    <definedName name="rytry" localSheetId="0" hidden="1">{"NET",#N/A,FALSE,"401C11"}</definedName>
    <definedName name="rytry" hidden="1">{"NET",#N/A,FALSE,"401C11"}</definedName>
    <definedName name="Scaling_2021_22">#REF!</definedName>
    <definedName name="Scaling_Factor">#REF!</definedName>
    <definedName name="SCF_Other_Mandatory">#REF!</definedName>
    <definedName name="SCF_Renal_CKD">#REF!</definedName>
    <definedName name="SCF_Unbundled">#REF!</definedName>
    <definedName name="sheet1">#REF!</definedName>
    <definedName name="sheet3">#REF!</definedName>
    <definedName name="SPC_ACT">#REF!</definedName>
    <definedName name="SPC_UC">#REF!</definedName>
    <definedName name="SSBaseline1516">#REF!</definedName>
    <definedName name="SSCloseDfT1516">#REF!</definedName>
    <definedName name="SSCloseTarget1617FirstRow">#REF!</definedName>
    <definedName name="SSOpenTarget1617FirstRow">#REF!</definedName>
    <definedName name="SSQuanta">#REF!</definedName>
    <definedName name="SSWPop1516">#REF!</definedName>
    <definedName name="Staff_Weight">#REF!</definedName>
    <definedName name="Start_12">#REF!</definedName>
    <definedName name="Start_13">#REF!</definedName>
    <definedName name="Start_14">#REF!</definedName>
    <definedName name="status">"banner"</definedName>
    <definedName name="Table3.4" localSheetId="4" hidden="1">{"CHARGE",#N/A,FALSE,"401C11"}</definedName>
    <definedName name="Table3.4" localSheetId="5" hidden="1">{"CHARGE",#N/A,FALSE,"401C11"}</definedName>
    <definedName name="Table3.4" localSheetId="6" hidden="1">{"CHARGE",#N/A,FALSE,"401C11"}</definedName>
    <definedName name="Table3.4" localSheetId="1" hidden="1">{"CHARGE",#N/A,FALSE,"401C11"}</definedName>
    <definedName name="Table3.4" localSheetId="2" hidden="1">{"CHARGE",#N/A,FALSE,"401C11"}</definedName>
    <definedName name="Table3.4" localSheetId="3" hidden="1">{"CHARGE",#N/A,FALSE,"401C11"}</definedName>
    <definedName name="Table3.4" localSheetId="7" hidden="1">{"CHARGE",#N/A,FALSE,"401C11"}</definedName>
    <definedName name="Table3.4" localSheetId="0" hidden="1">{"CHARGE",#N/A,FALSE,"401C11"}</definedName>
    <definedName name="Table3.4" hidden="1">{"CHARGE",#N/A,FALSE,"401C11"}</definedName>
    <definedName name="TableName">"Dummy"</definedName>
    <definedName name="Tariff_Year">#REF!</definedName>
    <definedName name="Test23" localSheetId="4" hidden="1">{"NET",#N/A,FALSE,"401C11"}</definedName>
    <definedName name="Test23" localSheetId="5" hidden="1">{"NET",#N/A,FALSE,"401C11"}</definedName>
    <definedName name="Test23" localSheetId="6" hidden="1">{"NET",#N/A,FALSE,"401C11"}</definedName>
    <definedName name="Test23" localSheetId="1" hidden="1">{"NET",#N/A,FALSE,"401C11"}</definedName>
    <definedName name="Test23" localSheetId="2" hidden="1">{"NET",#N/A,FALSE,"401C11"}</definedName>
    <definedName name="Test23" localSheetId="3" hidden="1">{"NET",#N/A,FALSE,"401C11"}</definedName>
    <definedName name="Test23" localSheetId="7" hidden="1">{"NET",#N/A,FALSE,"401C11"}</definedName>
    <definedName name="Test23" localSheetId="0" hidden="1">{"NET",#N/A,FALSE,"401C11"}</definedName>
    <definedName name="Test23" hidden="1">{"NET",#N/A,FALSE,"401C11"}</definedName>
    <definedName name="Unbundled_2014_15_Tariff">#REF!</definedName>
    <definedName name="Unbundled_2015_16_Tariff">#REF!</definedName>
    <definedName name="Unbundled_SMF">#REF!</definedName>
    <definedName name="UnderLyingCategories">INDIRECT("Tbl_Underlying[Category]")</definedName>
    <definedName name="Uplift_for_antenatal_volumes">#REF!</definedName>
    <definedName name="WeightedPopGrowthYear1" localSheetId="4">#REF!</definedName>
    <definedName name="WeightedPopGrowthYear1" localSheetId="5">#REF!</definedName>
    <definedName name="WeightedPopGrowthYear1" localSheetId="6">#REF!</definedName>
    <definedName name="WeightedPopGrowthYear1" localSheetId="1">#REF!</definedName>
    <definedName name="WeightedPopGrowthYear1" localSheetId="2">#REF!</definedName>
    <definedName name="WeightedPopGrowthYear1" localSheetId="3">#REF!</definedName>
    <definedName name="WeightedPopGrowthYear1" localSheetId="7">glidepath_parameters!$E$11</definedName>
    <definedName name="WeightedPopGrowthYear1">#REF!</definedName>
    <definedName name="WeightedPopGrowthYear2" localSheetId="5">#REF!</definedName>
    <definedName name="WeightedPopGrowthYear2" localSheetId="6">#REF!</definedName>
    <definedName name="WeightedPopGrowthYear2" localSheetId="7">glidepath_parameters!$H$11</definedName>
    <definedName name="WeightedPopGrowthYear2">#REF!</definedName>
    <definedName name="WeightedPopGrowthYear3" localSheetId="5">#REF!</definedName>
    <definedName name="WeightedPopGrowthYear3" localSheetId="6">#REF!</definedName>
    <definedName name="WeightedPopGrowthYear3" localSheetId="7">glidepath_parameters!$K$11</definedName>
    <definedName name="WeightedPopGrowthYear3">#REF!</definedName>
    <definedName name="WeightedPopYear0" localSheetId="4">#REF!</definedName>
    <definedName name="WeightedPopYear0" localSheetId="5">#REF!</definedName>
    <definedName name="WeightedPopYear0" localSheetId="6">#REF!</definedName>
    <definedName name="WeightedPopYear0" localSheetId="1">#REF!</definedName>
    <definedName name="WeightedPopYear0" localSheetId="2">#REF!</definedName>
    <definedName name="WeightedPopYear0" localSheetId="3">#REF!</definedName>
    <definedName name="WeightedPopYear0" localSheetId="7">glidepath_parameters!$B$8</definedName>
    <definedName name="WeightedPopYear0">#REF!</definedName>
    <definedName name="WeightedPopYear1" localSheetId="4">#REF!</definedName>
    <definedName name="WeightedPopYear1" localSheetId="5">#REF!</definedName>
    <definedName name="WeightedPopYear1" localSheetId="6">#REF!</definedName>
    <definedName name="WeightedPopYear1" localSheetId="1">#REF!</definedName>
    <definedName name="WeightedPopYear1" localSheetId="2">#REF!</definedName>
    <definedName name="WeightedPopYear1" localSheetId="3">#REF!</definedName>
    <definedName name="WeightedPopYear1" localSheetId="7">glidepath_parameters!$E$10</definedName>
    <definedName name="WeightedPopYear1">#REF!</definedName>
    <definedName name="WeightedPopYear2" localSheetId="5">#REF!</definedName>
    <definedName name="WeightedPopYear2" localSheetId="6">#REF!</definedName>
    <definedName name="WeightedPopYear2" localSheetId="7">glidepath_parameters!$H$10</definedName>
    <definedName name="WeightedPopYear2">#REF!</definedName>
    <definedName name="WeightedPopYear3" localSheetId="5">#REF!</definedName>
    <definedName name="WeightedPopYear3" localSheetId="6">#REF!</definedName>
    <definedName name="WeightedPopYear3" localSheetId="7">glidepath_parameters!$K$10</definedName>
    <definedName name="WeightedPopYear3">#REF!</definedName>
    <definedName name="wert" localSheetId="4" hidden="1">{"GROSS",#N/A,FALSE,"401C11"}</definedName>
    <definedName name="wert" localSheetId="5" hidden="1">{"GROSS",#N/A,FALSE,"401C11"}</definedName>
    <definedName name="wert" localSheetId="6" hidden="1">{"GROSS",#N/A,FALSE,"401C11"}</definedName>
    <definedName name="wert" localSheetId="1" hidden="1">{"GROSS",#N/A,FALSE,"401C11"}</definedName>
    <definedName name="wert" localSheetId="2" hidden="1">{"GROSS",#N/A,FALSE,"401C11"}</definedName>
    <definedName name="wert" localSheetId="3" hidden="1">{"GROSS",#N/A,FALSE,"401C11"}</definedName>
    <definedName name="wert" localSheetId="7" hidden="1">{"GROSS",#N/A,FALSE,"401C11"}</definedName>
    <definedName name="wert" localSheetId="0" hidden="1">{"GROSS",#N/A,FALSE,"401C11"}</definedName>
    <definedName name="wert" hidden="1">{"GROSS",#N/A,FALSE,"401C11"}</definedName>
    <definedName name="wombat" hidden="1">#REF!</definedName>
    <definedName name="wrn.CHARGE." localSheetId="4" hidden="1">{"CHARGE",#N/A,FALSE,"401C11"}</definedName>
    <definedName name="wrn.CHARGE." localSheetId="5" hidden="1">{"CHARGE",#N/A,FALSE,"401C11"}</definedName>
    <definedName name="wrn.CHARGE." localSheetId="6" hidden="1">{"CHARGE",#N/A,FALSE,"401C11"}</definedName>
    <definedName name="wrn.CHARGE." localSheetId="1" hidden="1">{"CHARGE",#N/A,FALSE,"401C11"}</definedName>
    <definedName name="wrn.CHARGE." localSheetId="2" hidden="1">{"CHARGE",#N/A,FALSE,"401C11"}</definedName>
    <definedName name="wrn.CHARGE." localSheetId="3" hidden="1">{"CHARGE",#N/A,FALSE,"401C11"}</definedName>
    <definedName name="wrn.CHARGE." localSheetId="7" hidden="1">{"CHARGE",#N/A,FALSE,"401C11"}</definedName>
    <definedName name="wrn.CHARGE." localSheetId="0" hidden="1">{"CHARGE",#N/A,FALSE,"401C11"}</definedName>
    <definedName name="wrn.CHARGE." hidden="1">{"CHARGE",#N/A,FALSE,"401C11"}</definedName>
    <definedName name="wrn.GROSS." localSheetId="4" hidden="1">{"GROSS",#N/A,FALSE,"401C11"}</definedName>
    <definedName name="wrn.GROSS." localSheetId="5" hidden="1">{"GROSS",#N/A,FALSE,"401C11"}</definedName>
    <definedName name="wrn.GROSS." localSheetId="6" hidden="1">{"GROSS",#N/A,FALSE,"401C11"}</definedName>
    <definedName name="wrn.GROSS." localSheetId="1" hidden="1">{"GROSS",#N/A,FALSE,"401C11"}</definedName>
    <definedName name="wrn.GROSS." localSheetId="2" hidden="1">{"GROSS",#N/A,FALSE,"401C11"}</definedName>
    <definedName name="wrn.GROSS." localSheetId="3" hidden="1">{"GROSS",#N/A,FALSE,"401C11"}</definedName>
    <definedName name="wrn.GROSS." localSheetId="7" hidden="1">{"GROSS",#N/A,FALSE,"401C11"}</definedName>
    <definedName name="wrn.GROSS." localSheetId="0" hidden="1">{"GROSS",#N/A,FALSE,"401C11"}</definedName>
    <definedName name="wrn.GROSS." hidden="1">{"GROSS",#N/A,FALSE,"401C11"}</definedName>
    <definedName name="wrn.NET." localSheetId="4" hidden="1">{"NET",#N/A,FALSE,"401C11"}</definedName>
    <definedName name="wrn.NET." localSheetId="5" hidden="1">{"NET",#N/A,FALSE,"401C11"}</definedName>
    <definedName name="wrn.NET." localSheetId="6" hidden="1">{"NET",#N/A,FALSE,"401C11"}</definedName>
    <definedName name="wrn.NET." localSheetId="1" hidden="1">{"NET",#N/A,FALSE,"401C11"}</definedName>
    <definedName name="wrn.NET." localSheetId="2" hidden="1">{"NET",#N/A,FALSE,"401C11"}</definedName>
    <definedName name="wrn.NET." localSheetId="3" hidden="1">{"NET",#N/A,FALSE,"401C11"}</definedName>
    <definedName name="wrn.NET." localSheetId="7" hidden="1">{"NET",#N/A,FALSE,"401C11"}</definedName>
    <definedName name="wrn.NET." localSheetId="0" hidden="1">{"NET",#N/A,FALSE,"401C11"}</definedName>
    <definedName name="wrn.NET." hidden="1">{"NET",#N/A,FALSE,"401C11"}</definedName>
    <definedName name="x">#REF!</definedName>
    <definedName name="Xrange">INDIRECT("Threshold!$AB$3:$AB$"&amp;#REF!)</definedName>
    <definedName name="xxx" localSheetId="4" hidden="1">{"CHARGE",#N/A,FALSE,"401C11"}</definedName>
    <definedName name="xxx" localSheetId="5" hidden="1">{"CHARGE",#N/A,FALSE,"401C11"}</definedName>
    <definedName name="xxx" localSheetId="6" hidden="1">{"CHARGE",#N/A,FALSE,"401C11"}</definedName>
    <definedName name="xxx" localSheetId="1" hidden="1">{"CHARGE",#N/A,FALSE,"401C11"}</definedName>
    <definedName name="xxx" localSheetId="2" hidden="1">{"CHARGE",#N/A,FALSE,"401C11"}</definedName>
    <definedName name="xxx" localSheetId="3" hidden="1">{"CHARGE",#N/A,FALSE,"401C11"}</definedName>
    <definedName name="xxx" localSheetId="7" hidden="1">{"CHARGE",#N/A,FALSE,"401C11"}</definedName>
    <definedName name="xxx" localSheetId="0" hidden="1">{"CHARGE",#N/A,FALSE,"401C11"}</definedName>
    <definedName name="xxx" hidden="1">{"CHARGE",#N/A,FALSE,"401C11"}</definedName>
    <definedName name="y">#REF!</definedName>
    <definedName name="Yccg">INDIRECT("Threshold!$AD$3:$AD$"&amp;#REF!)</definedName>
    <definedName name="Yrs">#REF!</definedName>
    <definedName name="Ytrust">INDIRECT("Threshold!$AE$3:$AE$"&amp;#REF!)</definedName>
    <definedName name="yyy" localSheetId="4" hidden="1">{"GROSS",#N/A,FALSE,"401C11"}</definedName>
    <definedName name="yyy" localSheetId="5" hidden="1">{"GROSS",#N/A,FALSE,"401C11"}</definedName>
    <definedName name="yyy" localSheetId="6" hidden="1">{"GROSS",#N/A,FALSE,"401C11"}</definedName>
    <definedName name="yyy" localSheetId="1" hidden="1">{"GROSS",#N/A,FALSE,"401C11"}</definedName>
    <definedName name="yyy" localSheetId="2" hidden="1">{"GROSS",#N/A,FALSE,"401C11"}</definedName>
    <definedName name="yyy" localSheetId="3" hidden="1">{"GROSS",#N/A,FALSE,"401C11"}</definedName>
    <definedName name="yyy" localSheetId="7" hidden="1">{"GROSS",#N/A,FALSE,"401C11"}</definedName>
    <definedName name="yyy" localSheetId="0" hidden="1">{"GROSS",#N/A,FALSE,"401C11"}</definedName>
    <definedName name="yyy" hidden="1">{"GROSS",#N/A,FALSE,"401C11"}</definedName>
    <definedName name="z">#REF!</definedName>
    <definedName name="Zone1ConvergenceDfT2324">#REF!</definedName>
    <definedName name="Zone1ConvergenceDfT2425">#REF!</definedName>
    <definedName name="Zone1ConvergenceDfTYear1" localSheetId="4">#REF!</definedName>
    <definedName name="Zone1ConvergenceDfTYear1" localSheetId="5">#REF!</definedName>
    <definedName name="Zone1ConvergenceDfTYear1" localSheetId="6">#REF!</definedName>
    <definedName name="Zone1ConvergenceDfTYear1" localSheetId="1">#REF!</definedName>
    <definedName name="Zone1ConvergenceDfTYear1" localSheetId="2">#REF!</definedName>
    <definedName name="Zone1ConvergenceDfTYear1" localSheetId="3">#REF!</definedName>
    <definedName name="Zone1ConvergenceDfTYear1" localSheetId="7">glidepath_parameters!$E$16</definedName>
    <definedName name="Zone1ConvergenceDfTYear1">#REF!</definedName>
    <definedName name="Zone1ConvergenceDfTYear2" localSheetId="5">#REF!</definedName>
    <definedName name="Zone1ConvergenceDfTYear2" localSheetId="6">#REF!</definedName>
    <definedName name="Zone1ConvergenceDfTYear2" localSheetId="7">glidepath_parameters!$H$16</definedName>
    <definedName name="Zone1ConvergenceDfTYear2">#REF!</definedName>
    <definedName name="Zone1ConvergenceDfTYear3" localSheetId="5">#REF!</definedName>
    <definedName name="Zone1ConvergenceDfTYear3" localSheetId="6">#REF!</definedName>
    <definedName name="Zone1ConvergenceDfTYear3" localSheetId="7">glidepath_parameters!$K$16</definedName>
    <definedName name="Zone1ConvergenceDfTYear3">#REF!</definedName>
    <definedName name="Zone1ConvergenceValue2324">#REF!</definedName>
    <definedName name="Zone1ConvergenceValue2425">#REF!</definedName>
    <definedName name="Zone1ConvergenceValueYear1" localSheetId="4">#REF!</definedName>
    <definedName name="Zone1ConvergenceValueYear1" localSheetId="5">#REF!</definedName>
    <definedName name="Zone1ConvergenceValueYear1" localSheetId="6">#REF!</definedName>
    <definedName name="Zone1ConvergenceValueYear1" localSheetId="1">#REF!</definedName>
    <definedName name="Zone1ConvergenceValueYear1" localSheetId="2">#REF!</definedName>
    <definedName name="Zone1ConvergenceValueYear1" localSheetId="3">#REF!</definedName>
    <definedName name="Zone1ConvergenceValueYear1" localSheetId="7">glidepath_parameters!$E$15</definedName>
    <definedName name="Zone1ConvergenceValueYear1">#REF!</definedName>
    <definedName name="Zone1ConvergenceValueYear2" localSheetId="5">#REF!</definedName>
    <definedName name="Zone1ConvergenceValueYear2" localSheetId="6">#REF!</definedName>
    <definedName name="Zone1ConvergenceValueYear2" localSheetId="7">glidepath_parameters!$H$15</definedName>
    <definedName name="Zone1ConvergenceValueYear2">#REF!</definedName>
    <definedName name="Zone1ConvergenceValueYear3" localSheetId="5">#REF!</definedName>
    <definedName name="Zone1ConvergenceValueYear3" localSheetId="6">#REF!</definedName>
    <definedName name="Zone1ConvergenceValueYear3" localSheetId="7">glidepath_parameters!$K$15</definedName>
    <definedName name="Zone1ConvergenceValueYear3">#REF!</definedName>
    <definedName name="Zone2ConvergenceDfT2324">#REF!</definedName>
    <definedName name="Zone2ConvergenceDfT2425">#REF!</definedName>
    <definedName name="Zone2ConvergenceDfTYear1" localSheetId="4">#REF!</definedName>
    <definedName name="Zone2ConvergenceDfTYear1" localSheetId="5">#REF!</definedName>
    <definedName name="Zone2ConvergenceDfTYear1" localSheetId="6">#REF!</definedName>
    <definedName name="Zone2ConvergenceDfTYear1" localSheetId="1">#REF!</definedName>
    <definedName name="Zone2ConvergenceDfTYear1" localSheetId="2">#REF!</definedName>
    <definedName name="Zone2ConvergenceDfTYear1" localSheetId="3">#REF!</definedName>
    <definedName name="Zone2ConvergenceDfTYear1" localSheetId="7">glidepath_parameters!$E$21</definedName>
    <definedName name="Zone2ConvergenceDfTYear1">#REF!</definedName>
    <definedName name="Zone2ConvergenceDfTYear2" localSheetId="5">#REF!</definedName>
    <definedName name="Zone2ConvergenceDfTYear2" localSheetId="6">#REF!</definedName>
    <definedName name="Zone2ConvergenceDfTYear2" localSheetId="7">glidepath_parameters!$H$21</definedName>
    <definedName name="Zone2ConvergenceDfTYear2">#REF!</definedName>
    <definedName name="Zone2ConvergenceDfTYear3" localSheetId="5">#REF!</definedName>
    <definedName name="Zone2ConvergenceDfTYear3" localSheetId="6">#REF!</definedName>
    <definedName name="Zone2ConvergenceDfTYear3" localSheetId="7">glidepath_parameters!$K$21</definedName>
    <definedName name="Zone2ConvergenceDfTYear3">#REF!</definedName>
    <definedName name="Zone2ConvergenceValue2324">#REF!</definedName>
    <definedName name="Zone2ConvergenceValue2425">#REF!</definedName>
    <definedName name="Zone2ConvergenceValueYear1" localSheetId="4">#REF!</definedName>
    <definedName name="Zone2ConvergenceValueYear1" localSheetId="5">#REF!</definedName>
    <definedName name="Zone2ConvergenceValueYear1" localSheetId="6">#REF!</definedName>
    <definedName name="Zone2ConvergenceValueYear1" localSheetId="1">#REF!</definedName>
    <definedName name="Zone2ConvergenceValueYear1" localSheetId="2">#REF!</definedName>
    <definedName name="Zone2ConvergenceValueYear1" localSheetId="3">#REF!</definedName>
    <definedName name="Zone2ConvergenceValueYear1" localSheetId="7">glidepath_parameters!$E$19</definedName>
    <definedName name="Zone2ConvergenceValueYear1">#REF!</definedName>
    <definedName name="Zone2ConvergenceValueYear2" localSheetId="5">#REF!</definedName>
    <definedName name="Zone2ConvergenceValueYear2" localSheetId="6">#REF!</definedName>
    <definedName name="Zone2ConvergenceValueYear2" localSheetId="7">glidepath_parameters!$H$19</definedName>
    <definedName name="Zone2ConvergenceValueYear2">#REF!</definedName>
    <definedName name="Zone2ConvergenceValueYear3" localSheetId="5">#REF!</definedName>
    <definedName name="Zone2ConvergenceValueYear3" localSheetId="6">#REF!</definedName>
    <definedName name="Zone2ConvergenceValueYear3" localSheetId="7">glidepath_parameters!$K$19</definedName>
    <definedName name="Zone2ConvergenceValueYear3">#REF!</definedName>
    <definedName name="Zone3ConvergenceDfT2324">#REF!</definedName>
    <definedName name="Zone3ConvergenceDfT2425">#REF!</definedName>
    <definedName name="Zone3ConvergenceDfTYear1" localSheetId="4">#REF!</definedName>
    <definedName name="Zone3ConvergenceDfTYear1" localSheetId="5">#REF!</definedName>
    <definedName name="Zone3ConvergenceDfTYear1" localSheetId="6">#REF!</definedName>
    <definedName name="Zone3ConvergenceDfTYear1" localSheetId="1">#REF!</definedName>
    <definedName name="Zone3ConvergenceDfTYear1" localSheetId="2">#REF!</definedName>
    <definedName name="Zone3ConvergenceDfTYear1" localSheetId="3">#REF!</definedName>
    <definedName name="Zone3ConvergenceDfTYear1" localSheetId="7">glidepath_parameters!$E$26</definedName>
    <definedName name="Zone3ConvergenceDfTYear1">#REF!</definedName>
    <definedName name="Zone3ConvergenceDfTYear2" localSheetId="5">#REF!</definedName>
    <definedName name="Zone3ConvergenceDfTYear2" localSheetId="6">#REF!</definedName>
    <definedName name="Zone3ConvergenceDfTYear2" localSheetId="7">glidepath_parameters!$H$26</definedName>
    <definedName name="Zone3ConvergenceDfTYear2">#REF!</definedName>
    <definedName name="Zone3ConvergenceDfTYear3" localSheetId="5">#REF!</definedName>
    <definedName name="Zone3ConvergenceDfTYear3" localSheetId="6">#REF!</definedName>
    <definedName name="Zone3ConvergenceDfTYear3" localSheetId="7">glidepath_parameters!$K$26</definedName>
    <definedName name="Zone3ConvergenceDfTYear3">#REF!</definedName>
    <definedName name="Zone3ConvergenceValue2324">#REF!</definedName>
    <definedName name="Zone3ConvergenceValue2425">#REF!</definedName>
    <definedName name="Zone3ConvergenceValueYear1" localSheetId="4">#REF!</definedName>
    <definedName name="Zone3ConvergenceValueYear1" localSheetId="5">#REF!</definedName>
    <definedName name="Zone3ConvergenceValueYear1" localSheetId="6">#REF!</definedName>
    <definedName name="Zone3ConvergenceValueYear1" localSheetId="1">#REF!</definedName>
    <definedName name="Zone3ConvergenceValueYear1" localSheetId="2">#REF!</definedName>
    <definedName name="Zone3ConvergenceValueYear1" localSheetId="3">#REF!</definedName>
    <definedName name="Zone3ConvergenceValueYear1" localSheetId="7">glidepath_parameters!$E$24</definedName>
    <definedName name="Zone3ConvergenceValueYear1">#REF!</definedName>
    <definedName name="Zone3ConvergenceValueYear2" localSheetId="5">#REF!</definedName>
    <definedName name="Zone3ConvergenceValueYear2" localSheetId="6">#REF!</definedName>
    <definedName name="Zone3ConvergenceValueYear2" localSheetId="7">glidepath_parameters!$H$24</definedName>
    <definedName name="Zone3ConvergenceValueYear2">#REF!</definedName>
    <definedName name="Zone3ConvergenceValueYear3" localSheetId="5">#REF!</definedName>
    <definedName name="Zone3ConvergenceValueYear3" localSheetId="6">#REF!</definedName>
    <definedName name="Zone3ConvergenceValueYear3" localSheetId="7">glidepath_parameters!$K$24</definedName>
    <definedName name="Zone3ConvergenceValueYear3">#REF!</definedName>
    <definedName name="Zone4ConvergenceDfT2324">#REF!</definedName>
    <definedName name="Zone4ConvergenceDfT2425">#REF!</definedName>
    <definedName name="Zone4ConvergenceDfTYear1" localSheetId="4">#REF!</definedName>
    <definedName name="Zone4ConvergenceDfTYear1" localSheetId="5">#REF!</definedName>
    <definedName name="Zone4ConvergenceDfTYear1" localSheetId="6">#REF!</definedName>
    <definedName name="Zone4ConvergenceDfTYear1" localSheetId="1">#REF!</definedName>
    <definedName name="Zone4ConvergenceDfTYear1" localSheetId="2">#REF!</definedName>
    <definedName name="Zone4ConvergenceDfTYear1" localSheetId="3">#REF!</definedName>
    <definedName name="Zone4ConvergenceDfTYear1" localSheetId="7">glidepath_parameters!$E$31</definedName>
    <definedName name="Zone4ConvergenceDfTYear1">#REF!</definedName>
    <definedName name="Zone4ConvergenceDfTYear2" localSheetId="5">#REF!</definedName>
    <definedName name="Zone4ConvergenceDfTYear2" localSheetId="6">#REF!</definedName>
    <definedName name="Zone4ConvergenceDfTYear2" localSheetId="7">glidepath_parameters!$H$31</definedName>
    <definedName name="Zone4ConvergenceDfTYear2">#REF!</definedName>
    <definedName name="Zone4ConvergenceDfTYear3" localSheetId="5">#REF!</definedName>
    <definedName name="Zone4ConvergenceDfTYear3" localSheetId="6">#REF!</definedName>
    <definedName name="Zone4ConvergenceDfTYear3" localSheetId="7">glidepath_parameters!$K$31</definedName>
    <definedName name="Zone4ConvergenceDfTYear3">#REF!</definedName>
    <definedName name="Zone4ConvergenceValue2324">#REF!</definedName>
    <definedName name="Zone4ConvergenceValue2425">#REF!</definedName>
    <definedName name="Zone4ConvergenceValueYear1" localSheetId="4">#REF!</definedName>
    <definedName name="Zone4ConvergenceValueYear1" localSheetId="5">#REF!</definedName>
    <definedName name="Zone4ConvergenceValueYear1" localSheetId="6">#REF!</definedName>
    <definedName name="Zone4ConvergenceValueYear1" localSheetId="1">#REF!</definedName>
    <definedName name="Zone4ConvergenceValueYear1" localSheetId="2">#REF!</definedName>
    <definedName name="Zone4ConvergenceValueYear1" localSheetId="3">#REF!</definedName>
    <definedName name="Zone4ConvergenceValueYear1" localSheetId="7">glidepath_parameters!$E$29</definedName>
    <definedName name="Zone4ConvergenceValueYear1">#REF!</definedName>
    <definedName name="Zone4ConvergenceValueYear2" localSheetId="5">#REF!</definedName>
    <definedName name="Zone4ConvergenceValueYear2" localSheetId="6">#REF!</definedName>
    <definedName name="Zone4ConvergenceValueYear2" localSheetId="7">glidepath_parameters!$H$29</definedName>
    <definedName name="Zone4ConvergenceValueYear2">#REF!</definedName>
    <definedName name="Zone4ConvergenceValueYear3" localSheetId="5">#REF!</definedName>
    <definedName name="Zone4ConvergenceValueYear3" localSheetId="6">#REF!</definedName>
    <definedName name="Zone4ConvergenceValueYear3" localSheetId="7">glidepath_parameters!$K$29</definedName>
    <definedName name="Zone4ConvergenceValueYear3">#REF!</definedName>
    <definedName name="Zone5ConvergenceDfTYear1" localSheetId="4">#REF!</definedName>
    <definedName name="Zone5ConvergenceDfTYear1" localSheetId="5">#REF!</definedName>
    <definedName name="Zone5ConvergenceDfTYear1" localSheetId="6">#REF!</definedName>
    <definedName name="Zone5ConvergenceDfTYear1" localSheetId="1">#REF!</definedName>
    <definedName name="Zone5ConvergenceDfTYear1" localSheetId="2">#REF!</definedName>
    <definedName name="Zone5ConvergenceDfTYear1" localSheetId="3">#REF!</definedName>
    <definedName name="Zone5ConvergenceDfTYear1" localSheetId="7">glidepath_parameters!$E$35</definedName>
    <definedName name="Zone5ConvergenceDfTYear1">#REF!</definedName>
    <definedName name="Zone5ConvergenceDfTYear2" localSheetId="5">#REF!</definedName>
    <definedName name="Zone5ConvergenceDfTYear2" localSheetId="6">#REF!</definedName>
    <definedName name="Zone5ConvergenceDfTYear2" localSheetId="7">glidepath_parameters!$H$35</definedName>
    <definedName name="Zone5ConvergenceDfTYear2">#REF!</definedName>
    <definedName name="Zone5ConvergenceDfTYear3" localSheetId="5">#REF!</definedName>
    <definedName name="Zone5ConvergenceDfTYear3" localSheetId="6">#REF!</definedName>
    <definedName name="Zone5ConvergenceDfTYear3" localSheetId="7">glidepath_parameters!$K$35</definedName>
    <definedName name="Zone5ConvergenceDfTYear3">#REF!</definedName>
    <definedName name="Zone5ConvergenceValueYear1" localSheetId="4">#REF!</definedName>
    <definedName name="Zone5ConvergenceValueYear1" localSheetId="5">#REF!</definedName>
    <definedName name="Zone5ConvergenceValueYear1" localSheetId="6">#REF!</definedName>
    <definedName name="Zone5ConvergenceValueYear1" localSheetId="1">#REF!</definedName>
    <definedName name="Zone5ConvergenceValueYear1" localSheetId="2">#REF!</definedName>
    <definedName name="Zone5ConvergenceValueYear1" localSheetId="3">#REF!</definedName>
    <definedName name="Zone5ConvergenceValueYear1" localSheetId="7">glidepath_parameters!$E$34</definedName>
    <definedName name="Zone5ConvergenceValueYear1">#REF!</definedName>
    <definedName name="Zone5ConvergenceValueYear2" localSheetId="5">#REF!</definedName>
    <definedName name="Zone5ConvergenceValueYear2" localSheetId="6">#REF!</definedName>
    <definedName name="Zone5ConvergenceValueYear2" localSheetId="7">glidepath_parameters!$H$34</definedName>
    <definedName name="Zone5ConvergenceValueYear2">#REF!</definedName>
    <definedName name="Zone5ConvergenceValueYear3" localSheetId="5">#REF!</definedName>
    <definedName name="Zone5ConvergenceValueYear3" localSheetId="6">#REF!</definedName>
    <definedName name="Zone5ConvergenceValueYear3" localSheetId="7">glidepath_parameters!$K$34</definedName>
    <definedName name="Zone5ConvergenceValueYear3">#REF!</definedName>
    <definedName name="zzz" localSheetId="4" hidden="1">{"NET",#N/A,FALSE,"401C11"}</definedName>
    <definedName name="zzz" localSheetId="5" hidden="1">{"NET",#N/A,FALSE,"401C11"}</definedName>
    <definedName name="zzz" localSheetId="6" hidden="1">{"NET",#N/A,FALSE,"401C11"}</definedName>
    <definedName name="zzz" localSheetId="1" hidden="1">{"NET",#N/A,FALSE,"401C11"}</definedName>
    <definedName name="zzz" localSheetId="2" hidden="1">{"NET",#N/A,FALSE,"401C11"}</definedName>
    <definedName name="zzz" localSheetId="3" hidden="1">{"NET",#N/A,FALSE,"401C11"}</definedName>
    <definedName name="zzz" localSheetId="7" hidden="1">{"NET",#N/A,FALSE,"401C11"}</definedName>
    <definedName name="zzz" localSheetId="0" hidden="1">{"NET",#N/A,FALSE,"401C11"}</definedName>
    <definedName name="zzz" hidden="1">{"NET",#N/A,FALSE,"401C11"}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9" l="1"/>
  <c r="F48" i="19"/>
  <c r="G48" i="20"/>
  <c r="F48" i="20"/>
  <c r="K188" i="18" l="1"/>
  <c r="H188" i="18"/>
  <c r="E188" i="18"/>
  <c r="K187" i="18"/>
  <c r="H187" i="18"/>
  <c r="E187" i="18"/>
  <c r="K186" i="18"/>
  <c r="H186" i="18"/>
  <c r="E186" i="18"/>
  <c r="K185" i="18"/>
  <c r="H185" i="18"/>
  <c r="E185" i="18"/>
  <c r="K184" i="18"/>
  <c r="H184" i="18"/>
  <c r="E184" i="18"/>
  <c r="K183" i="18"/>
  <c r="H183" i="18"/>
  <c r="E183" i="18"/>
  <c r="K182" i="18"/>
  <c r="H182" i="18"/>
  <c r="E182" i="18"/>
  <c r="K181" i="18"/>
  <c r="H181" i="18"/>
  <c r="E181" i="18"/>
  <c r="K180" i="18"/>
  <c r="H180" i="18"/>
  <c r="E180" i="18"/>
  <c r="K179" i="18"/>
  <c r="H179" i="18"/>
  <c r="E179" i="18"/>
  <c r="K178" i="18"/>
  <c r="H178" i="18"/>
  <c r="E178" i="18"/>
  <c r="K177" i="18"/>
  <c r="H177" i="18"/>
  <c r="E177" i="18"/>
  <c r="K176" i="18"/>
  <c r="H176" i="18"/>
  <c r="E176" i="18"/>
  <c r="K175" i="18"/>
  <c r="H175" i="18"/>
  <c r="E175" i="18"/>
  <c r="K174" i="18"/>
  <c r="H174" i="18"/>
  <c r="E174" i="18"/>
  <c r="K173" i="18"/>
  <c r="H173" i="18"/>
  <c r="E173" i="18"/>
  <c r="K172" i="18"/>
  <c r="H172" i="18"/>
  <c r="E172" i="18"/>
  <c r="K171" i="18"/>
  <c r="H171" i="18"/>
  <c r="E171" i="18"/>
  <c r="K170" i="18"/>
  <c r="H170" i="18"/>
  <c r="E170" i="18"/>
  <c r="K169" i="18"/>
  <c r="H169" i="18"/>
  <c r="E169" i="18"/>
  <c r="K168" i="18"/>
  <c r="H168" i="18"/>
  <c r="E168" i="18"/>
  <c r="K167" i="18"/>
  <c r="H167" i="18"/>
  <c r="E167" i="18"/>
  <c r="K166" i="18"/>
  <c r="H166" i="18"/>
  <c r="E166" i="18"/>
  <c r="K165" i="18"/>
  <c r="H165" i="18"/>
  <c r="E165" i="18"/>
  <c r="K164" i="18"/>
  <c r="H164" i="18"/>
  <c r="E164" i="18"/>
  <c r="K163" i="18"/>
  <c r="H163" i="18"/>
  <c r="E163" i="18"/>
  <c r="K162" i="18"/>
  <c r="H162" i="18"/>
  <c r="E162" i="18"/>
  <c r="K161" i="18"/>
  <c r="H161" i="18"/>
  <c r="E161" i="18"/>
  <c r="K160" i="18"/>
  <c r="H160" i="18"/>
  <c r="E160" i="18"/>
  <c r="K159" i="18"/>
  <c r="H159" i="18"/>
  <c r="E159" i="18"/>
  <c r="K158" i="18"/>
  <c r="H158" i="18"/>
  <c r="E158" i="18"/>
  <c r="K157" i="18"/>
  <c r="H157" i="18"/>
  <c r="E157" i="18"/>
  <c r="K156" i="18"/>
  <c r="H156" i="18"/>
  <c r="E156" i="18"/>
  <c r="K155" i="18"/>
  <c r="H155" i="18"/>
  <c r="E155" i="18"/>
  <c r="K154" i="18"/>
  <c r="H154" i="18"/>
  <c r="E154" i="18"/>
  <c r="K153" i="18"/>
  <c r="H153" i="18"/>
  <c r="E153" i="18"/>
  <c r="K152" i="18"/>
  <c r="H152" i="18"/>
  <c r="E152" i="18"/>
  <c r="K151" i="18"/>
  <c r="H151" i="18"/>
  <c r="E151" i="18"/>
  <c r="K150" i="18"/>
  <c r="H150" i="18"/>
  <c r="E150" i="18"/>
  <c r="K149" i="18"/>
  <c r="H149" i="18"/>
  <c r="E149" i="18"/>
  <c r="K148" i="18"/>
  <c r="H148" i="18"/>
  <c r="E148" i="18"/>
  <c r="K147" i="18"/>
  <c r="H147" i="18"/>
  <c r="E147" i="18"/>
  <c r="K146" i="18"/>
  <c r="H146" i="18"/>
  <c r="E146" i="18"/>
  <c r="K145" i="18"/>
  <c r="H145" i="18"/>
  <c r="E145" i="18"/>
  <c r="K144" i="18"/>
  <c r="H144" i="18"/>
  <c r="E144" i="18"/>
  <c r="K143" i="18"/>
  <c r="H143" i="18"/>
  <c r="E143" i="18"/>
  <c r="K142" i="18"/>
  <c r="H142" i="18"/>
  <c r="E142" i="18"/>
  <c r="K141" i="18"/>
  <c r="H141" i="18"/>
  <c r="E141" i="18"/>
  <c r="K140" i="18"/>
  <c r="H140" i="18"/>
  <c r="E140" i="18"/>
  <c r="K139" i="18"/>
  <c r="H139" i="18"/>
  <c r="E139" i="18"/>
  <c r="K138" i="18"/>
  <c r="H138" i="18"/>
  <c r="E138" i="18"/>
  <c r="K137" i="18"/>
  <c r="H137" i="18"/>
  <c r="E137" i="18"/>
  <c r="K136" i="18"/>
  <c r="H136" i="18"/>
  <c r="E136" i="18"/>
  <c r="K135" i="18"/>
  <c r="H135" i="18"/>
  <c r="E135" i="18"/>
  <c r="K134" i="18"/>
  <c r="H134" i="18"/>
  <c r="E134" i="18"/>
  <c r="K133" i="18"/>
  <c r="H133" i="18"/>
  <c r="E133" i="18"/>
  <c r="K132" i="18"/>
  <c r="H132" i="18"/>
  <c r="E132" i="18"/>
  <c r="K131" i="18"/>
  <c r="H131" i="18"/>
  <c r="E131" i="18"/>
  <c r="K130" i="18"/>
  <c r="H130" i="18"/>
  <c r="E130" i="18"/>
  <c r="K129" i="18"/>
  <c r="H129" i="18"/>
  <c r="E129" i="18"/>
  <c r="K128" i="18"/>
  <c r="H128" i="18"/>
  <c r="E128" i="18"/>
  <c r="K127" i="18"/>
  <c r="H127" i="18"/>
  <c r="E127" i="18"/>
  <c r="K126" i="18"/>
  <c r="H126" i="18"/>
  <c r="E126" i="18"/>
  <c r="K125" i="18"/>
  <c r="H125" i="18"/>
  <c r="E125" i="18"/>
  <c r="K124" i="18"/>
  <c r="H124" i="18"/>
  <c r="E124" i="18"/>
  <c r="K123" i="18"/>
  <c r="H123" i="18"/>
  <c r="E123" i="18"/>
  <c r="K122" i="18"/>
  <c r="H122" i="18"/>
  <c r="E122" i="18"/>
  <c r="K121" i="18"/>
  <c r="H121" i="18"/>
  <c r="E121" i="18"/>
  <c r="K120" i="18"/>
  <c r="H120" i="18"/>
  <c r="E120" i="18"/>
  <c r="K119" i="18"/>
  <c r="H119" i="18"/>
  <c r="E119" i="18"/>
  <c r="K118" i="18"/>
  <c r="H118" i="18"/>
  <c r="E118" i="18"/>
  <c r="K117" i="18"/>
  <c r="H117" i="18"/>
  <c r="E117" i="18"/>
  <c r="K116" i="18"/>
  <c r="H116" i="18"/>
  <c r="E116" i="18"/>
  <c r="K115" i="18"/>
  <c r="H115" i="18"/>
  <c r="E115" i="18"/>
  <c r="K114" i="18"/>
  <c r="H114" i="18"/>
  <c r="E114" i="18"/>
  <c r="K113" i="18"/>
  <c r="H113" i="18"/>
  <c r="E113" i="18"/>
  <c r="K112" i="18"/>
  <c r="H112" i="18"/>
  <c r="E112" i="18"/>
  <c r="K111" i="18"/>
  <c r="H111" i="18"/>
  <c r="E111" i="18"/>
  <c r="K110" i="18"/>
  <c r="H110" i="18"/>
  <c r="E110" i="18"/>
  <c r="K109" i="18"/>
  <c r="H109" i="18"/>
  <c r="E109" i="18"/>
  <c r="K108" i="18"/>
  <c r="H108" i="18"/>
  <c r="E108" i="18"/>
  <c r="K107" i="18"/>
  <c r="H107" i="18"/>
  <c r="E107" i="18"/>
  <c r="K106" i="18"/>
  <c r="H106" i="18"/>
  <c r="E106" i="18"/>
  <c r="K105" i="18"/>
  <c r="H105" i="18"/>
  <c r="E105" i="18"/>
  <c r="K104" i="18"/>
  <c r="H104" i="18"/>
  <c r="E104" i="18"/>
  <c r="K103" i="18"/>
  <c r="H103" i="18"/>
  <c r="E103" i="18"/>
  <c r="K102" i="18"/>
  <c r="H102" i="18"/>
  <c r="E102" i="18"/>
  <c r="K101" i="18"/>
  <c r="H101" i="18"/>
  <c r="E101" i="18"/>
  <c r="K100" i="18"/>
  <c r="H100" i="18"/>
  <c r="E100" i="18"/>
  <c r="K99" i="18"/>
  <c r="H99" i="18"/>
  <c r="E99" i="18"/>
  <c r="K98" i="18"/>
  <c r="H98" i="18"/>
  <c r="E98" i="18"/>
  <c r="K97" i="18"/>
  <c r="H97" i="18"/>
  <c r="E97" i="18"/>
  <c r="K96" i="18"/>
  <c r="H96" i="18"/>
  <c r="E96" i="18"/>
  <c r="K95" i="18"/>
  <c r="H95" i="18"/>
  <c r="E95" i="18"/>
  <c r="K94" i="18"/>
  <c r="H94" i="18"/>
  <c r="E94" i="18"/>
  <c r="K93" i="18"/>
  <c r="H93" i="18"/>
  <c r="E93" i="18"/>
  <c r="K92" i="18"/>
  <c r="H92" i="18"/>
  <c r="E92" i="18"/>
  <c r="K91" i="18"/>
  <c r="H91" i="18"/>
  <c r="E91" i="18"/>
  <c r="K90" i="18"/>
  <c r="H90" i="18"/>
  <c r="E90" i="18"/>
  <c r="K89" i="18"/>
  <c r="H89" i="18"/>
  <c r="E89" i="18"/>
  <c r="K88" i="18"/>
  <c r="H88" i="18"/>
  <c r="E88" i="18"/>
  <c r="K87" i="18"/>
  <c r="H87" i="18"/>
  <c r="E87" i="18"/>
  <c r="K86" i="18"/>
  <c r="H86" i="18"/>
  <c r="E86" i="18"/>
  <c r="K85" i="18"/>
  <c r="H85" i="18"/>
  <c r="E85" i="18"/>
  <c r="K84" i="18"/>
  <c r="H84" i="18"/>
  <c r="E84" i="18"/>
  <c r="K83" i="18"/>
  <c r="H83" i="18"/>
  <c r="E83" i="18"/>
  <c r="K82" i="18"/>
  <c r="H82" i="18"/>
  <c r="E82" i="18"/>
  <c r="K81" i="18"/>
  <c r="H81" i="18"/>
  <c r="E81" i="18"/>
  <c r="K80" i="18"/>
  <c r="H80" i="18"/>
  <c r="E80" i="18"/>
  <c r="K79" i="18"/>
  <c r="H79" i="18"/>
  <c r="E79" i="18"/>
  <c r="K78" i="18"/>
  <c r="H78" i="18"/>
  <c r="E78" i="18"/>
  <c r="K77" i="18"/>
  <c r="H77" i="18"/>
  <c r="E77" i="18"/>
  <c r="K76" i="18"/>
  <c r="H76" i="18"/>
  <c r="E76" i="18"/>
  <c r="K75" i="18"/>
  <c r="H75" i="18"/>
  <c r="E75" i="18"/>
  <c r="K74" i="18"/>
  <c r="H74" i="18"/>
  <c r="E74" i="18"/>
  <c r="K73" i="18"/>
  <c r="H73" i="18"/>
  <c r="E73" i="18"/>
  <c r="K72" i="18"/>
  <c r="H72" i="18"/>
  <c r="E72" i="18"/>
  <c r="K71" i="18"/>
  <c r="H71" i="18"/>
  <c r="E71" i="18"/>
  <c r="K70" i="18"/>
  <c r="H70" i="18"/>
  <c r="E70" i="18"/>
  <c r="K69" i="18"/>
  <c r="H69" i="18"/>
  <c r="E69" i="18"/>
  <c r="K68" i="18"/>
  <c r="H68" i="18"/>
  <c r="E68" i="18"/>
  <c r="J33" i="18"/>
  <c r="G33" i="18"/>
  <c r="D33" i="18"/>
  <c r="J30" i="18"/>
  <c r="G30" i="18"/>
  <c r="D30" i="18"/>
  <c r="J28" i="18"/>
  <c r="G28" i="18"/>
  <c r="D28" i="18"/>
  <c r="J25" i="18"/>
  <c r="G25" i="18"/>
  <c r="D25" i="18"/>
  <c r="J23" i="18"/>
  <c r="G23" i="18"/>
  <c r="D23" i="18"/>
  <c r="J20" i="18"/>
  <c r="G20" i="18"/>
  <c r="D20" i="18"/>
  <c r="J18" i="18"/>
  <c r="G18" i="18"/>
  <c r="D18" i="18"/>
  <c r="J14" i="18"/>
  <c r="G14" i="18"/>
  <c r="D14" i="18"/>
</calcChain>
</file>

<file path=xl/sharedStrings.xml><?xml version="1.0" encoding="utf-8"?>
<sst xmlns="http://schemas.openxmlformats.org/spreadsheetml/2006/main" count="1275" uniqueCount="262">
  <si>
    <t>Sort</t>
  </si>
  <si>
    <t>R23</t>
  </si>
  <si>
    <t>Region</t>
  </si>
  <si>
    <t>Y63</t>
  </si>
  <si>
    <t>QOQ</t>
  </si>
  <si>
    <t>NHS Humber and North Yorkshire ICB</t>
  </si>
  <si>
    <t>QHM</t>
  </si>
  <si>
    <t>NHS North East and North Cumbria ICB</t>
  </si>
  <si>
    <t>QF7</t>
  </si>
  <si>
    <t>NHS South Yorkshire ICB</t>
  </si>
  <si>
    <t>QWO</t>
  </si>
  <si>
    <t>NHS West Yorkshire ICB</t>
  </si>
  <si>
    <t>Y62</t>
  </si>
  <si>
    <t>North West</t>
  </si>
  <si>
    <t>QYG</t>
  </si>
  <si>
    <t>NHS Cheshire and Merseyside ICB</t>
  </si>
  <si>
    <t>QOP</t>
  </si>
  <si>
    <t>NHS Greater Manchester ICB</t>
  </si>
  <si>
    <t>QE1</t>
  </si>
  <si>
    <t>NHS Lancashire and South Cumbria ICB</t>
  </si>
  <si>
    <t>Y60</t>
  </si>
  <si>
    <t>Midlands</t>
  </si>
  <si>
    <t>QHL</t>
  </si>
  <si>
    <t>NHS Birmingham and Solihull ICB</t>
  </si>
  <si>
    <t>QUA</t>
  </si>
  <si>
    <t>NHS Black Country ICB</t>
  </si>
  <si>
    <t>QWU</t>
  </si>
  <si>
    <t>NHS Coventry and Warwickshire ICB</t>
  </si>
  <si>
    <t>QJ2</t>
  </si>
  <si>
    <t>NHS Derby and Derbyshire ICB</t>
  </si>
  <si>
    <t>QGH</t>
  </si>
  <si>
    <t>NHS Herefordshire and Worcestershire ICB</t>
  </si>
  <si>
    <t>QK1</t>
  </si>
  <si>
    <t>NHS Leicester, Leicestershire and Rutland ICB</t>
  </si>
  <si>
    <t>QJM</t>
  </si>
  <si>
    <t>NHS Lincolnshire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</si>
  <si>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</si>
  <si>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</si>
  <si>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</si>
  <si>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</si>
  <si>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</si>
  <si>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</si>
  <si>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QNC</t>
  </si>
  <si>
    <t>NHS Staffordshire and Stoke-on-Trent ICB</t>
  </si>
  <si>
    <t>Y61</t>
  </si>
  <si>
    <t>East of England</t>
  </si>
  <si>
    <t>Y56</t>
  </si>
  <si>
    <t>London</t>
  </si>
  <si>
    <t>QMF</t>
  </si>
  <si>
    <t>NHS North East London ICB</t>
  </si>
  <si>
    <t>QKK</t>
  </si>
  <si>
    <t>NHS South East London ICB</t>
  </si>
  <si>
    <t>QWE</t>
  </si>
  <si>
    <t>NHS South West London ICB</t>
  </si>
  <si>
    <t>Y59</t>
  </si>
  <si>
    <t>South East</t>
  </si>
  <si>
    <t>QRL</t>
  </si>
  <si>
    <t>QKS</t>
  </si>
  <si>
    <t>NHS Kent and Medway ICB</t>
  </si>
  <si>
    <t>Y58</t>
  </si>
  <si>
    <t>South West</t>
  </si>
  <si>
    <t>QOX</t>
  </si>
  <si>
    <t>NHS Bath and North East Somerset, Swindon and Wiltshire ICB</t>
  </si>
  <si>
    <t>QUY</t>
  </si>
  <si>
    <t>NHS Bristol, North Somerset and South Gloucestershire ICB</t>
  </si>
  <si>
    <t>QT6</t>
  </si>
  <si>
    <t>NHS Cornwall and The Isles Of Scilly ICB</t>
  </si>
  <si>
    <t>QJK</t>
  </si>
  <si>
    <t>NHS Devon ICB</t>
  </si>
  <si>
    <t>QVV</t>
  </si>
  <si>
    <t>NHS Dorset ICB</t>
  </si>
  <si>
    <t>QR1</t>
  </si>
  <si>
    <t>NHS Gloucestershire ICB</t>
  </si>
  <si>
    <t>QSL</t>
  </si>
  <si>
    <t>NHS Somerset ICB</t>
  </si>
  <si>
    <t>Total</t>
  </si>
  <si>
    <t>Description of worksheets</t>
  </si>
  <si>
    <t>calculations</t>
  </si>
  <si>
    <t>outputs</t>
  </si>
  <si>
    <t>This document is part of the Allocations Technical Guide</t>
  </si>
  <si>
    <t>www.england.nhs.uk/allocations</t>
  </si>
  <si>
    <t>For queries please contact</t>
  </si>
  <si>
    <t>england.revenue-allocations@nhs.net</t>
  </si>
  <si>
    <t>Maximum Convergence Value (set)</t>
  </si>
  <si>
    <t>Maximum Convergence Distance from Target Lower Bound</t>
  </si>
  <si>
    <t>Advanced Convergence Value</t>
  </si>
  <si>
    <t>Advanced Convergence Distance from Target Lower Bound</t>
  </si>
  <si>
    <t>Moderate Convergence Value</t>
  </si>
  <si>
    <t>Moderate Convergence Distance from Target Lower Bound</t>
  </si>
  <si>
    <t>Central Slope Convergence Value</t>
  </si>
  <si>
    <t>Central Slope Convergence Distance from Target Lower Bound</t>
  </si>
  <si>
    <t>Minimum Convergence Value (set)</t>
  </si>
  <si>
    <t>Minimum Convergence Distance from Target Upper Bound</t>
  </si>
  <si>
    <t>inputs</t>
  </si>
  <si>
    <t>blank1</t>
  </si>
  <si>
    <t>blank2</t>
  </si>
  <si>
    <t>See main technical guide document for full description of this model</t>
  </si>
  <si>
    <r>
      <rPr>
        <b/>
        <sz val="10"/>
        <rFont val="Arial"/>
        <family val="2"/>
      </rPr>
      <t>Normalised weighted population</t>
    </r>
    <r>
      <rPr>
        <sz val="10"/>
        <rFont val="Arial"/>
        <family val="2"/>
      </rPr>
      <t xml:space="preserve"> is a weighted population, rescaled to total registered population</t>
    </r>
  </si>
  <si>
    <r>
      <rPr>
        <b/>
        <sz val="10"/>
        <rFont val="Arial"/>
        <family val="2"/>
      </rPr>
      <t>Need index</t>
    </r>
    <r>
      <rPr>
        <sz val="10"/>
        <rFont val="Arial"/>
        <family val="2"/>
      </rPr>
      <t xml:space="preserve"> is an indicator of relative need (around England average = 1). Above average need &gt;1, below &lt;1</t>
    </r>
  </si>
  <si>
    <t>glidepath_parameters</t>
  </si>
  <si>
    <t>Glidepath_parameters</t>
  </si>
  <si>
    <t>North East &amp; Yorkshire</t>
  </si>
  <si>
    <t>ICB26</t>
  </si>
  <si>
    <t>T01</t>
  </si>
  <si>
    <t>NHS Central East ICB</t>
  </si>
  <si>
    <t>T02</t>
  </si>
  <si>
    <t>NHS Essex ICB</t>
  </si>
  <si>
    <t>T03</t>
  </si>
  <si>
    <t>NHS Norfolk and Suffolk ICB</t>
  </si>
  <si>
    <t>T04</t>
  </si>
  <si>
    <t>NHS West and North London ICB</t>
  </si>
  <si>
    <t>NHS Hampshire and Isle of Wight ICB</t>
  </si>
  <si>
    <t>T07</t>
  </si>
  <si>
    <t>NHS Surrey and Sussex ICB</t>
  </si>
  <si>
    <t>T05</t>
  </si>
  <si>
    <t>NHS Thames Valley ICB</t>
  </si>
  <si>
    <t>System Name</t>
  </si>
  <si>
    <t>2025/26 Recurrent baseline (£k)</t>
  </si>
  <si>
    <t>2025/26 Remaining growth (£k)</t>
  </si>
  <si>
    <t>2025/26 Adjustment for childhood vaccinations (£k)</t>
  </si>
  <si>
    <t>2025/26 Additional ARRS previously in SDF (£k)</t>
  </si>
  <si>
    <t>2025/26 ARRS for GPs (£k)</t>
  </si>
  <si>
    <t>2025/26 Additional funding from regional retained (£k)</t>
  </si>
  <si>
    <t>2025/26 Pay awards - recurrent (£k)</t>
  </si>
  <si>
    <t>2025/26 In year recurrent adjustments (£k)</t>
  </si>
  <si>
    <t>2025/26 Adjusted recurrent baseline (£k)</t>
  </si>
  <si>
    <t>2025/26 Recurrent baseline - published (£k)</t>
  </si>
  <si>
    <t>2025/26 In year planning adjustments (£k)</t>
  </si>
  <si>
    <t>ENGLAND</t>
  </si>
  <si>
    <t xml:space="preserve">11,928,307 </t>
  </si>
  <si>
    <t xml:space="preserve">532,793 </t>
  </si>
  <si>
    <t xml:space="preserve">-17,800 </t>
  </si>
  <si>
    <t xml:space="preserve">534,207 </t>
  </si>
  <si>
    <t xml:space="preserve">82,000 </t>
  </si>
  <si>
    <t xml:space="preserve">3,100 </t>
  </si>
  <si>
    <t xml:space="preserve">126,941 </t>
  </si>
  <si>
    <t xml:space="preserve">412 </t>
  </si>
  <si>
    <t xml:space="preserve">13,189,960 </t>
  </si>
  <si>
    <t>2025/26 Fair shares target (£k)</t>
  </si>
  <si>
    <t>2025/26 Distance from target (%)</t>
  </si>
  <si>
    <t>2026/27 Base growth (%)</t>
  </si>
  <si>
    <t>2026/27 Convergence (%)</t>
  </si>
  <si>
    <t>2026/27 Recurrent allocation (£k)</t>
  </si>
  <si>
    <t>2026/27 Recurrent allocation £/head</t>
  </si>
  <si>
    <t>2026/27 Post-convergence distance from target (%)</t>
  </si>
  <si>
    <t>2026/27 Recurrent allocation growth (%)</t>
  </si>
  <si>
    <t>2026/27 Total allocation (£k)</t>
  </si>
  <si>
    <t xml:space="preserve">- </t>
  </si>
  <si>
    <t xml:space="preserve">1.41% </t>
  </si>
  <si>
    <t xml:space="preserve">0.00% </t>
  </si>
  <si>
    <t xml:space="preserve">13,375,758 </t>
  </si>
  <si>
    <t xml:space="preserve">209 </t>
  </si>
  <si>
    <t xml:space="preserve">-0.00% </t>
  </si>
  <si>
    <t>2026/27 Adjusted recurrent baseline (£k)</t>
  </si>
  <si>
    <t>2026/27 Fair shares target (£k)</t>
  </si>
  <si>
    <t>2026/27 Distance from target (%)</t>
  </si>
  <si>
    <t>2027/28 Base growth (%)</t>
  </si>
  <si>
    <t>2027/28 Convergence (%)</t>
  </si>
  <si>
    <t>2027/28 Recurrent allocation (£k)</t>
  </si>
  <si>
    <t>2027/28 Recurrent allocation £/head</t>
  </si>
  <si>
    <t>2027/28 Post-convergence distance from target (%)</t>
  </si>
  <si>
    <t>2027/28 Recurrent allocation growth (%)</t>
  </si>
  <si>
    <t>2027/28 Total allocation (£k)</t>
  </si>
  <si>
    <t xml:space="preserve">13,375,831 </t>
  </si>
  <si>
    <t xml:space="preserve">1.34% </t>
  </si>
  <si>
    <t xml:space="preserve">0.01% </t>
  </si>
  <si>
    <t xml:space="preserve">13,556,718 </t>
  </si>
  <si>
    <t xml:space="preserve">211 </t>
  </si>
  <si>
    <t xml:space="preserve">1.35% </t>
  </si>
  <si>
    <t>2027/28 Adjusted recurrent baseline (£k)</t>
  </si>
  <si>
    <t>2027/28 Fair shares target (£k)</t>
  </si>
  <si>
    <t>2027/28 Distance from target (%)</t>
  </si>
  <si>
    <t>2028/29 Base growth (%)</t>
  </si>
  <si>
    <t>2028/29 Convergence (%)</t>
  </si>
  <si>
    <t>2028/29 Recurrent allocation (£k)</t>
  </si>
  <si>
    <t>2028/29 Recurrent allocation £/head</t>
  </si>
  <si>
    <t>2028/29 Post-convergence distance from target (%)</t>
  </si>
  <si>
    <t>2028/29 Recurrent allocation growth (%)</t>
  </si>
  <si>
    <t>2028/29 Total allocation (£k)</t>
  </si>
  <si>
    <t xml:space="preserve">13,555,242 </t>
  </si>
  <si>
    <t xml:space="preserve">1.30% </t>
  </si>
  <si>
    <t xml:space="preserve">13,732,108 </t>
  </si>
  <si>
    <t xml:space="preserve">213 </t>
  </si>
  <si>
    <t xml:space="preserve">1.29% </t>
  </si>
  <si>
    <t>NHS England - ICB allocations 2026/27 to 2028/29</t>
  </si>
  <si>
    <r>
      <rPr>
        <b/>
        <sz val="10"/>
        <rFont val="Arial"/>
        <family val="2"/>
      </rPr>
      <t>Base year (or base)</t>
    </r>
    <r>
      <rPr>
        <sz val="10"/>
        <rFont val="Arial"/>
        <family val="2"/>
      </rPr>
      <t xml:space="preserve"> indicates calculations using the average population for Aug 24 to July 25 (base year)</t>
    </r>
  </si>
  <si>
    <r>
      <rPr>
        <b/>
        <sz val="10"/>
        <rFont val="Arial"/>
        <family val="2"/>
      </rPr>
      <t xml:space="preserve">2026/27, 2027/28 and 2028/29 (Years 1,2,3) </t>
    </r>
    <r>
      <rPr>
        <sz val="10"/>
        <rFont val="Arial"/>
        <family val="2"/>
      </rPr>
      <t>are values derived from projected registered populations</t>
    </r>
  </si>
  <si>
    <t>n-icb-pmc-convergence</t>
  </si>
  <si>
    <t>n-primary-medical-care-convergence (calculations)</t>
  </si>
  <si>
    <t>Convergence_[year]</t>
  </si>
  <si>
    <t>[year-1] Adjusted recurrent baseline (£k)</t>
  </si>
  <si>
    <t>[year] Base growth (%)</t>
  </si>
  <si>
    <t>[year] Convergence (%)</t>
  </si>
  <si>
    <t>[year] Recurrent allocation (£k)</t>
  </si>
  <si>
    <t>[year] Recurrent allocation £/head</t>
  </si>
  <si>
    <t>[year] Post-convergence distance from target (%)</t>
  </si>
  <si>
    <t>[year] Recurrent allocation growth (%)</t>
  </si>
  <si>
    <t>[year] Total allocation (£k)</t>
  </si>
  <si>
    <t>[year-1] Fair shares target (£k)</t>
  </si>
  <si>
    <t>[year-1] Distance from target (%)</t>
  </si>
  <si>
    <t>n-primary-medical-care-convergence (outputs)</t>
  </si>
  <si>
    <t>Year 0 Available Envelope</t>
  </si>
  <si>
    <t>Year 1 Available Envelope</t>
  </si>
  <si>
    <t>Year 2 Available Envelope</t>
  </si>
  <si>
    <t>Year 3 Available Envelope</t>
  </si>
  <si>
    <t>Year 0 Glidepath Envelope</t>
  </si>
  <si>
    <t>Year 1 Glidepath Envelope</t>
  </si>
  <si>
    <t>Year 2 Glidepath Envelope</t>
  </si>
  <si>
    <t>Year 3 Glidepath Envelope</t>
  </si>
  <si>
    <t>Year 0 Envelope Gap</t>
  </si>
  <si>
    <t>Year 1 Envelope Gap</t>
  </si>
  <si>
    <t>Year 2 Envelope Gap</t>
  </si>
  <si>
    <t>Year 3 Envelope Gap</t>
  </si>
  <si>
    <t>Year 0 Baselines Total</t>
  </si>
  <si>
    <t>Year 1 Growth before convergence</t>
  </si>
  <si>
    <t>Year 2 Growth before convergence</t>
  </si>
  <si>
    <t>Year 3 Growth before convergence</t>
  </si>
  <si>
    <t>Year 0 All England Overall weighted population</t>
  </si>
  <si>
    <t>Year 1 Total recurrent allocation</t>
  </si>
  <si>
    <t>Year 2 Total recurrent allocation</t>
  </si>
  <si>
    <t>Year 3 Total recurrent allocation</t>
  </si>
  <si>
    <t>Year 1 Balance</t>
  </si>
  <si>
    <t>Year 2 Balance</t>
  </si>
  <si>
    <t>Year 3 Balance</t>
  </si>
  <si>
    <t>Year 1 All England overall weighted population</t>
  </si>
  <si>
    <t>Year 2 All England overall weighted population</t>
  </si>
  <si>
    <t>Year 3 All England overall weighted population</t>
  </si>
  <si>
    <t>Year 1 All England weighted Population Growth</t>
  </si>
  <si>
    <t>Year 2 All England weighted Population Growth</t>
  </si>
  <si>
    <t>Year 3 All England weighted Population Growth</t>
  </si>
  <si>
    <t>Year 1 Base growth selector*</t>
  </si>
  <si>
    <t>Year 2 Base growth selector*</t>
  </si>
  <si>
    <t>Year 3 Base growth selector*</t>
  </si>
  <si>
    <t>Sample DfT</t>
  </si>
  <si>
    <t>Convergence</t>
  </si>
  <si>
    <t>n-primary-medical-care-convergence (inputs)</t>
  </si>
  <si>
    <t>Zone 1: Maximum Convergence (where Distance from Target &gt;3.00%)</t>
  </si>
  <si>
    <t>Zone 2: Advanced Convergence (where Distance from Target &gt;2.50% and &lt;=3.00%)</t>
  </si>
  <si>
    <t>Zone 3: Moderate Convergence (where Distance from Target &gt;-2.50% and &lt;=2.50%)</t>
  </si>
  <si>
    <t>Zone 4: Central Slope Convergence (where Distance from Target &gt;-3.00% and &lt;=-2.50%)</t>
  </si>
  <si>
    <t>Zone 5: Minimum Convergence (where Distance from Target &lt;=-3.00%)</t>
  </si>
  <si>
    <t>convergence_2627</t>
  </si>
  <si>
    <t>convergence_2728</t>
  </si>
  <si>
    <t>convergence_2829</t>
  </si>
  <si>
    <t>baseline_adjustments_2627</t>
  </si>
  <si>
    <t>2025/26 (Year 0) Glidepath Parameters</t>
  </si>
  <si>
    <t>2026/27 (Year 1) Glidepath Parameters</t>
  </si>
  <si>
    <t>2027/28 (Year 2) Glidepath Parameters</t>
  </si>
  <si>
    <t>2028/29 (Year 3) Glidepath Parameters</t>
  </si>
  <si>
    <t>baseline_adjustments_2829</t>
  </si>
  <si>
    <t>baseline_adjustments_2728</t>
  </si>
  <si>
    <t>Baseline_adjustments_[year]</t>
  </si>
  <si>
    <t>[year-1] Recurrent baseline (£k)</t>
  </si>
  <si>
    <t>[year-1] Remaining growth (£k)</t>
  </si>
  <si>
    <t>[year-1] Adjustment for childhood vaccinations (£k)</t>
  </si>
  <si>
    <t>[year-1] Additional ARRS previously in SDF (£k)</t>
  </si>
  <si>
    <t>[year-1] ARRS for GPs (£k)</t>
  </si>
  <si>
    <t>[year-1] Additional funding from regional retained (£k)</t>
  </si>
  <si>
    <t>[year-1] Pay awards - recurrent (£k)</t>
  </si>
  <si>
    <t>[year-1] In year recurrent adjustments (£k)</t>
  </si>
  <si>
    <t>[year] Glidepath Parameters</t>
  </si>
  <si>
    <t>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</si>
</sst>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_-;\-* #,##0_-;_-* &quot;-&quot;??_-;_-@_-"/>
    <numFmt numFmtId="165" formatCode="#,##0\ ;[Red]\-#,##0\ ;\-\ "/>
    <numFmt numFmtId="166" formatCode="#,##0.00%\ ;[Red]\-#,##0.00%\ ;\-\ 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0"/>
      <color rgb="FF005EB8"/>
      <name val="Arial"/>
      <family val="2"/>
    </font>
    <font>
      <sz val="20"/>
      <color theme="0" tint="-0.34998626667073579"/>
      <name val="Arial"/>
      <family val="2"/>
    </font>
    <font>
      <sz val="10"/>
      <color theme="0" tint="-0.1499984740745262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i/>
      <sz val="10"/>
      <color rgb="FF7C2855"/>
      <name val="Arial"/>
      <family val="2"/>
    </font>
    <font>
      <b/>
      <i/>
      <sz val="10"/>
      <color theme="1"/>
      <name val="Arial"/>
      <family val="2"/>
    </font>
    <font>
      <sz val="20"/>
      <color rgb="FF7C2855"/>
      <name val="Arial"/>
      <family val="2"/>
    </font>
    <font>
      <sz val="20"/>
      <color rgb="FF009639"/>
      <name val="Arial"/>
      <family val="2"/>
    </font>
    <font>
      <sz val="10"/>
      <color rgb="FF005EB8"/>
      <name val="Arial"/>
      <family val="2"/>
    </font>
    <font>
      <sz val="20"/>
      <color theme="0" tint="-0.249977111117893"/>
      <name val="Arial"/>
      <family val="2"/>
    </font>
    <font>
      <i/>
      <sz val="10"/>
      <color theme="1"/>
      <name val="Arial"/>
      <family val="2"/>
    </font>
    <font>
      <sz val="10"/>
      <color rgb="FF009639"/>
      <name val="Arial"/>
      <family val="2"/>
    </font>
    <font>
      <sz val="2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7C28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EBF2"/>
        <bgColor indexed="64"/>
      </patternFill>
    </fill>
    <fill>
      <patternFill patternType="solid">
        <fgColor rgb="FFE4F0E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hair">
        <color theme="0" tint="-0.499984740745262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/>
    <xf numFmtId="0" fontId="11" fillId="0" borderId="0"/>
    <xf numFmtId="0" fontId="2" fillId="0" borderId="0"/>
    <xf numFmtId="0" fontId="2" fillId="0" borderId="0"/>
    <xf numFmtId="0" fontId="9" fillId="0" borderId="0"/>
  </cellStyleXfs>
  <cellXfs count="111">
    <xf numFmtId="0" fontId="0" fillId="0" borderId="0" xfId="0"/>
    <xf numFmtId="10" fontId="5" fillId="0" borderId="0" xfId="2" applyNumberFormat="1" applyFont="1" applyBorder="1"/>
    <xf numFmtId="0" fontId="5" fillId="0" borderId="0" xfId="0" applyFont="1"/>
    <xf numFmtId="10" fontId="5" fillId="0" borderId="1" xfId="2" applyNumberFormat="1" applyFont="1" applyBorder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1" fillId="2" borderId="0" xfId="3" applyFont="1" applyFill="1"/>
    <xf numFmtId="0" fontId="11" fillId="0" borderId="0" xfId="3" applyFont="1"/>
    <xf numFmtId="0" fontId="12" fillId="0" borderId="0" xfId="3" applyFont="1"/>
    <xf numFmtId="0" fontId="11" fillId="2" borderId="0" xfId="4" applyFont="1" applyFill="1"/>
    <xf numFmtId="0" fontId="15" fillId="2" borderId="0" xfId="7" applyFont="1" applyFill="1"/>
    <xf numFmtId="0" fontId="1" fillId="0" borderId="0" xfId="0" applyFont="1"/>
    <xf numFmtId="0" fontId="12" fillId="2" borderId="0" xfId="3" applyFont="1" applyFill="1" applyAlignment="1">
      <alignment vertical="center"/>
    </xf>
    <xf numFmtId="0" fontId="7" fillId="3" borderId="0" xfId="4" applyFont="1" applyFill="1" applyAlignment="1">
      <alignment vertical="top"/>
    </xf>
    <xf numFmtId="0" fontId="7" fillId="4" borderId="0" xfId="4" applyFont="1" applyFill="1" applyAlignment="1">
      <alignment vertical="top"/>
    </xf>
    <xf numFmtId="0" fontId="10" fillId="5" borderId="0" xfId="3" applyFont="1" applyFill="1" applyAlignment="1">
      <alignment vertical="top"/>
    </xf>
    <xf numFmtId="0" fontId="15" fillId="2" borderId="0" xfId="6" applyFont="1" applyFill="1" applyAlignment="1" applyProtection="1">
      <alignment vertical="top"/>
    </xf>
    <xf numFmtId="0" fontId="11" fillId="2" borderId="0" xfId="3" applyFont="1" applyFill="1" applyAlignment="1">
      <alignment vertical="top"/>
    </xf>
    <xf numFmtId="0" fontId="15" fillId="2" borderId="0" xfId="7" applyFont="1" applyFill="1" applyAlignment="1">
      <alignment vertical="top"/>
    </xf>
    <xf numFmtId="0" fontId="16" fillId="2" borderId="0" xfId="6" applyFill="1" applyAlignment="1" applyProtection="1">
      <alignment vertical="top"/>
    </xf>
    <xf numFmtId="0" fontId="11" fillId="2" borderId="0" xfId="3" applyFont="1" applyFill="1" applyAlignment="1">
      <alignment vertical="center"/>
    </xf>
    <xf numFmtId="0" fontId="11" fillId="2" borderId="0" xfId="3" applyFont="1" applyFill="1" applyAlignment="1">
      <alignment horizontal="right" vertical="center"/>
    </xf>
    <xf numFmtId="0" fontId="13" fillId="4" borderId="0" xfId="4" applyFont="1" applyFill="1"/>
    <xf numFmtId="0" fontId="7" fillId="4" borderId="0" xfId="4" applyFont="1" applyFill="1" applyAlignment="1">
      <alignment horizontal="right"/>
    </xf>
    <xf numFmtId="0" fontId="11" fillId="5" borderId="0" xfId="3" applyFont="1" applyFill="1"/>
    <xf numFmtId="0" fontId="11" fillId="0" borderId="0" xfId="4" applyFo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1" fontId="5" fillId="0" borderId="0" xfId="2" applyNumberFormat="1" applyFont="1" applyBorder="1" applyAlignment="1">
      <alignment horizontal="left" vertical="center"/>
    </xf>
    <xf numFmtId="10" fontId="1" fillId="0" borderId="0" xfId="2" applyNumberFormat="1" applyFont="1" applyBorder="1"/>
    <xf numFmtId="1" fontId="5" fillId="0" borderId="1" xfId="2" applyNumberFormat="1" applyFont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43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166" fontId="1" fillId="0" borderId="2" xfId="0" applyNumberFormat="1" applyFont="1" applyBorder="1" applyAlignment="1">
      <alignment horizontal="center" vertical="top" wrapText="1"/>
    </xf>
    <xf numFmtId="0" fontId="7" fillId="6" borderId="0" xfId="4" applyFont="1" applyFill="1" applyAlignment="1">
      <alignment vertical="top"/>
    </xf>
    <xf numFmtId="0" fontId="13" fillId="6" borderId="0" xfId="4" applyFont="1" applyFill="1"/>
    <xf numFmtId="0" fontId="7" fillId="6" borderId="0" xfId="4" applyFont="1" applyFill="1" applyAlignment="1">
      <alignment horizontal="right"/>
    </xf>
    <xf numFmtId="0" fontId="13" fillId="3" borderId="0" xfId="4" applyFont="1" applyFill="1"/>
    <xf numFmtId="0" fontId="7" fillId="3" borderId="0" xfId="4" applyFont="1" applyFill="1" applyAlignment="1">
      <alignment horizontal="right"/>
    </xf>
    <xf numFmtId="0" fontId="10" fillId="8" borderId="0" xfId="3" applyFont="1" applyFill="1" applyAlignment="1">
      <alignment vertical="top"/>
    </xf>
    <xf numFmtId="0" fontId="11" fillId="8" borderId="0" xfId="3" applyFont="1" applyFill="1"/>
    <xf numFmtId="0" fontId="1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24" fillId="3" borderId="0" xfId="0" applyFont="1" applyFill="1" applyAlignment="1">
      <alignment wrapText="1"/>
    </xf>
    <xf numFmtId="0" fontId="20" fillId="0" borderId="0" xfId="0" applyFont="1" applyAlignment="1">
      <alignment horizontal="left" vertical="top"/>
    </xf>
    <xf numFmtId="0" fontId="25" fillId="0" borderId="0" xfId="0" applyFont="1"/>
    <xf numFmtId="1" fontId="5" fillId="0" borderId="0" xfId="2" applyNumberFormat="1" applyFont="1" applyBorder="1" applyAlignment="1">
      <alignment vertical="center"/>
    </xf>
    <xf numFmtId="165" fontId="1" fillId="0" borderId="0" xfId="1" applyNumberFormat="1" applyFont="1" applyBorder="1"/>
    <xf numFmtId="1" fontId="5" fillId="0" borderId="7" xfId="2" applyNumberFormat="1" applyFont="1" applyBorder="1" applyAlignment="1">
      <alignment vertical="center"/>
    </xf>
    <xf numFmtId="0" fontId="1" fillId="0" borderId="7" xfId="0" applyFont="1" applyBorder="1"/>
    <xf numFmtId="165" fontId="1" fillId="0" borderId="7" xfId="1" applyNumberFormat="1" applyFont="1" applyBorder="1"/>
    <xf numFmtId="165" fontId="1" fillId="0" borderId="1" xfId="2" applyNumberFormat="1" applyFont="1" applyBorder="1"/>
    <xf numFmtId="0" fontId="11" fillId="0" borderId="0" xfId="0" applyFont="1"/>
    <xf numFmtId="165" fontId="1" fillId="0" borderId="0" xfId="2" applyNumberFormat="1" applyFont="1" applyBorder="1"/>
    <xf numFmtId="1" fontId="5" fillId="0" borderId="5" xfId="2" applyNumberFormat="1" applyFont="1" applyBorder="1" applyAlignment="1">
      <alignment horizontal="left" vertical="center"/>
    </xf>
    <xf numFmtId="1" fontId="5" fillId="0" borderId="6" xfId="2" applyNumberFormat="1" applyFont="1" applyBorder="1" applyAlignment="1">
      <alignment horizontal="left" vertical="center"/>
    </xf>
    <xf numFmtId="0" fontId="10" fillId="2" borderId="0" xfId="12" applyFont="1" applyFill="1"/>
    <xf numFmtId="0" fontId="22" fillId="2" borderId="0" xfId="3" applyFont="1" applyFill="1" applyAlignment="1">
      <alignment horizontal="right" vertical="center"/>
    </xf>
    <xf numFmtId="0" fontId="11" fillId="2" borderId="0" xfId="12" applyFont="1" applyFill="1" applyAlignment="1">
      <alignment vertical="top"/>
    </xf>
    <xf numFmtId="10" fontId="11" fillId="0" borderId="0" xfId="2" applyNumberFormat="1" applyFont="1" applyBorder="1"/>
    <xf numFmtId="0" fontId="1" fillId="4" borderId="0" xfId="0" applyFont="1" applyFill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166" fontId="1" fillId="0" borderId="0" xfId="2" applyNumberFormat="1" applyFont="1" applyBorder="1"/>
    <xf numFmtId="166" fontId="1" fillId="0" borderId="1" xfId="2" applyNumberFormat="1" applyFont="1" applyBorder="1"/>
    <xf numFmtId="165" fontId="1" fillId="0" borderId="0" xfId="0" applyNumberFormat="1" applyFont="1"/>
    <xf numFmtId="166" fontId="1" fillId="0" borderId="0" xfId="0" applyNumberFormat="1" applyFont="1"/>
    <xf numFmtId="166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 vertical="top" wrapText="1"/>
    </xf>
    <xf numFmtId="165" fontId="1" fillId="3" borderId="0" xfId="0" applyNumberFormat="1" applyFont="1" applyFill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166" fontId="1" fillId="0" borderId="2" xfId="2" applyNumberFormat="1" applyFont="1" applyBorder="1"/>
    <xf numFmtId="166" fontId="1" fillId="0" borderId="3" xfId="2" applyNumberFormat="1" applyFont="1" applyBorder="1"/>
    <xf numFmtId="166" fontId="1" fillId="0" borderId="2" xfId="0" applyNumberFormat="1" applyFont="1" applyBorder="1" applyAlignment="1">
      <alignment horizontal="right"/>
    </xf>
    <xf numFmtId="0" fontId="10" fillId="9" borderId="0" xfId="3" applyFont="1" applyFill="1"/>
    <xf numFmtId="0" fontId="10" fillId="9" borderId="0" xfId="3" applyFont="1" applyFill="1" applyAlignment="1">
      <alignment vertical="top"/>
    </xf>
    <xf numFmtId="0" fontId="11" fillId="9" borderId="0" xfId="3" applyFont="1" applyFill="1"/>
    <xf numFmtId="167" fontId="1" fillId="0" borderId="0" xfId="2" applyNumberFormat="1" applyFont="1" applyBorder="1"/>
    <xf numFmtId="0" fontId="3" fillId="0" borderId="0" xfId="0" applyFont="1" applyAlignment="1">
      <alignment vertical="top"/>
    </xf>
    <xf numFmtId="165" fontId="1" fillId="0" borderId="0" xfId="1" applyNumberFormat="1" applyFont="1"/>
    <xf numFmtId="165" fontId="1" fillId="0" borderId="1" xfId="1" applyNumberFormat="1" applyFont="1" applyBorder="1"/>
    <xf numFmtId="10" fontId="1" fillId="0" borderId="7" xfId="2" applyNumberFormat="1" applyFont="1" applyBorder="1"/>
    <xf numFmtId="0" fontId="4" fillId="0" borderId="0" xfId="0" applyFont="1" applyAlignment="1">
      <alignment horizontal="left" vertical="top"/>
    </xf>
    <xf numFmtId="1" fontId="5" fillId="0" borderId="4" xfId="2" applyNumberFormat="1" applyFont="1" applyBorder="1" applyAlignment="1">
      <alignment horizontal="left" vertical="center"/>
    </xf>
    <xf numFmtId="0" fontId="20" fillId="0" borderId="0" xfId="0" applyFont="1" applyAlignment="1">
      <alignment vertical="top"/>
    </xf>
    <xf numFmtId="10" fontId="7" fillId="3" borderId="8" xfId="2" applyNumberFormat="1" applyFont="1" applyFill="1" applyBorder="1" applyAlignment="1">
      <alignment horizontal="center" vertical="top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7" fillId="6" borderId="0" xfId="0" applyFont="1" applyFill="1"/>
    <xf numFmtId="0" fontId="13" fillId="6" borderId="0" xfId="0" applyFont="1" applyFill="1"/>
    <xf numFmtId="164" fontId="1" fillId="0" borderId="0" xfId="1" applyNumberFormat="1" applyFont="1" applyBorder="1"/>
    <xf numFmtId="164" fontId="11" fillId="0" borderId="0" xfId="1" applyNumberFormat="1" applyFont="1" applyFill="1" applyBorder="1"/>
    <xf numFmtId="164" fontId="1" fillId="0" borderId="0" xfId="0" applyNumberFormat="1" applyFont="1"/>
    <xf numFmtId="10" fontId="11" fillId="0" borderId="0" xfId="2" applyNumberFormat="1" applyFont="1" applyFill="1" applyBorder="1"/>
    <xf numFmtId="164" fontId="11" fillId="0" borderId="0" xfId="2" applyNumberFormat="1" applyFont="1" applyFill="1" applyBorder="1"/>
    <xf numFmtId="0" fontId="23" fillId="0" borderId="0" xfId="0" applyFont="1"/>
    <xf numFmtId="164" fontId="11" fillId="0" borderId="0" xfId="0" applyNumberFormat="1" applyFont="1"/>
    <xf numFmtId="10" fontId="1" fillId="0" borderId="0" xfId="0" applyNumberFormat="1" applyFont="1"/>
    <xf numFmtId="0" fontId="17" fillId="7" borderId="0" xfId="0" applyFont="1" applyFill="1" applyAlignment="1">
      <alignment vertical="center" wrapText="1"/>
    </xf>
    <xf numFmtId="0" fontId="18" fillId="7" borderId="0" xfId="0" applyFont="1" applyFill="1" applyAlignment="1">
      <alignment vertical="center" wrapText="1"/>
    </xf>
    <xf numFmtId="10" fontId="1" fillId="0" borderId="0" xfId="2" applyNumberFormat="1" applyFont="1" applyFill="1" applyBorder="1"/>
    <xf numFmtId="2" fontId="1" fillId="0" borderId="0" xfId="0" applyNumberFormat="1" applyFont="1"/>
    <xf numFmtId="0" fontId="1" fillId="6" borderId="0" xfId="0" applyFont="1" applyFill="1"/>
  </cellXfs>
  <cellStyles count="13">
    <cellStyle name="Comma" xfId="1" builtinId="3"/>
    <cellStyle name="Hyperlink 2" xfId="5" xr:uid="{4E2B57B2-3194-492F-A80B-629A3AEF756D}"/>
    <cellStyle name="Hyperlink 2 2" xfId="6" xr:uid="{4AAF5CC0-2B48-4D1F-B53F-809459008CC4}"/>
    <cellStyle name="Hyperlink 6" xfId="7" xr:uid="{F468E7C7-7105-410E-8A87-D6ED9B6A8170}"/>
    <cellStyle name="Normal" xfId="0" builtinId="0"/>
    <cellStyle name="Normal 14" xfId="4" xr:uid="{2D1B1290-2994-4A0F-AEBD-B7D06452DAF4}"/>
    <cellStyle name="Normal 2 7" xfId="3" xr:uid="{809E0E2E-0649-40DC-A846-428D16C48C00}"/>
    <cellStyle name="Normal 2 7 2" xfId="12" xr:uid="{205951C8-6F34-4909-BF1B-6BC1C82745CB}"/>
    <cellStyle name="Normal 27" xfId="11" xr:uid="{80A1BB9B-5C95-4280-BE73-1B43FF921CE3}"/>
    <cellStyle name="Normal 3" xfId="8" xr:uid="{67E226E3-F128-499C-9DD6-CEA12635A314}"/>
    <cellStyle name="Normal 5" xfId="9" xr:uid="{F6A2F77A-C388-4D57-9714-93F7C34B6610}"/>
    <cellStyle name="Normal 8 2" xfId="10" xr:uid="{B61C8ABB-DC57-4D7A-A410-1AFCB21EC9F4}"/>
    <cellStyle name="Per cent" xfId="2" builtinId="5"/>
  </cellStyles>
  <dxfs count="264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fill>
        <patternFill patternType="solid">
          <fgColor indexed="64"/>
          <bgColor theme="0"/>
        </patternFill>
      </fill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fill>
        <patternFill patternType="solid">
          <fgColor indexed="64"/>
          <bgColor theme="0"/>
        </patternFill>
      </fill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8" formatCode="#,##0_ ;[Red]\-#,##0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color theme="1"/>
      </font>
      <fill>
        <patternFill>
          <bgColor rgb="FFFFFF99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color theme="0"/>
      </font>
      <fill>
        <patternFill patternType="solid">
          <fgColor auto="1"/>
          <bgColor rgb="FF005EB8"/>
        </patternFill>
      </fill>
    </dxf>
    <dxf>
      <font>
        <color theme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hair">
          <color theme="0" tint="-0.499984740745262"/>
        </vertical>
        <horizontal style="hair">
          <color theme="0" tint="-0.499984740745262"/>
        </horizontal>
      </border>
    </dxf>
  </dxfs>
  <tableStyles count="1" defaultTableStyle="TableStyleMedium2" defaultPivotStyle="PivotStyleLight16">
    <tableStyle name="TableAllocationsTechGuide" pivot="0" count="3" xr9:uid="{73A9B2AD-32CE-4E03-839A-0F9EBC14AA63}">
      <tableStyleElement type="wholeTable" dxfId="263"/>
      <tableStyleElement type="headerRow" dxfId="262"/>
      <tableStyleElement type="totalRow" dxfId="261"/>
    </tableStyle>
  </tableStyles>
  <colors>
    <mruColors>
      <color rgb="FF009639"/>
      <color rgb="FFE4F0EC"/>
      <color rgb="FF005EB8"/>
      <color rgb="FFF9EBF2"/>
      <color rgb="FF7C2855"/>
      <color rgb="FFD7E9E3"/>
      <color rgb="FFE5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085317460317457E-2"/>
          <c:y val="9.492900608519271E-2"/>
          <c:w val="0.86419900637420322"/>
          <c:h val="0.81062603482881057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glidepath_parameters!$E$67</c:f>
              <c:strCache>
                <c:ptCount val="1"/>
                <c:pt idx="0">
                  <c:v>Convergence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glidepath_parameters!$D$68:$D$188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glidepath_parameters!$E$68:$E$188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D5-4199-89A5-D26D6A56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56736"/>
        <c:axId val="781455096"/>
      </c:scatterChart>
      <c:valAx>
        <c:axId val="78145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8280629599104408"/>
              <c:y val="0.93174617878647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1455096"/>
        <c:crosses val="autoZero"/>
        <c:crossBetween val="midCat"/>
      </c:valAx>
      <c:valAx>
        <c:axId val="781455096"/>
        <c:scaling>
          <c:orientation val="minMax"/>
          <c:min val="-6.000000000000001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1.7361111111111112E-2"/>
              <c:y val="0.37436532507739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1456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99375354911983E-2"/>
          <c:y val="0.10385395537525355"/>
          <c:w val="0.85813751134600524"/>
          <c:h val="0.80960108181203516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glidepath_parameters!$H$67</c:f>
              <c:strCache>
                <c:ptCount val="1"/>
                <c:pt idx="0">
                  <c:v>Convergence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glidepath_parameters!$G$68:$G$188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glidepath_parameters!$H$68:$H$188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FA-4475-8B0F-2ED409DE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666752"/>
        <c:axId val="1419668192"/>
      </c:scatterChart>
      <c:valAx>
        <c:axId val="141966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6491193711518597"/>
              <c:y val="0.935091277890466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668192"/>
        <c:crosses val="autoZero"/>
        <c:crossBetween val="midCat"/>
      </c:valAx>
      <c:valAx>
        <c:axId val="14196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2.1714934696195343E-2"/>
              <c:y val="0.42946574883007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66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76615208690683"/>
          <c:y val="0.10399458361543669"/>
          <c:w val="0.84801609918828769"/>
          <c:h val="0.80934326337169937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glidepath_parameters!$K$67</c:f>
              <c:strCache>
                <c:ptCount val="1"/>
                <c:pt idx="0">
                  <c:v>Convergence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glidepath_parameters!$J$68:$J$188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glidepath_parameters!$K$68:$K$188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DF-4D92-84B3-4B2CFEA58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892128"/>
        <c:axId val="361888288"/>
      </c:scatterChart>
      <c:valAx>
        <c:axId val="36189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6924523799876644"/>
              <c:y val="0.93771157752200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888288"/>
        <c:crosses val="autoZero"/>
        <c:crossBetween val="midCat"/>
      </c:valAx>
      <c:valAx>
        <c:axId val="3618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3.1012006861063465E-2"/>
              <c:y val="0.44291120008103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89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0</xdr:rowOff>
    </xdr:from>
    <xdr:to>
      <xdr:col>10</xdr:col>
      <xdr:colOff>2770</xdr:colOff>
      <xdr:row>1</xdr:row>
      <xdr:rowOff>133350</xdr:rowOff>
    </xdr:to>
    <xdr:pic>
      <xdr:nvPicPr>
        <xdr:cNvPr id="2" name="Picture 1" descr="NHS England logo" title="Logo">
          <a:extLst>
            <a:ext uri="{FF2B5EF4-FFF2-40B4-BE49-F238E27FC236}">
              <a16:creationId xmlns:a16="http://schemas.microsoft.com/office/drawing/2014/main" id="{4AF5B59E-B090-446D-9086-BE7CF9F8DB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46085"/>
        <a:stretch/>
      </xdr:blipFill>
      <xdr:spPr>
        <a:xfrm>
          <a:off x="5410200" y="0"/>
          <a:ext cx="688570" cy="29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35</xdr:row>
      <xdr:rowOff>158115</xdr:rowOff>
    </xdr:from>
    <xdr:to>
      <xdr:col>5</xdr:col>
      <xdr:colOff>5715</xdr:colOff>
      <xdr:row>64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7833FF-8102-461F-87AA-819D2292C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8</xdr:col>
      <xdr:colOff>0</xdr:colOff>
      <xdr:row>65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07DFA1-099C-4153-8FCE-15D30EF38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36</xdr:row>
      <xdr:rowOff>6350</xdr:rowOff>
    </xdr:from>
    <xdr:to>
      <xdr:col>11</xdr:col>
      <xdr:colOff>0</xdr:colOff>
      <xdr:row>65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912F1C-A9DB-4D47-BDC2-3165C5F53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7C4130-6FDF-4B2C-AC7B-F7E23B27EF58}" name="convergence_2627" displayName="convergence_2627" ref="A2:O38" totalsRowShown="0" headerRowDxfId="260" dataDxfId="259">
  <sortState xmlns:xlrd2="http://schemas.microsoft.com/office/spreadsheetml/2017/richdata2" ref="A3:O38">
    <sortCondition ref="A2:A38"/>
  </sortState>
  <tableColumns count="15">
    <tableColumn id="1" xr3:uid="{2B32EDE7-5986-44D6-8708-D13B394E7A8B}" name="Sort" dataDxfId="258"/>
    <tableColumn id="2" xr3:uid="{F9AE0CD2-49AF-429A-96E4-9D07640C6F23}" name="R23" dataDxfId="257"/>
    <tableColumn id="3" xr3:uid="{91F64F78-3AFE-49F1-AE6A-621ACD62FA29}" name="Region" dataDxfId="256"/>
    <tableColumn id="4" xr3:uid="{B55F268E-4355-478E-915A-66F4C2CADAC9}" name="ICB26" dataDxfId="255"/>
    <tableColumn id="5" xr3:uid="{0EA97083-8641-460A-A166-7C7EDBA57CB3}" name="System Name" dataDxfId="254"/>
    <tableColumn id="17" xr3:uid="{8E4A1FF0-7D83-4118-8156-911DA548A4D3}" name="2025/26 Adjusted recurrent baseline (£k)" dataDxfId="253" dataCellStyle="Per cent"/>
    <tableColumn id="16" xr3:uid="{F81D4CE2-8E2D-417B-9BDA-ED6E667698BA}" name="2025/26 Fair shares target (£k)" dataDxfId="252" dataCellStyle="Per cent"/>
    <tableColumn id="19" xr3:uid="{7DEAD88A-FAFF-40D6-96E4-9C2B44C4D3A9}" name="2025/26 Distance from target (%)" dataDxfId="251" dataCellStyle="Per cent"/>
    <tableColumn id="21" xr3:uid="{1A89FCD1-0085-4FF3-BB0E-239683116710}" name="2026/27 Base growth (%)" dataDxfId="250" dataCellStyle="Per cent"/>
    <tableColumn id="22" xr3:uid="{F393A4FF-EE10-4353-BBF1-51F45609838B}" name="2026/27 Convergence (%)" dataDxfId="249" dataCellStyle="Per cent"/>
    <tableColumn id="23" xr3:uid="{A6DA6AAF-F0C6-4FE3-B255-2BB24E36AC84}" name="2026/27 Recurrent allocation (£k)" dataDxfId="248" dataCellStyle="Per cent"/>
    <tableColumn id="8" xr3:uid="{1DDFA1DD-C4BF-4442-9C35-55111F4122DA}" name="2026/27 Recurrent allocation £/head" dataDxfId="247" dataCellStyle="Per cent"/>
    <tableColumn id="7" xr3:uid="{77B0049B-12FD-4867-931F-ECFE1956BF6E}" name="2026/27 Post-convergence distance from target (%)" dataDxfId="246" dataCellStyle="Per cent"/>
    <tableColumn id="11" xr3:uid="{7D8D5C47-D3A7-4901-9FD1-99E8AD2A4E6E}" name="2026/27 Recurrent allocation growth (%)" dataDxfId="245" dataCellStyle="Per cent"/>
    <tableColumn id="26" xr3:uid="{C039736F-525D-41B8-80BA-7F76791A1344}" name="2026/27 Total allocation (£k)" dataDxfId="244" dataCellStyle="Per cent"/>
  </tableColumns>
  <tableStyleInfo name="TableAllocationsTechGuid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2F3BA7B-1CE2-4906-B7EB-B1D5C05BDE90}" name="baseline_adjustments_region_2728" displayName="baseline_adjustments_region_2728" ref="A40:G48" totalsRowCount="1" headerRowDxfId="54" dataDxfId="53" totalsRowDxfId="52">
  <sortState xmlns:xlrd2="http://schemas.microsoft.com/office/spreadsheetml/2017/richdata2" ref="A41:G47">
    <sortCondition ref="A45"/>
  </sortState>
  <tableColumns count="7">
    <tableColumn id="9" xr3:uid="{729E724F-93A0-4C97-8A23-C973FE6F729C}" name="Sort" dataDxfId="51" totalsRowDxfId="50"/>
    <tableColumn id="6" xr3:uid="{AE165EF4-D195-44CB-8344-37766619982A}" name="blank1" dataDxfId="49" totalsRowDxfId="48"/>
    <tableColumn id="8" xr3:uid="{6333B674-076E-430E-B090-B03B409F8A13}" name="blank2" dataDxfId="47" totalsRowDxfId="46"/>
    <tableColumn id="1" xr3:uid="{5E43FB75-E477-4577-8B65-2CB5B0FF96D8}" name="R23" totalsRowLabel="Total" dataDxfId="45" totalsRowDxfId="44"/>
    <tableColumn id="2" xr3:uid="{5F4EB2D3-1542-4CBB-8110-E082E191F2C5}" name="Region" totalsRowLabel="ENGLAND" dataDxfId="43" totalsRowDxfId="42"/>
    <tableColumn id="3" xr3:uid="{CC1ED5DC-EC27-43FD-A7E3-F879AFD29CC4}" name="2026/27 Recurrent allocation (£k)" totalsRowFunction="sum" dataDxfId="41" totalsRowDxfId="40" dataCellStyle="Comma"/>
    <tableColumn id="4" xr3:uid="{7F580671-BA8E-4420-A1F8-B7DFBAE14D5A}" name="2026/27 Adjusted recurrent baseline (£k)" totalsRowFunction="sum" dataDxfId="39" totalsRowDxfId="38"/>
  </tableColumns>
  <tableStyleInfo name="TableAllocationsTechGuid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631CE9-0832-49F5-9915-3243AF1532F2}" name="baseline_adjustments_2829" displayName="baseline_adjustments_2829" ref="A2:G38" totalsRowShown="0" headerRowDxfId="37" dataDxfId="36">
  <sortState xmlns:xlrd2="http://schemas.microsoft.com/office/spreadsheetml/2017/richdata2" ref="A3:G38">
    <sortCondition ref="A2:A38"/>
  </sortState>
  <tableColumns count="7">
    <tableColumn id="1" xr3:uid="{F6FDDB47-4640-4DD9-973A-AE1F623AEEA8}" name="Sort" dataDxfId="35"/>
    <tableColumn id="2" xr3:uid="{24CFA530-E328-4FE3-9B45-BF15D4829841}" name="R23" dataDxfId="34"/>
    <tableColumn id="3" xr3:uid="{B371814B-A0D7-4761-829D-4EE2331FEE08}" name="Region" dataDxfId="33"/>
    <tableColumn id="4" xr3:uid="{CD8F75AE-4B98-4C74-8B3E-564084DDDD96}" name="ICB26" dataDxfId="32"/>
    <tableColumn id="5" xr3:uid="{4B6D6FF1-1DF8-4D44-9245-44FEC9049A5F}" name="System Name" dataDxfId="31"/>
    <tableColumn id="6" xr3:uid="{93D766F5-2E33-4443-9DCA-CC4BAE2BF37A}" name="2027/28 Recurrent allocation (£k)" dataDxfId="30" dataCellStyle="Comma"/>
    <tableColumn id="8" xr3:uid="{2101036F-7EFE-46B5-8A44-A114FFEC579E}" name="2027/28 Adjusted recurrent baseline (£k)" dataDxfId="29"/>
  </tableColumns>
  <tableStyleInfo name="TableAllocationsTechGuid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1729C30-6EE1-4C8F-8A90-D06F8C44CBAB}" name="baseline_adjustments_region_2829" displayName="baseline_adjustments_region_2829" ref="A40:G48" totalsRowCount="1" headerRowDxfId="28" dataDxfId="27" totalsRowDxfId="26">
  <sortState xmlns:xlrd2="http://schemas.microsoft.com/office/spreadsheetml/2017/richdata2" ref="A41:G47">
    <sortCondition ref="A45"/>
  </sortState>
  <tableColumns count="7">
    <tableColumn id="9" xr3:uid="{66C6D929-387C-441A-970F-AEDE753A0C9B}" name="Sort" dataDxfId="25" totalsRowDxfId="24"/>
    <tableColumn id="6" xr3:uid="{C1A4A10D-7568-4039-8AD6-3C0EAD1E5541}" name="blank1" dataDxfId="23" totalsRowDxfId="22"/>
    <tableColumn id="8" xr3:uid="{68529D59-A74B-4FA4-8113-969832B3A7E3}" name="blank2" dataDxfId="21" totalsRowDxfId="20"/>
    <tableColumn id="1" xr3:uid="{F98C4261-D1F9-4A6A-9995-344372EDA27E}" name="R23" totalsRowLabel="Total" dataDxfId="19" totalsRowDxfId="18"/>
    <tableColumn id="2" xr3:uid="{FDD744B8-A271-414D-B5BD-AEC741975E4D}" name="Region" totalsRowLabel="ENGLAND" dataDxfId="17" totalsRowDxfId="16"/>
    <tableColumn id="3" xr3:uid="{3826A576-A39B-43A3-BBB5-535BC65FD8B3}" name="2027/28 Recurrent allocation (£k)" totalsRowFunction="sum" dataDxfId="15" totalsRowDxfId="14" dataCellStyle="Comma"/>
    <tableColumn id="4" xr3:uid="{1E149F97-BE7D-460C-8307-82DA69C3FC4E}" name="2027/28 Adjusted recurrent baseline (£k)" totalsRowFunction="sum" dataDxfId="13" totalsRowDxfId="12"/>
  </tableColumns>
  <tableStyleInfo name="TableAllocationsTechGuid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B5E792-49A4-44A3-8784-DE41D184FB66}" name="SampleDfTYear1" displayName="SampleDfTYear1" ref="D67:E188" totalsRowShown="0" headerRowDxfId="11" dataDxfId="10">
  <autoFilter ref="D67:E188" xr:uid="{7E0A5435-FA0F-448A-84CD-5FE2092132D8}"/>
  <tableColumns count="2">
    <tableColumn id="1" xr3:uid="{BA609A9E-2ED0-478D-823B-68CA0CFF7A2F}" name="Sample DfT" dataDxfId="9"/>
    <tableColumn id="2" xr3:uid="{663FD740-F028-431F-AB3C-9FD774BC9BD7}" name="Convergence" dataDxfId="8">
      <calculatedColumnFormula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calculatedColumnFormula>
    </tableColumn>
  </tableColumns>
  <tableStyleInfo name="TableAllocationsTechGuid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179F85-1083-4B65-9260-FD9A27C9E6BF}" name="SampleDfTYear122" displayName="SampleDfTYear122" ref="G67:H188" totalsRowShown="0" headerRowDxfId="7" dataDxfId="6">
  <autoFilter ref="G67:H188" xr:uid="{571FECCF-1237-40E3-95AF-0DF1A9C692E2}"/>
  <tableColumns count="2">
    <tableColumn id="1" xr3:uid="{ED721049-9A0E-4488-9044-F60EA0F53027}" name="Sample DfT" dataDxfId="5"/>
    <tableColumn id="2" xr3:uid="{3A2614EE-07DD-493D-8C63-08ACAB86A424}" name="Convergence" dataDxfId="4">
      <calculatedColumnFormula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calculatedColumnFormula>
    </tableColumn>
  </tableColumns>
  <tableStyleInfo name="TableAllocationsTechGuid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3E69605-2222-4525-8ACA-FBA37957C609}" name="SampleDfTYear12223" displayName="SampleDfTYear12223" ref="J67:K188" totalsRowShown="0" headerRowDxfId="3" dataDxfId="2">
  <autoFilter ref="J67:K188" xr:uid="{7B5CEF5E-E3D6-43FA-9A79-761D731A4BCD}"/>
  <tableColumns count="2">
    <tableColumn id="1" xr3:uid="{B1AD8801-5498-4EB3-9338-8B4103C1BA8E}" name="Sample DfT" dataDxfId="1"/>
    <tableColumn id="2" xr3:uid="{209BC85D-1222-48E7-A2D3-A728E3A36D0F}" name="Convergence" dataDxfId="0">
      <calculatedColumnFormula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calculatedColumnFormula>
    </tableColumn>
  </tableColumns>
  <tableStyleInfo name="TableAllocationsTechGuid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428D4C-5D0A-4E08-B223-C7FF5D1AFC89}" name="convergence_region_2627" displayName="convergence_region_2627" ref="A40:O48" totalsRowCount="1" headerRowDxfId="243" dataDxfId="242" totalsRowDxfId="241">
  <sortState xmlns:xlrd2="http://schemas.microsoft.com/office/spreadsheetml/2017/richdata2" ref="A41:I47">
    <sortCondition ref="A45"/>
  </sortState>
  <tableColumns count="15">
    <tableColumn id="5" xr3:uid="{93F863D7-78E5-4880-AFE6-2C216F83F4EB}" name="Sort" dataDxfId="240" totalsRowDxfId="239" dataCellStyle="Comma"/>
    <tableColumn id="4" xr3:uid="{2B3CC945-9025-4DC0-A8A6-AF2FB614259E}" name="blank1" dataDxfId="238" totalsRowDxfId="237"/>
    <tableColumn id="8" xr3:uid="{FD79E658-DE08-42F2-871D-E7E5222E2D81}" name="blank2" dataDxfId="236" totalsRowDxfId="235"/>
    <tableColumn id="1" xr3:uid="{00D4B515-5BE0-4744-BD97-81C8BA3A7990}" name="R23" totalsRowLabel="Total" dataDxfId="234" totalsRowDxfId="233"/>
    <tableColumn id="2" xr3:uid="{0EC83D99-B6A6-4CCD-B6A1-D3389B564A10}" name="Region" totalsRowLabel="ENGLAND" dataDxfId="232" totalsRowDxfId="231"/>
    <tableColumn id="15" xr3:uid="{F63BE674-CC55-4E85-8803-C985E845330F}" name="2025/26 Adjusted recurrent baseline (£k)" totalsRowLabel="13,189,960 " dataDxfId="230" totalsRowDxfId="229" dataCellStyle="Per cent"/>
    <tableColumn id="16" xr3:uid="{590A8B57-792F-4497-BC1B-7258FCCB42F0}" name="2025/26 Fair shares target (£k)" totalsRowLabel="13,189,960 " dataDxfId="228" totalsRowDxfId="227" dataCellStyle="Per cent"/>
    <tableColumn id="18" xr3:uid="{66B551D5-4AEE-406F-BEF4-16CAE8607C4B}" name="2025/26 Distance from target (%)" totalsRowLabel="- " dataDxfId="226" totalsRowDxfId="225" dataCellStyle="Per cent"/>
    <tableColumn id="19" xr3:uid="{579BE89B-3197-4FB5-971E-72296DFA403D}" name="2026/27 Base growth (%)" totalsRowLabel="1.41% " dataDxfId="224" totalsRowDxfId="223" dataCellStyle="Per cent"/>
    <tableColumn id="9" xr3:uid="{91BB58A5-65F0-4417-90FA-89DF17DEDB6F}" name="2026/27 Convergence (%)" totalsRowLabel="0.00% " dataDxfId="222" totalsRowDxfId="221" dataCellStyle="Per cent"/>
    <tableColumn id="10" xr3:uid="{774C647D-DFD5-49EB-A401-F1D28C48F519}" name="2026/27 Recurrent allocation (£k)" totalsRowLabel="13,375,758 " dataDxfId="220" totalsRowDxfId="219" dataCellStyle="Per cent"/>
    <tableColumn id="12" xr3:uid="{E6B8022C-83D2-4FA7-9FE0-AF482ED0092D}" name="2026/27 Recurrent allocation £/head" totalsRowLabel="209 " dataDxfId="218" totalsRowDxfId="217" dataCellStyle="Per cent"/>
    <tableColumn id="13" xr3:uid="{46B78C92-EA9F-431B-BA7E-A646F262189F}" name="2026/27 Post-convergence distance from target (%)" totalsRowLabel="-0.00% " dataDxfId="216" totalsRowDxfId="215" dataCellStyle="Per cent"/>
    <tableColumn id="14" xr3:uid="{AD17602A-E6A4-4263-9504-52A17504E493}" name="2026/27 Recurrent allocation growth (%)" totalsRowLabel="1.41% " dataDxfId="214" totalsRowDxfId="213" dataCellStyle="Per cent"/>
    <tableColumn id="20" xr3:uid="{7EE89085-4DD7-42D1-A439-C79724BB3CC1}" name="2026/27 Total allocation (£k)" totalsRowLabel="13,375,758 " dataDxfId="212" totalsRowDxfId="211" dataCellStyle="Per cent"/>
  </tableColumns>
  <tableStyleInfo name="TableAllocationsTechGuid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BB3624-9A9C-40FF-9FAA-CA8AAA532F08}" name="convergence_2728" displayName="convergence_2728" ref="A2:O38" totalsRowShown="0" headerRowDxfId="210" dataDxfId="209">
  <sortState xmlns:xlrd2="http://schemas.microsoft.com/office/spreadsheetml/2017/richdata2" ref="A3:O38">
    <sortCondition ref="A2:A38"/>
  </sortState>
  <tableColumns count="15">
    <tableColumn id="1" xr3:uid="{B2B141B5-E25C-49F2-BB77-DC461C9FA421}" name="Sort" dataDxfId="208"/>
    <tableColumn id="2" xr3:uid="{3F66A5EF-AAC6-4A3E-B592-BF5EC7683F2E}" name="R23" dataDxfId="207"/>
    <tableColumn id="3" xr3:uid="{BC4E169B-2046-40E0-A6E2-A0D09A41939B}" name="Region" dataDxfId="206"/>
    <tableColumn id="4" xr3:uid="{79A5C68B-CC3D-4F98-84D6-68F3B574567D}" name="ICB26" dataDxfId="205"/>
    <tableColumn id="5" xr3:uid="{C82DD093-9FB6-49EC-991A-86CB2D59A49A}" name="System Name" dataDxfId="204"/>
    <tableColumn id="6" xr3:uid="{04DD762D-1888-463C-902B-1E3F806363F0}" name="2026/27 Adjusted recurrent baseline (£k)" dataDxfId="203" dataCellStyle="Comma"/>
    <tableColumn id="9" xr3:uid="{B67BD68F-AEAD-4C2F-A609-7339F0122998}" name="2026/27 Fair shares target (£k)" dataDxfId="202" dataCellStyle="Per cent"/>
    <tableColumn id="10" xr3:uid="{45A078A9-CF03-4B8B-9756-F9DCCA3626F3}" name="2026/27 Distance from target (%)" dataDxfId="201" dataCellStyle="Per cent"/>
    <tableColumn id="14" xr3:uid="{3AFB3D81-C96A-42C9-9EAC-42AEA07A13A8}" name="2027/28 Base growth (%)" dataDxfId="200" dataCellStyle="Per cent"/>
    <tableColumn id="18" xr3:uid="{F7EC582B-A891-49FF-8B6D-EEE81B5B329A}" name="2027/28 Convergence (%)" dataDxfId="199" dataCellStyle="Per cent"/>
    <tableColumn id="17" xr3:uid="{228990A8-0FA7-446B-BC1E-8811B503328A}" name="2027/28 Recurrent allocation (£k)" dataDxfId="198" dataCellStyle="Per cent"/>
    <tableColumn id="16" xr3:uid="{74409934-9994-4161-A968-EC13F7A2BAF4}" name="2027/28 Recurrent allocation £/head" dataDxfId="197" dataCellStyle="Per cent"/>
    <tableColumn id="19" xr3:uid="{7584EC48-20BD-40C3-BE0F-88A100389F75}" name="2027/28 Post-convergence distance from target (%)" dataDxfId="196" dataCellStyle="Per cent"/>
    <tableColumn id="21" xr3:uid="{9FC45D88-1A6D-4848-97A3-5FA2F6C79A6C}" name="2027/28 Recurrent allocation growth (%)" dataDxfId="195" dataCellStyle="Per cent"/>
    <tableColumn id="22" xr3:uid="{B4A88212-3E3B-42AE-ABDF-7AD288D1EB1F}" name="2027/28 Total allocation (£k)" dataDxfId="194" dataCellStyle="Per cent"/>
  </tableColumns>
  <tableStyleInfo name="TableAllocationsTechGuid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31206FE-42B4-43C6-826E-A9832C2DB0BC}" name="convergence_region_2728" displayName="convergence_region_2728" ref="A40:O48" totalsRowCount="1" headerRowDxfId="193" dataDxfId="192" totalsRowDxfId="191">
  <sortState xmlns:xlrd2="http://schemas.microsoft.com/office/spreadsheetml/2017/richdata2" ref="A41:N47">
    <sortCondition ref="A45"/>
  </sortState>
  <tableColumns count="15">
    <tableColumn id="5" xr3:uid="{3A2F2802-69E5-406E-8984-FC8C75F4AA11}" name="Sort" dataDxfId="190" totalsRowDxfId="189" dataCellStyle="Comma"/>
    <tableColumn id="4" xr3:uid="{957314CF-A6CA-4381-8368-0EBB5580EE0B}" name="blank1" dataDxfId="188" totalsRowDxfId="187"/>
    <tableColumn id="8" xr3:uid="{A781FE2C-5535-4169-A925-E02A9515859C}" name="blank2" dataDxfId="186" totalsRowDxfId="185"/>
    <tableColumn id="1" xr3:uid="{7009127A-3451-4B24-A0DD-0BA1B5527B11}" name="R23" totalsRowLabel="Total" dataDxfId="184" totalsRowDxfId="183"/>
    <tableColumn id="2" xr3:uid="{E9302C17-F5F1-446E-833E-CA38A5EE047B}" name="Region" totalsRowLabel="ENGLAND" dataDxfId="182" totalsRowDxfId="181"/>
    <tableColumn id="3" xr3:uid="{DFEC5D5F-F3E4-4A10-A10F-BF085876F832}" name="2026/27 Adjusted recurrent baseline (£k)" totalsRowLabel="13,375,758 " dataDxfId="180" totalsRowDxfId="179" dataCellStyle="Per cent"/>
    <tableColumn id="6" xr3:uid="{18C817CD-4B6C-45A1-9901-243A32D0461F}" name="2026/27 Fair shares target (£k)" totalsRowLabel="13,375,831 " dataDxfId="178" totalsRowDxfId="177" dataCellStyle="Per cent"/>
    <tableColumn id="7" xr3:uid="{8467C846-0390-4E96-A137-6852DBF2A527}" name="2026/27 Distance from target (%)" totalsRowLabel="-0.00% " dataDxfId="176" totalsRowDxfId="175" dataCellStyle="Per cent"/>
    <tableColumn id="24" xr3:uid="{7FDA616E-530F-4D4A-8115-F62DA76C984F}" name="2027/28 Base growth (%)" totalsRowLabel="1.34% " dataDxfId="174" totalsRowDxfId="173" dataCellStyle="Per cent"/>
    <tableColumn id="11" xr3:uid="{46FF49CE-476F-4316-9E92-1DE2DB0524D4}" name="2027/28 Convergence (%)" totalsRowLabel="0.01% " dataDxfId="172" totalsRowDxfId="171" dataCellStyle="Per cent"/>
    <tableColumn id="15" xr3:uid="{9A867756-F3C1-40F6-B282-B88604B3B9A2}" name="2027/28 Recurrent allocation (£k)" totalsRowLabel="13,556,718 " dataDxfId="170" totalsRowDxfId="169" dataCellStyle="Per cent"/>
    <tableColumn id="16" xr3:uid="{CF7C18B7-6A49-4F3F-8F5D-7A278D9C1035}" name="2027/28 Recurrent allocation £/head" totalsRowLabel="211 " dataDxfId="168" totalsRowDxfId="167" dataCellStyle="Per cent"/>
    <tableColumn id="18" xr3:uid="{3A81FF8D-8830-4582-B318-E8476A07EA7C}" name="2027/28 Post-convergence distance from target (%)" totalsRowLabel="0.01% " dataDxfId="166" totalsRowDxfId="165" dataCellStyle="Per cent"/>
    <tableColumn id="19" xr3:uid="{E11E694A-0A50-4EC5-A4A1-FE36439D73D9}" name="2027/28 Recurrent allocation growth (%)" totalsRowLabel="1.35% " dataDxfId="164" totalsRowDxfId="163" dataCellStyle="Per cent"/>
    <tableColumn id="9" xr3:uid="{81A02E8C-0ADA-42A9-AC3C-D99DBF759B0F}" name="2027/28 Total allocation (£k)" totalsRowLabel="13,556,718 " dataDxfId="162" totalsRowDxfId="161" dataCellStyle="Per cent"/>
  </tableColumns>
  <tableStyleInfo name="TableAllocationsTechGuid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08E06E-A419-4A25-A8DA-C774CBE4CD46}" name="convergence_2829" displayName="convergence_2829" ref="A2:O38" totalsRowShown="0" headerRowDxfId="160" dataDxfId="159">
  <sortState xmlns:xlrd2="http://schemas.microsoft.com/office/spreadsheetml/2017/richdata2" ref="A3:O38">
    <sortCondition ref="A2:A38"/>
  </sortState>
  <tableColumns count="15">
    <tableColumn id="1" xr3:uid="{C26049B7-B01B-4524-920A-9C247C099412}" name="Sort" dataDxfId="158"/>
    <tableColumn id="2" xr3:uid="{62C7ADCF-10D4-42B8-BDA0-897FE2273445}" name="R23" dataDxfId="157"/>
    <tableColumn id="3" xr3:uid="{10273AB1-C582-4889-A4D6-5F6087DFF698}" name="Region" dataDxfId="156"/>
    <tableColumn id="4" xr3:uid="{98A36B9E-4147-4BD2-88DD-055AE0E3DD51}" name="ICB26" dataDxfId="155"/>
    <tableColumn id="5" xr3:uid="{8957E71B-6C66-433D-BD8A-D79BA582D1D6}" name="System Name" dataDxfId="154"/>
    <tableColumn id="6" xr3:uid="{56BA7575-7D2E-4979-956D-3F8BD068BE54}" name="2027/28 Adjusted recurrent baseline (£k)" dataDxfId="153" dataCellStyle="Comma"/>
    <tableColumn id="9" xr3:uid="{1B440EC6-6564-4BD8-95BB-51FB4898D927}" name="2027/28 Fair shares target (£k)" dataDxfId="152" dataCellStyle="Per cent"/>
    <tableColumn id="10" xr3:uid="{76F1D78C-AFE5-4018-9370-17E62CFE5233}" name="2027/28 Distance from target (%)" dataDxfId="151" dataCellStyle="Per cent"/>
    <tableColumn id="14" xr3:uid="{2A0A267A-F16F-4BFF-BB0E-4EDBCBC2E4C0}" name="2028/29 Base growth (%)" dataDxfId="150" dataCellStyle="Per cent"/>
    <tableColumn id="18" xr3:uid="{65E0C22F-60EE-4065-AAA2-97AFEB281A58}" name="2028/29 Convergence (%)" dataDxfId="149" dataCellStyle="Per cent"/>
    <tableColumn id="17" xr3:uid="{93E1F01C-6237-4A82-9758-098582C0860E}" name="2028/29 Recurrent allocation (£k)" dataDxfId="148" dataCellStyle="Per cent"/>
    <tableColumn id="16" xr3:uid="{5D7C0891-4474-4789-9955-8C462E00FB5E}" name="2028/29 Recurrent allocation £/head" dataDxfId="147" dataCellStyle="Per cent"/>
    <tableColumn id="19" xr3:uid="{FFBAC3B6-9BF8-4572-8625-893CA0F90CB3}" name="2028/29 Post-convergence distance from target (%)" dataDxfId="146" dataCellStyle="Per cent"/>
    <tableColumn id="21" xr3:uid="{87549CD9-DD9C-44E6-BC13-D0D1E241A4B7}" name="2028/29 Recurrent allocation growth (%)" dataDxfId="145" dataCellStyle="Per cent"/>
    <tableColumn id="22" xr3:uid="{2C0DBC0E-17A1-47C7-A9D7-F6582921ED7D}" name="2028/29 Total allocation (£k)" dataDxfId="144" dataCellStyle="Per cent"/>
  </tableColumns>
  <tableStyleInfo name="TableAllocationsTechGuid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F216375-CC56-451F-AF69-31344EBD36A3}" name="convergence_region_2829" displayName="convergence_region_2829" ref="A40:O48" totalsRowCount="1" headerRowDxfId="143" dataDxfId="142" totalsRowDxfId="141">
  <sortState xmlns:xlrd2="http://schemas.microsoft.com/office/spreadsheetml/2017/richdata2" ref="A41:N47">
    <sortCondition ref="A45"/>
  </sortState>
  <tableColumns count="15">
    <tableColumn id="5" xr3:uid="{8FE98258-B871-4ACA-8A95-6CB9911048E9}" name="Sort" dataDxfId="140" totalsRowDxfId="139" dataCellStyle="Comma"/>
    <tableColumn id="4" xr3:uid="{0C7B43A5-B80D-43DB-A30B-4A51627323FC}" name="blank1" dataDxfId="138" totalsRowDxfId="137"/>
    <tableColumn id="8" xr3:uid="{6BFC725C-BD74-4AB5-B4E3-143490E18351}" name="blank2" dataDxfId="136" totalsRowDxfId="135"/>
    <tableColumn id="1" xr3:uid="{82A0593A-1783-4DFA-A050-50C2EFAC27F6}" name="R23" totalsRowLabel="Total" dataDxfId="134" totalsRowDxfId="133"/>
    <tableColumn id="2" xr3:uid="{89CE3624-1653-4C06-BC18-98C28CA75816}" name="Region" totalsRowLabel="ENGLAND" dataDxfId="132" totalsRowDxfId="131"/>
    <tableColumn id="3" xr3:uid="{AA5A47DA-DFFF-43F6-B369-4DECE348ABD1}" name="2027/28 Adjusted recurrent baseline (£k)" totalsRowLabel="13,556,718 " dataDxfId="130" totalsRowDxfId="129" dataCellStyle="Per cent"/>
    <tableColumn id="6" xr3:uid="{B3FA6F9F-D5E3-4C32-BB59-BB23D0681865}" name="2027/28 Fair shares target (£k)" totalsRowLabel="13,555,242 " dataDxfId="128" totalsRowDxfId="127" dataCellStyle="Per cent"/>
    <tableColumn id="7" xr3:uid="{5C55B95B-B001-4A32-BF88-8E574C5A1237}" name="2027/28 Distance from target (%)" totalsRowLabel="0.01% " dataDxfId="126" totalsRowDxfId="125" dataCellStyle="Per cent"/>
    <tableColumn id="24" xr3:uid="{FC73AD03-0E6F-433A-A73F-5D22DE93B459}" name="2028/29 Base growth (%)" totalsRowLabel="1.30% " dataDxfId="124" totalsRowDxfId="123" dataCellStyle="Per cent"/>
    <tableColumn id="11" xr3:uid="{6E4DA68E-CB16-4DE5-93D8-9EB9200D8356}" name="2028/29 Convergence (%)" totalsRowLabel="-0.00% " dataDxfId="122" totalsRowDxfId="121" dataCellStyle="Per cent"/>
    <tableColumn id="15" xr3:uid="{EC24EC55-1D1D-47A9-A615-A13482301342}" name="2028/29 Recurrent allocation (£k)" totalsRowLabel="13,732,108 " dataDxfId="120" totalsRowDxfId="119" dataCellStyle="Per cent"/>
    <tableColumn id="16" xr3:uid="{43F31B50-A6E1-471E-9047-318E64BA0A94}" name="2028/29 Recurrent allocation £/head" totalsRowLabel="213 " dataDxfId="118" totalsRowDxfId="117" dataCellStyle="Per cent"/>
    <tableColumn id="18" xr3:uid="{5EB60A96-0B84-4DB7-8FDD-542EB5FC1DFE}" name="2028/29 Post-convergence distance from target (%)" totalsRowLabel="0.01% " dataDxfId="116" totalsRowDxfId="115" dataCellStyle="Per cent"/>
    <tableColumn id="19" xr3:uid="{AAEA5793-B0B3-4869-99D6-020C984D5D18}" name="2028/29 Recurrent allocation growth (%)" totalsRowLabel="1.29% " dataDxfId="114" totalsRowDxfId="113" dataCellStyle="Per cent"/>
    <tableColumn id="9" xr3:uid="{83944E54-DA6E-4480-8D03-A5DDE2E48018}" name="2028/29 Total allocation (£k)" totalsRowLabel="13,732,108 " dataDxfId="112" totalsRowDxfId="111" dataCellStyle="Per cent"/>
  </tableColumns>
  <tableStyleInfo name="TableAllocationsTechGuid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30A3CC-A40B-4F7C-B122-9FDE3F90768A}" name="baseline_adjustments_2627" displayName="baseline_adjustments_2627" ref="A2:N38" totalsRowShown="0" headerRowDxfId="110" dataDxfId="109">
  <sortState xmlns:xlrd2="http://schemas.microsoft.com/office/spreadsheetml/2017/richdata2" ref="A3:N38">
    <sortCondition ref="A2:A38"/>
  </sortState>
  <tableColumns count="14">
    <tableColumn id="1" xr3:uid="{B5F296F9-E8DB-4115-A515-EC8126E8FF9B}" name="Sort" dataDxfId="108"/>
    <tableColumn id="2" xr3:uid="{F5357417-16A3-449F-9E2A-73E79DC982B4}" name="R23" dataDxfId="107"/>
    <tableColumn id="3" xr3:uid="{92028901-828F-4BE0-AAD0-D7ECBBEB4CC5}" name="Region" dataDxfId="106"/>
    <tableColumn id="4" xr3:uid="{4D3DCD4A-C468-44D0-800A-561BEC8A9B6A}" name="ICB26" dataDxfId="105"/>
    <tableColumn id="5" xr3:uid="{524117E2-1586-4B11-8E56-E03E5D39B5BE}" name="System Name" dataDxfId="104"/>
    <tableColumn id="6" xr3:uid="{3E167551-8A20-44AF-9810-66FB546510AB}" name="2025/26 Recurrent baseline (£k)" dataDxfId="103" dataCellStyle="Comma"/>
    <tableColumn id="8" xr3:uid="{F753F3EC-B55A-468B-B6FF-EA17CDDC9E33}" name="2025/26 Remaining growth (£k)" dataDxfId="102"/>
    <tableColumn id="7" xr3:uid="{CEFBB69D-4510-453B-98CA-964CB239ED80}" name="2025/26 Adjustment for childhood vaccinations (£k)" dataDxfId="101"/>
    <tableColumn id="9" xr3:uid="{36771035-CC37-43E4-9DAC-94BD597960F8}" name="2025/26 Additional ARRS previously in SDF (£k)" dataDxfId="100"/>
    <tableColumn id="10" xr3:uid="{6A86E7DC-6248-4819-B9A7-7FDBA912F71B}" name="2025/26 ARRS for GPs (£k)" dataDxfId="99"/>
    <tableColumn id="11" xr3:uid="{EF5F06F5-B1ED-472E-B4C8-2824902E5883}" name="2025/26 Additional funding from regional retained (£k)" dataDxfId="98"/>
    <tableColumn id="12" xr3:uid="{50B3795E-376D-46AC-A0C3-E9A48D6F99D6}" name="2025/26 Pay awards - recurrent (£k)" dataDxfId="97"/>
    <tableColumn id="14" xr3:uid="{D3BF1D08-843B-4894-A34F-DE0B60187872}" name="2025/26 In year recurrent adjustments (£k)" dataDxfId="96" dataCellStyle="Comma"/>
    <tableColumn id="13" xr3:uid="{2B5F1A0A-676C-45B6-B0BC-51F90479D191}" name="2025/26 Adjusted recurrent baseline (£k)" dataDxfId="95"/>
  </tableColumns>
  <tableStyleInfo name="TableAllocationsTechGuid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8009BF-9DD8-4008-8C8F-5FD092403964}" name="baseline_adjustments_region_2627" displayName="baseline_adjustments_region_2627" ref="A40:N48" totalsRowCount="1" headerRowDxfId="94" dataDxfId="93" totalsRowDxfId="92">
  <sortState xmlns:xlrd2="http://schemas.microsoft.com/office/spreadsheetml/2017/richdata2" ref="A41:G47">
    <sortCondition ref="A45"/>
  </sortState>
  <tableColumns count="14">
    <tableColumn id="9" xr3:uid="{7028CB80-206F-4C5B-8C5C-91E546E4A0B1}" name="Sort" dataDxfId="91" totalsRowDxfId="90"/>
    <tableColumn id="6" xr3:uid="{545EFED4-5107-4194-B710-F5B1BE140FFB}" name="blank1" dataDxfId="89" totalsRowDxfId="88"/>
    <tableColumn id="8" xr3:uid="{92B40DB8-67BA-4336-90D2-C59ADFF3D15B}" name="blank2" dataDxfId="87" totalsRowDxfId="86"/>
    <tableColumn id="1" xr3:uid="{8C438C2B-0B7D-4A39-BA29-7DE960F199DD}" name="R23" totalsRowLabel="Total" dataDxfId="85" totalsRowDxfId="84"/>
    <tableColumn id="2" xr3:uid="{840E6ED8-32F4-41F8-9A32-A5597C752DD3}" name="Region" totalsRowLabel="ENGLAND" dataDxfId="83" totalsRowDxfId="82"/>
    <tableColumn id="3" xr3:uid="{4488F31E-6FE1-4B61-A455-39EE70286357}" name="2025/26 Recurrent baseline - published (£k)" totalsRowLabel="11,928,307 " dataDxfId="81" totalsRowDxfId="80" dataCellStyle="Comma"/>
    <tableColumn id="5" xr3:uid="{77A039B0-3B7E-4FF8-9EFA-B7A27D6D8216}" name="2025/26 Remaining growth (£k)" totalsRowLabel="532,793 " dataDxfId="79" totalsRowDxfId="78"/>
    <tableColumn id="4" xr3:uid="{F5909A3A-E896-4486-B91A-FF4C87318011}" name="2025/26 Adjustment for childhood vaccinations (£k)" totalsRowLabel="-17,800 " dataDxfId="77" totalsRowDxfId="76"/>
    <tableColumn id="7" xr3:uid="{32C2EE9A-1484-4F78-8DF2-E6EE502A871F}" name="2025/26 Additional ARRS previously in SDF (£k)" totalsRowLabel="534,207 " dataDxfId="75" totalsRowDxfId="74"/>
    <tableColumn id="10" xr3:uid="{F017A2C1-0FC0-4ABC-AE52-45327AD781F3}" name="2025/26 ARRS for GPs (£k)" totalsRowLabel="82,000 " dataDxfId="73" totalsRowDxfId="72"/>
    <tableColumn id="11" xr3:uid="{5F603B10-D055-4F60-A41F-084ACD836047}" name="2025/26 Additional funding from regional retained (£k)" totalsRowLabel="3,100 " dataDxfId="71" totalsRowDxfId="70"/>
    <tableColumn id="12" xr3:uid="{E80F042B-E54B-4B42-B664-E277392A1204}" name="2025/26 Pay awards - recurrent (£k)" totalsRowLabel="126,941 " dataDxfId="69" totalsRowDxfId="68"/>
    <tableColumn id="14" xr3:uid="{BC543D93-4B4A-4709-9B4F-31816814F84F}" name="2025/26 In year planning adjustments (£k)" totalsRowLabel="412 " dataDxfId="67" totalsRowDxfId="66" dataCellStyle="Comma"/>
    <tableColumn id="13" xr3:uid="{9F6B075E-754E-4259-A073-1A8EE40CF5C5}" name="2025/26 Adjusted recurrent baseline (£k)" totalsRowLabel="13,189,960 " dataDxfId="65" totalsRowDxfId="64"/>
  </tableColumns>
  <tableStyleInfo name="TableAllocationsTechGuid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72DA8CE-44DA-470B-A6C6-033BE0BAB0C4}" name="baseline_adjustments_2728" displayName="baseline_adjustments_2728" ref="A2:G38" totalsRowShown="0" headerRowDxfId="63" dataDxfId="62">
  <sortState xmlns:xlrd2="http://schemas.microsoft.com/office/spreadsheetml/2017/richdata2" ref="A3:G38">
    <sortCondition ref="A2:A38"/>
  </sortState>
  <tableColumns count="7">
    <tableColumn id="1" xr3:uid="{3E5B9FE4-3282-45DE-A4D2-458531DB333A}" name="Sort" dataDxfId="61"/>
    <tableColumn id="2" xr3:uid="{E36455DB-7BBC-4F0A-AC05-D9B51C6BD819}" name="R23" dataDxfId="60"/>
    <tableColumn id="3" xr3:uid="{0AE813B0-D6B9-437B-AC94-AC7966920E3A}" name="Region" dataDxfId="59"/>
    <tableColumn id="4" xr3:uid="{2202F335-E5CF-4A07-BD5D-064E2F75E7F9}" name="ICB26" dataDxfId="58"/>
    <tableColumn id="5" xr3:uid="{2FB4A1F8-9CF6-44F4-87B5-FCD573EB5FAC}" name="System Name" dataDxfId="57"/>
    <tableColumn id="6" xr3:uid="{5F0A4EE0-CF21-4867-AFC7-350236FBD4E9}" name="2026/27 Recurrent allocation (£k)" dataDxfId="56" dataCellStyle="Comma"/>
    <tableColumn id="8" xr3:uid="{20DE20CE-7AF9-487A-B297-34313229AFB6}" name="2026/27 Adjusted recurrent baseline (£k)" dataDxfId="55"/>
  </tableColumns>
  <tableStyleInfo name="TableAllocationsTechGuide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allocations" TargetMode="External"/><Relationship Id="rId2" Type="http://schemas.openxmlformats.org/officeDocument/2006/relationships/hyperlink" Target="http://www.england.nhs.uk/allocations" TargetMode="External"/><Relationship Id="rId1" Type="http://schemas.openxmlformats.org/officeDocument/2006/relationships/hyperlink" Target="mailto:england.revenue-allocations@nhs.net?subject=FAO%20Allocations%20Tea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6A40-9829-4F57-A7CC-AD5F22BA5822}">
  <sheetPr>
    <tabColor rgb="FFFFFF00"/>
    <pageSetUpPr fitToPage="1"/>
  </sheetPr>
  <dimension ref="A1:J41"/>
  <sheetViews>
    <sheetView tabSelected="1" zoomScaleNormal="100" workbookViewId="0">
      <selection activeCell="J3" sqref="J3"/>
    </sheetView>
  </sheetViews>
  <sheetFormatPr defaultColWidth="9.140625" defaultRowHeight="12.75" x14ac:dyDescent="0.2"/>
  <cols>
    <col min="1" max="10" width="9.140625" style="9" customWidth="1"/>
    <col min="11" max="16384" width="9.140625" style="9"/>
  </cols>
  <sheetData>
    <row r="1" spans="1:10" x14ac:dyDescent="0.2">
      <c r="A1" s="61" t="s">
        <v>184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">
      <c r="A2" s="19" t="s">
        <v>76</v>
      </c>
      <c r="B2" s="8"/>
      <c r="C2" s="8"/>
      <c r="D2" s="8"/>
      <c r="E2" s="8"/>
      <c r="F2" s="8"/>
      <c r="G2" s="8"/>
      <c r="H2" s="8"/>
      <c r="I2" s="8"/>
      <c r="J2" s="8"/>
    </row>
    <row r="3" spans="1:10" s="10" customFormat="1" ht="51" customHeight="1" x14ac:dyDescent="0.35">
      <c r="A3" s="14" t="s">
        <v>187</v>
      </c>
      <c r="B3" s="14"/>
      <c r="C3" s="14"/>
      <c r="D3" s="14"/>
      <c r="E3" s="14"/>
      <c r="F3" s="14"/>
      <c r="G3" s="14"/>
      <c r="H3" s="14"/>
      <c r="I3" s="14"/>
      <c r="J3" s="62" t="s">
        <v>261</v>
      </c>
    </row>
    <row r="4" spans="1:10" ht="20.25" customHeight="1" x14ac:dyDescent="0.2">
      <c r="A4" s="21" t="s">
        <v>96</v>
      </c>
      <c r="B4" s="22"/>
      <c r="C4" s="22"/>
      <c r="D4" s="22"/>
      <c r="E4" s="22"/>
      <c r="F4" s="22"/>
      <c r="G4" s="22"/>
      <c r="H4" s="22"/>
      <c r="I4" s="22"/>
      <c r="J4" s="23"/>
    </row>
    <row r="5" spans="1:10" x14ac:dyDescent="0.2">
      <c r="A5" s="63" t="s">
        <v>185</v>
      </c>
      <c r="B5" s="22"/>
      <c r="C5" s="22"/>
      <c r="D5" s="22"/>
      <c r="E5" s="22"/>
      <c r="F5" s="22"/>
      <c r="G5" s="22"/>
      <c r="H5" s="22"/>
      <c r="I5" s="22"/>
      <c r="J5" s="23"/>
    </row>
    <row r="6" spans="1:10" x14ac:dyDescent="0.2">
      <c r="A6" s="63" t="s">
        <v>186</v>
      </c>
      <c r="B6" s="22"/>
      <c r="C6" s="22"/>
      <c r="D6" s="22"/>
      <c r="E6" s="22"/>
      <c r="F6" s="22"/>
      <c r="G6" s="22"/>
      <c r="H6" s="22"/>
      <c r="I6" s="22"/>
      <c r="J6" s="23"/>
    </row>
    <row r="7" spans="1:10" x14ac:dyDescent="0.2">
      <c r="A7" s="63" t="s">
        <v>97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22.5" customHeight="1" x14ac:dyDescent="0.2">
      <c r="A8" s="63" t="s">
        <v>98</v>
      </c>
      <c r="B8" s="22"/>
      <c r="C8" s="22"/>
      <c r="D8" s="22"/>
      <c r="E8" s="22"/>
      <c r="F8" s="22"/>
      <c r="G8" s="22"/>
      <c r="H8" s="22"/>
      <c r="I8" s="22"/>
      <c r="J8" s="23"/>
    </row>
    <row r="9" spans="1:10" x14ac:dyDescent="0.2">
      <c r="A9" s="16" t="s">
        <v>189</v>
      </c>
      <c r="B9" s="24"/>
      <c r="C9" s="24"/>
      <c r="D9" s="24"/>
      <c r="E9" s="24"/>
      <c r="F9" s="24"/>
      <c r="G9" s="24"/>
      <c r="H9" s="24"/>
      <c r="I9" s="24"/>
      <c r="J9" s="25" t="s">
        <v>78</v>
      </c>
    </row>
    <row r="10" spans="1:10" s="27" customFormat="1" x14ac:dyDescent="0.2">
      <c r="A10" s="17" t="s">
        <v>190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s="27" customFormat="1" x14ac:dyDescent="0.2">
      <c r="A11" s="17" t="s">
        <v>198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0" s="27" customFormat="1" x14ac:dyDescent="0.2">
      <c r="A12" s="17" t="s">
        <v>199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s="27" customFormat="1" x14ac:dyDescent="0.2">
      <c r="A13" s="17" t="s">
        <v>191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s="27" customFormat="1" x14ac:dyDescent="0.2">
      <c r="A14" s="17" t="s">
        <v>192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s="27" customFormat="1" x14ac:dyDescent="0.2">
      <c r="A15" s="17" t="s">
        <v>193</v>
      </c>
      <c r="B15" s="26"/>
      <c r="C15" s="26"/>
      <c r="D15" s="26"/>
      <c r="E15" s="26"/>
      <c r="F15" s="26"/>
      <c r="G15" s="26"/>
      <c r="H15" s="26"/>
      <c r="I15" s="26"/>
      <c r="J15" s="26"/>
    </row>
    <row r="16" spans="1:10" s="27" customFormat="1" x14ac:dyDescent="0.2">
      <c r="A16" s="17" t="s">
        <v>194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s="27" customFormat="1" x14ac:dyDescent="0.2">
      <c r="A17" s="17" t="s">
        <v>195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s="27" customFormat="1" x14ac:dyDescent="0.2">
      <c r="A18" s="17" t="s">
        <v>196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s="27" customFormat="1" ht="22.5" customHeight="1" x14ac:dyDescent="0.2">
      <c r="A19" s="17" t="s">
        <v>197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2">
      <c r="A20" s="15" t="s">
        <v>251</v>
      </c>
      <c r="B20" s="42"/>
      <c r="C20" s="42"/>
      <c r="D20" s="42"/>
      <c r="E20" s="42"/>
      <c r="F20" s="42"/>
      <c r="G20" s="42"/>
      <c r="H20" s="42"/>
      <c r="I20" s="42"/>
      <c r="J20" s="43" t="s">
        <v>77</v>
      </c>
    </row>
    <row r="21" spans="1:10" x14ac:dyDescent="0.2">
      <c r="A21" s="83" t="s">
        <v>252</v>
      </c>
      <c r="B21" s="84"/>
      <c r="C21" s="84"/>
      <c r="D21" s="84"/>
      <c r="E21" s="84"/>
      <c r="F21" s="84"/>
      <c r="G21" s="84"/>
      <c r="H21" s="84"/>
      <c r="I21" s="84"/>
      <c r="J21" s="84"/>
    </row>
    <row r="22" spans="1:10" x14ac:dyDescent="0.2">
      <c r="A22" s="83" t="s">
        <v>253</v>
      </c>
      <c r="B22" s="84"/>
      <c r="C22" s="84"/>
      <c r="D22" s="84"/>
      <c r="E22" s="84"/>
      <c r="F22" s="84"/>
      <c r="G22" s="84"/>
      <c r="H22" s="84"/>
      <c r="I22" s="84"/>
      <c r="J22" s="84"/>
    </row>
    <row r="23" spans="1:10" x14ac:dyDescent="0.2">
      <c r="A23" s="83" t="s">
        <v>254</v>
      </c>
      <c r="B23" s="84"/>
      <c r="C23" s="84"/>
      <c r="D23" s="84"/>
      <c r="E23" s="84"/>
      <c r="F23" s="84"/>
      <c r="G23" s="84"/>
      <c r="H23" s="84"/>
      <c r="I23" s="84"/>
      <c r="J23" s="84"/>
    </row>
    <row r="24" spans="1:10" x14ac:dyDescent="0.2">
      <c r="A24" s="83" t="s">
        <v>255</v>
      </c>
      <c r="B24" s="84"/>
      <c r="C24" s="84"/>
      <c r="D24" s="84"/>
      <c r="E24" s="84"/>
      <c r="F24" s="84"/>
      <c r="G24" s="84"/>
      <c r="H24" s="84"/>
      <c r="I24" s="84"/>
      <c r="J24" s="84"/>
    </row>
    <row r="25" spans="1:10" x14ac:dyDescent="0.2">
      <c r="A25" s="83" t="s">
        <v>256</v>
      </c>
      <c r="B25" s="84"/>
      <c r="C25" s="84"/>
      <c r="D25" s="84"/>
      <c r="E25" s="84"/>
      <c r="F25" s="84"/>
      <c r="G25" s="84"/>
      <c r="H25" s="84"/>
      <c r="I25" s="84"/>
      <c r="J25" s="84"/>
    </row>
    <row r="26" spans="1:10" s="27" customFormat="1" x14ac:dyDescent="0.2">
      <c r="A26" s="83" t="s">
        <v>257</v>
      </c>
      <c r="B26" s="84"/>
      <c r="C26" s="84"/>
      <c r="D26" s="84"/>
      <c r="E26" s="84"/>
      <c r="F26" s="84"/>
      <c r="G26" s="84"/>
      <c r="H26" s="84"/>
      <c r="I26" s="84"/>
      <c r="J26" s="84"/>
    </row>
    <row r="27" spans="1:10" s="27" customFormat="1" x14ac:dyDescent="0.2">
      <c r="A27" s="83" t="s">
        <v>258</v>
      </c>
      <c r="B27" s="84"/>
      <c r="C27" s="84"/>
      <c r="D27" s="84"/>
      <c r="E27" s="84"/>
      <c r="F27" s="84"/>
      <c r="G27" s="84"/>
      <c r="H27" s="84"/>
      <c r="I27" s="84"/>
      <c r="J27" s="84"/>
    </row>
    <row r="28" spans="1:10" s="27" customFormat="1" x14ac:dyDescent="0.2">
      <c r="A28" s="83" t="s">
        <v>259</v>
      </c>
      <c r="B28" s="84"/>
      <c r="C28" s="84"/>
      <c r="D28" s="84"/>
      <c r="E28" s="84"/>
      <c r="F28" s="84"/>
      <c r="G28" s="84"/>
      <c r="H28" s="84"/>
      <c r="I28" s="84"/>
      <c r="J28" s="84"/>
    </row>
    <row r="29" spans="1:10" s="27" customFormat="1" ht="20.25" customHeight="1" x14ac:dyDescent="0.2">
      <c r="A29" s="83" t="s">
        <v>190</v>
      </c>
      <c r="B29" s="84"/>
      <c r="C29" s="84"/>
      <c r="D29" s="84"/>
      <c r="E29" s="84"/>
      <c r="F29" s="84"/>
      <c r="G29" s="84"/>
      <c r="H29" s="84"/>
      <c r="I29" s="84"/>
      <c r="J29" s="82"/>
    </row>
    <row r="30" spans="1:10" x14ac:dyDescent="0.2">
      <c r="A30" s="39" t="s">
        <v>100</v>
      </c>
      <c r="B30" s="40"/>
      <c r="C30" s="40"/>
      <c r="D30" s="40"/>
      <c r="E30" s="40"/>
      <c r="F30" s="40"/>
      <c r="G30" s="40"/>
      <c r="H30" s="40"/>
      <c r="I30" s="40"/>
      <c r="J30" s="41" t="s">
        <v>93</v>
      </c>
    </row>
    <row r="31" spans="1:10" x14ac:dyDescent="0.2">
      <c r="A31" s="44" t="s">
        <v>260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">
      <c r="A32" s="44" t="s">
        <v>236</v>
      </c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">
      <c r="A33" s="44" t="s">
        <v>237</v>
      </c>
      <c r="B33" s="45"/>
      <c r="C33" s="45"/>
      <c r="D33" s="45"/>
      <c r="E33" s="45"/>
      <c r="F33" s="45"/>
      <c r="G33" s="45"/>
      <c r="H33" s="45"/>
      <c r="I33" s="45"/>
      <c r="J33" s="45"/>
    </row>
    <row r="34" spans="1:10" x14ac:dyDescent="0.2">
      <c r="A34" s="44" t="s">
        <v>238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">
      <c r="A35" s="44" t="s">
        <v>239</v>
      </c>
      <c r="B35" s="45"/>
      <c r="C35" s="45"/>
      <c r="D35" s="45"/>
      <c r="E35" s="45"/>
      <c r="F35" s="45"/>
      <c r="G35" s="45"/>
      <c r="H35" s="45"/>
      <c r="I35" s="45"/>
      <c r="J35" s="45"/>
    </row>
    <row r="36" spans="1:10" ht="22.5" customHeight="1" x14ac:dyDescent="0.2">
      <c r="A36" s="44" t="s">
        <v>240</v>
      </c>
      <c r="B36" s="45"/>
      <c r="C36" s="45"/>
      <c r="D36" s="45"/>
      <c r="E36" s="45"/>
      <c r="F36" s="45"/>
      <c r="G36" s="45"/>
      <c r="H36" s="45"/>
      <c r="I36" s="45"/>
      <c r="J36" s="45"/>
    </row>
    <row r="37" spans="1:10" ht="21" customHeight="1" x14ac:dyDescent="0.2">
      <c r="A37" s="11" t="s">
        <v>79</v>
      </c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20.25" customHeight="1" x14ac:dyDescent="0.2">
      <c r="A38" s="18" t="s">
        <v>80</v>
      </c>
      <c r="B38" s="11"/>
      <c r="C38" s="11"/>
      <c r="D38" s="11"/>
      <c r="E38" s="11"/>
      <c r="F38" s="11"/>
      <c r="G38" s="11"/>
      <c r="H38" s="11"/>
      <c r="I38" s="11"/>
      <c r="J38" s="11"/>
    </row>
    <row r="39" spans="1:10" x14ac:dyDescent="0.2">
      <c r="A39" s="19" t="s">
        <v>81</v>
      </c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2">
      <c r="A40" s="20" t="s">
        <v>82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2">
      <c r="A41" s="12"/>
      <c r="B41" s="11"/>
      <c r="C41" s="11"/>
      <c r="D41" s="11"/>
      <c r="E41" s="11"/>
      <c r="F41" s="11"/>
      <c r="G41" s="11"/>
      <c r="H41" s="11"/>
      <c r="I41" s="11"/>
      <c r="J41" s="11"/>
    </row>
  </sheetData>
  <hyperlinks>
    <hyperlink ref="A40" r:id="rId1" xr:uid="{E83F1856-7455-4084-B7A6-F0FAA3E81BAA}"/>
    <hyperlink ref="A38" r:id="rId2" display="See also Technical Guidance Documentation 2015/16 to 2019/20" xr:uid="{D3625003-FA97-4604-8FAF-2A28C84C1FCF}"/>
    <hyperlink ref="A4" r:id="rId3" display="see also this section in the main technical guide document &lt;insert link to specific section of tech guide&gt;" xr:uid="{8A038A02-AD61-4D39-A60D-190599F4B1C7}"/>
  </hyperlinks>
  <printOptions horizontalCentered="1"/>
  <pageMargins left="0.39370078740157483" right="0.39370078740157483" top="0.74803149606299213" bottom="0.74803149606299213" header="0.31496062992125984" footer="0.31496062992125984"/>
  <pageSetup paperSize="9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D74CE-6195-42D5-8B9D-DA98BBB8D268}">
  <sheetPr>
    <tabColor rgb="FF005EB8"/>
    <pageSetUpPr fitToPage="1"/>
  </sheetPr>
  <dimension ref="A1:O49"/>
  <sheetViews>
    <sheetView workbookViewId="0"/>
  </sheetViews>
  <sheetFormatPr defaultRowHeight="12.75" x14ac:dyDescent="0.2"/>
  <cols>
    <col min="1" max="1" width="4.7109375" style="13" bestFit="1" customWidth="1"/>
    <col min="2" max="2" width="5.5703125" style="13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15" width="12.5703125" style="13" customWidth="1"/>
    <col min="16" max="16384" width="9.140625" style="13"/>
  </cols>
  <sheetData>
    <row r="1" spans="1:15" s="50" customFormat="1" ht="38.25" customHeight="1" x14ac:dyDescent="0.35">
      <c r="A1" s="28" t="s">
        <v>241</v>
      </c>
      <c r="O1" s="67" t="s">
        <v>200</v>
      </c>
    </row>
    <row r="2" spans="1:15" ht="51" x14ac:dyDescent="0.2">
      <c r="A2" s="65" t="s">
        <v>0</v>
      </c>
      <c r="B2" s="29" t="s">
        <v>1</v>
      </c>
      <c r="C2" s="29" t="s">
        <v>2</v>
      </c>
      <c r="D2" s="29" t="s">
        <v>102</v>
      </c>
      <c r="E2" s="29" t="s">
        <v>116</v>
      </c>
      <c r="F2" s="68" t="s">
        <v>125</v>
      </c>
      <c r="G2" s="68" t="s">
        <v>138</v>
      </c>
      <c r="H2" s="68" t="s">
        <v>139</v>
      </c>
      <c r="I2" s="37" t="s">
        <v>140</v>
      </c>
      <c r="J2" s="68" t="s">
        <v>141</v>
      </c>
      <c r="K2" s="68" t="s">
        <v>142</v>
      </c>
      <c r="L2" s="68" t="s">
        <v>143</v>
      </c>
      <c r="M2" s="68" t="s">
        <v>144</v>
      </c>
      <c r="N2" s="68" t="s">
        <v>145</v>
      </c>
      <c r="O2" s="68" t="s">
        <v>146</v>
      </c>
    </row>
    <row r="3" spans="1:15" x14ac:dyDescent="0.2">
      <c r="A3" s="30">
        <v>1</v>
      </c>
      <c r="B3" s="31" t="s">
        <v>3</v>
      </c>
      <c r="C3" s="13" t="s">
        <v>101</v>
      </c>
      <c r="D3" s="13" t="s">
        <v>4</v>
      </c>
      <c r="E3" s="58" t="s">
        <v>5</v>
      </c>
      <c r="F3" s="58">
        <v>400353.5127757084</v>
      </c>
      <c r="G3" s="58">
        <v>395367.03757491003</v>
      </c>
      <c r="H3" s="69">
        <v>1.261226841616403E-2</v>
      </c>
      <c r="I3" s="79">
        <v>1.3724776536471417E-2</v>
      </c>
      <c r="J3" s="69">
        <v>-1.258319069681102E-3</v>
      </c>
      <c r="K3" s="58">
        <v>405338</v>
      </c>
      <c r="L3" s="58">
        <v>223.12773056248736</v>
      </c>
      <c r="M3" s="69">
        <v>1.1310064268271081E-2</v>
      </c>
      <c r="N3" s="69">
        <v>1.2450214785761249E-2</v>
      </c>
      <c r="O3" s="58">
        <v>405338</v>
      </c>
    </row>
    <row r="4" spans="1:15" x14ac:dyDescent="0.2">
      <c r="A4" s="30">
        <v>2</v>
      </c>
      <c r="B4" s="1" t="s">
        <v>3</v>
      </c>
      <c r="C4" s="2" t="s">
        <v>101</v>
      </c>
      <c r="D4" s="13" t="s">
        <v>6</v>
      </c>
      <c r="E4" s="58" t="s">
        <v>7</v>
      </c>
      <c r="F4" s="58">
        <v>711949.22011909343</v>
      </c>
      <c r="G4" s="58">
        <v>710512.29317515658</v>
      </c>
      <c r="H4" s="69">
        <v>2.0223815375741694E-3</v>
      </c>
      <c r="I4" s="79">
        <v>1.3695021786619188E-2</v>
      </c>
      <c r="J4" s="69">
        <v>-1.9936079126587876E-4</v>
      </c>
      <c r="K4" s="58">
        <v>721556</v>
      </c>
      <c r="L4" s="58">
        <v>222.77813541422253</v>
      </c>
      <c r="M4" s="69">
        <v>1.7945415874922599E-3</v>
      </c>
      <c r="N4" s="69">
        <v>1.3493630738579343E-2</v>
      </c>
      <c r="O4" s="58">
        <v>721556</v>
      </c>
    </row>
    <row r="5" spans="1:15" x14ac:dyDescent="0.2">
      <c r="A5" s="30">
        <v>3</v>
      </c>
      <c r="B5" s="1" t="s">
        <v>3</v>
      </c>
      <c r="C5" s="2" t="s">
        <v>101</v>
      </c>
      <c r="D5" s="13" t="s">
        <v>8</v>
      </c>
      <c r="E5" s="58" t="s">
        <v>9</v>
      </c>
      <c r="F5" s="58">
        <v>320742.85141386156</v>
      </c>
      <c r="G5" s="58">
        <v>321581.34184891859</v>
      </c>
      <c r="H5" s="69">
        <v>-2.6073976501128637E-3</v>
      </c>
      <c r="I5" s="79">
        <v>1.3221389796040706E-2</v>
      </c>
      <c r="J5" s="69">
        <v>2.6360383283667837E-4</v>
      </c>
      <c r="K5" s="58">
        <v>325069</v>
      </c>
      <c r="L5" s="58">
        <v>212.26202552515883</v>
      </c>
      <c r="M5" s="69">
        <v>-2.3736958279499953E-3</v>
      </c>
      <c r="N5" s="69">
        <v>1.3487903368908816E-2</v>
      </c>
      <c r="O5" s="58">
        <v>325069</v>
      </c>
    </row>
    <row r="6" spans="1:15" x14ac:dyDescent="0.2">
      <c r="A6" s="32">
        <v>4</v>
      </c>
      <c r="B6" s="3" t="s">
        <v>3</v>
      </c>
      <c r="C6" s="4" t="s">
        <v>101</v>
      </c>
      <c r="D6" s="33" t="s">
        <v>10</v>
      </c>
      <c r="E6" s="56" t="s">
        <v>11</v>
      </c>
      <c r="F6" s="56">
        <v>570604.13273986103</v>
      </c>
      <c r="G6" s="56">
        <v>567905.3547748595</v>
      </c>
      <c r="H6" s="70">
        <v>4.7521615042200871E-3</v>
      </c>
      <c r="I6" s="80">
        <v>1.3519199177556729E-2</v>
      </c>
      <c r="J6" s="70">
        <v>-4.7233094921685917E-4</v>
      </c>
      <c r="K6" s="56">
        <v>578045</v>
      </c>
      <c r="L6" s="56">
        <v>213.43304683763407</v>
      </c>
      <c r="M6" s="70">
        <v>4.2485980693509617E-3</v>
      </c>
      <c r="N6" s="70">
        <v>1.3040331874937916E-2</v>
      </c>
      <c r="O6" s="56">
        <v>578045</v>
      </c>
    </row>
    <row r="7" spans="1:15" x14ac:dyDescent="0.2">
      <c r="A7" s="30">
        <v>5</v>
      </c>
      <c r="B7" s="64" t="s">
        <v>12</v>
      </c>
      <c r="C7" s="57" t="s">
        <v>13</v>
      </c>
      <c r="D7" s="13" t="s">
        <v>14</v>
      </c>
      <c r="E7" s="58" t="s">
        <v>15</v>
      </c>
      <c r="F7" s="58">
        <v>614044.74408751866</v>
      </c>
      <c r="G7" s="58">
        <v>614892.01504735567</v>
      </c>
      <c r="H7" s="69">
        <v>-1.3779182996411787E-3</v>
      </c>
      <c r="I7" s="79">
        <v>1.5037108791741138E-2</v>
      </c>
      <c r="J7" s="69">
        <v>1.4065942830725469E-4</v>
      </c>
      <c r="K7" s="58">
        <v>623366</v>
      </c>
      <c r="L7" s="58">
        <v>221.66661873951958</v>
      </c>
      <c r="M7" s="69">
        <v>-1.2659270885134744E-3</v>
      </c>
      <c r="N7" s="69">
        <v>1.5180092334041273E-2</v>
      </c>
      <c r="O7" s="58">
        <v>623366</v>
      </c>
    </row>
    <row r="8" spans="1:15" x14ac:dyDescent="0.2">
      <c r="A8" s="30">
        <v>6</v>
      </c>
      <c r="B8" s="1" t="s">
        <v>12</v>
      </c>
      <c r="C8" s="2" t="s">
        <v>13</v>
      </c>
      <c r="D8" s="13" t="s">
        <v>16</v>
      </c>
      <c r="E8" s="58" t="s">
        <v>17</v>
      </c>
      <c r="F8" s="58">
        <v>701701.46100278362</v>
      </c>
      <c r="G8" s="58">
        <v>713614.36718459497</v>
      </c>
      <c r="H8" s="69">
        <v>-1.669375888382274E-2</v>
      </c>
      <c r="I8" s="79">
        <v>1.3727292111480827E-2</v>
      </c>
      <c r="J8" s="69">
        <v>1.6721995064450934E-3</v>
      </c>
      <c r="K8" s="58">
        <v>712523</v>
      </c>
      <c r="L8" s="58">
        <v>215.13211357087556</v>
      </c>
      <c r="M8" s="69">
        <v>-1.5078330572486642E-2</v>
      </c>
      <c r="N8" s="69">
        <v>1.5421856157676439E-2</v>
      </c>
      <c r="O8" s="58">
        <v>712523</v>
      </c>
    </row>
    <row r="9" spans="1:15" x14ac:dyDescent="0.2">
      <c r="A9" s="32">
        <v>7</v>
      </c>
      <c r="B9" s="3" t="s">
        <v>12</v>
      </c>
      <c r="C9" s="4" t="s">
        <v>13</v>
      </c>
      <c r="D9" s="33" t="s">
        <v>18</v>
      </c>
      <c r="E9" s="56" t="s">
        <v>19</v>
      </c>
      <c r="F9" s="56">
        <v>402656.19809316588</v>
      </c>
      <c r="G9" s="56">
        <v>407553.28884467558</v>
      </c>
      <c r="H9" s="70">
        <v>-1.2015829305148995E-2</v>
      </c>
      <c r="I9" s="80">
        <v>1.3905060396127711E-2</v>
      </c>
      <c r="J9" s="70">
        <v>1.2044199815103296E-3</v>
      </c>
      <c r="K9" s="56">
        <v>408747</v>
      </c>
      <c r="L9" s="56">
        <v>218.18464316906469</v>
      </c>
      <c r="M9" s="70">
        <v>-1.0853965501815499E-2</v>
      </c>
      <c r="N9" s="70">
        <v>1.5126556937849145E-2</v>
      </c>
      <c r="O9" s="56">
        <v>408747</v>
      </c>
    </row>
    <row r="10" spans="1:15" x14ac:dyDescent="0.2">
      <c r="A10" s="30">
        <v>8</v>
      </c>
      <c r="B10" s="64" t="s">
        <v>20</v>
      </c>
      <c r="C10" s="57" t="s">
        <v>21</v>
      </c>
      <c r="D10" s="13" t="s">
        <v>22</v>
      </c>
      <c r="E10" s="58" t="s">
        <v>23</v>
      </c>
      <c r="F10" s="58">
        <v>344960.47404105036</v>
      </c>
      <c r="G10" s="58">
        <v>352981.26604393858</v>
      </c>
      <c r="H10" s="69">
        <v>-2.2722996301706821E-2</v>
      </c>
      <c r="I10" s="79">
        <v>9.3660195990954431E-3</v>
      </c>
      <c r="J10" s="69">
        <v>2.2751059349459422E-3</v>
      </c>
      <c r="K10" s="58">
        <v>348984</v>
      </c>
      <c r="L10" s="58">
        <v>212.3664580924092</v>
      </c>
      <c r="M10" s="69">
        <v>-2.0526459573727562E-2</v>
      </c>
      <c r="N10" s="69">
        <v>1.1663730374138037E-2</v>
      </c>
      <c r="O10" s="58">
        <v>348984</v>
      </c>
    </row>
    <row r="11" spans="1:15" x14ac:dyDescent="0.2">
      <c r="A11" s="30">
        <v>9</v>
      </c>
      <c r="B11" s="1" t="s">
        <v>20</v>
      </c>
      <c r="C11" s="2" t="s">
        <v>21</v>
      </c>
      <c r="D11" s="13" t="s">
        <v>24</v>
      </c>
      <c r="E11" s="58" t="s">
        <v>25</v>
      </c>
      <c r="F11" s="58">
        <v>284802.63613022043</v>
      </c>
      <c r="G11" s="58">
        <v>286840.82667888951</v>
      </c>
      <c r="H11" s="69">
        <v>-7.1056500996309335E-3</v>
      </c>
      <c r="I11" s="79">
        <v>1.1323897922367765E-2</v>
      </c>
      <c r="J11" s="69">
        <v>7.13416160808733E-4</v>
      </c>
      <c r="K11" s="58">
        <v>288233</v>
      </c>
      <c r="L11" s="58">
        <v>214.43958642679749</v>
      </c>
      <c r="M11" s="69">
        <v>-6.4265097931223147E-3</v>
      </c>
      <c r="N11" s="69">
        <v>1.2044705471795814E-2</v>
      </c>
      <c r="O11" s="58">
        <v>288233</v>
      </c>
    </row>
    <row r="12" spans="1:15" x14ac:dyDescent="0.2">
      <c r="A12" s="30">
        <v>10</v>
      </c>
      <c r="B12" s="1" t="s">
        <v>20</v>
      </c>
      <c r="C12" s="2" t="s">
        <v>21</v>
      </c>
      <c r="D12" s="13" t="s">
        <v>26</v>
      </c>
      <c r="E12" s="58" t="s">
        <v>27</v>
      </c>
      <c r="F12" s="58">
        <v>226534.60158770735</v>
      </c>
      <c r="G12" s="58">
        <v>231454.31893288685</v>
      </c>
      <c r="H12" s="69">
        <v>-2.1255673118832696E-2</v>
      </c>
      <c r="I12" s="79">
        <v>1.6616072339926458E-2</v>
      </c>
      <c r="J12" s="69">
        <v>2.1283778301579236E-3</v>
      </c>
      <c r="K12" s="58">
        <v>230789</v>
      </c>
      <c r="L12" s="58">
        <v>205.03318846384204</v>
      </c>
      <c r="M12" s="69">
        <v>-1.920018871514928E-2</v>
      </c>
      <c r="N12" s="69">
        <v>1.8780346942475656E-2</v>
      </c>
      <c r="O12" s="58">
        <v>230789</v>
      </c>
    </row>
    <row r="13" spans="1:15" x14ac:dyDescent="0.2">
      <c r="A13" s="30">
        <v>11</v>
      </c>
      <c r="B13" s="1" t="s">
        <v>20</v>
      </c>
      <c r="C13" s="2" t="s">
        <v>21</v>
      </c>
      <c r="D13" s="13" t="s">
        <v>28</v>
      </c>
      <c r="E13" s="58" t="s">
        <v>29</v>
      </c>
      <c r="F13" s="58">
        <v>234893.07580167084</v>
      </c>
      <c r="G13" s="58">
        <v>236023.68016068914</v>
      </c>
      <c r="H13" s="69">
        <v>-4.7902157878758622E-3</v>
      </c>
      <c r="I13" s="79">
        <v>1.5051647876894947E-2</v>
      </c>
      <c r="J13" s="69">
        <v>4.8187937853043676E-4</v>
      </c>
      <c r="K13" s="58">
        <v>238543</v>
      </c>
      <c r="L13" s="58">
        <v>208.00593601823107</v>
      </c>
      <c r="M13" s="69">
        <v>-4.3413129857956534E-3</v>
      </c>
      <c r="N13" s="69">
        <v>1.5538662371686662E-2</v>
      </c>
      <c r="O13" s="58">
        <v>238543</v>
      </c>
    </row>
    <row r="14" spans="1:15" x14ac:dyDescent="0.2">
      <c r="A14" s="30">
        <v>12</v>
      </c>
      <c r="B14" s="1" t="s">
        <v>20</v>
      </c>
      <c r="C14" s="2" t="s">
        <v>21</v>
      </c>
      <c r="D14" s="13" t="s">
        <v>30</v>
      </c>
      <c r="E14" s="58" t="s">
        <v>31</v>
      </c>
      <c r="F14" s="58">
        <v>188643.77184536046</v>
      </c>
      <c r="G14" s="58">
        <v>178029.86873211671</v>
      </c>
      <c r="H14" s="69">
        <v>5.9618665052292963E-2</v>
      </c>
      <c r="I14" s="79">
        <v>1.5595868071540897E-2</v>
      </c>
      <c r="J14" s="69">
        <v>-5.0000000000000001E-3</v>
      </c>
      <c r="K14" s="58">
        <v>190628</v>
      </c>
      <c r="L14" s="58">
        <v>227.85455317307353</v>
      </c>
      <c r="M14" s="69">
        <v>5.4290815946450799E-2</v>
      </c>
      <c r="N14" s="69">
        <v>1.0518386773278099E-2</v>
      </c>
      <c r="O14" s="58">
        <v>190628</v>
      </c>
    </row>
    <row r="15" spans="1:15" x14ac:dyDescent="0.2">
      <c r="A15" s="30">
        <v>13</v>
      </c>
      <c r="B15" s="1" t="s">
        <v>20</v>
      </c>
      <c r="C15" s="2" t="s">
        <v>21</v>
      </c>
      <c r="D15" s="13" t="s">
        <v>32</v>
      </c>
      <c r="E15" s="58" t="s">
        <v>33</v>
      </c>
      <c r="F15" s="58">
        <v>243381.25127413261</v>
      </c>
      <c r="G15" s="58">
        <v>243524.32585418707</v>
      </c>
      <c r="H15" s="69">
        <v>-5.8751658403166651E-4</v>
      </c>
      <c r="I15" s="79">
        <v>1.5779317670497006E-2</v>
      </c>
      <c r="J15" s="69">
        <v>6.1621526428390447E-5</v>
      </c>
      <c r="K15" s="58">
        <v>247237</v>
      </c>
      <c r="L15" s="58">
        <v>199.51023210167051</v>
      </c>
      <c r="M15" s="69">
        <v>-5.541285365480153E-4</v>
      </c>
      <c r="N15" s="69">
        <v>1.5842422970882231E-2</v>
      </c>
      <c r="O15" s="58">
        <v>247237</v>
      </c>
    </row>
    <row r="16" spans="1:15" x14ac:dyDescent="0.2">
      <c r="A16" s="30">
        <v>14</v>
      </c>
      <c r="B16" s="1" t="s">
        <v>20</v>
      </c>
      <c r="C16" s="2" t="s">
        <v>21</v>
      </c>
      <c r="D16" s="13" t="s">
        <v>34</v>
      </c>
      <c r="E16" s="58" t="s">
        <v>35</v>
      </c>
      <c r="F16" s="58">
        <v>190338.86691117013</v>
      </c>
      <c r="G16" s="58">
        <v>187743.48145126351</v>
      </c>
      <c r="H16" s="69">
        <v>1.3824104250353741E-2</v>
      </c>
      <c r="I16" s="79">
        <v>1.5227213260030625E-2</v>
      </c>
      <c r="J16" s="69">
        <v>-1.3794991732466902E-3</v>
      </c>
      <c r="K16" s="58">
        <v>192971</v>
      </c>
      <c r="L16" s="58">
        <v>233.16074254740226</v>
      </c>
      <c r="M16" s="69">
        <v>1.2398419932494464E-2</v>
      </c>
      <c r="N16" s="69">
        <v>1.3828668477144257E-2</v>
      </c>
      <c r="O16" s="58">
        <v>192971</v>
      </c>
    </row>
    <row r="17" spans="1:15" x14ac:dyDescent="0.2">
      <c r="A17" s="30">
        <v>15</v>
      </c>
      <c r="B17" s="1" t="s">
        <v>20</v>
      </c>
      <c r="C17" s="2" t="s">
        <v>21</v>
      </c>
      <c r="D17" s="13" t="s">
        <v>36</v>
      </c>
      <c r="E17" s="58" t="s">
        <v>37</v>
      </c>
      <c r="F17" s="58">
        <v>170720.13870451995</v>
      </c>
      <c r="G17" s="58">
        <v>172619.30076952121</v>
      </c>
      <c r="H17" s="69">
        <v>-1.1002026172826418E-2</v>
      </c>
      <c r="I17" s="79">
        <v>1.5437404571325475E-2</v>
      </c>
      <c r="J17" s="69">
        <v>1.1030425794696041E-3</v>
      </c>
      <c r="K17" s="58">
        <v>173547</v>
      </c>
      <c r="L17" s="58">
        <v>203.52006547030621</v>
      </c>
      <c r="M17" s="69">
        <v>-9.9385985507156605E-3</v>
      </c>
      <c r="N17" s="69">
        <v>1.6558452429404014E-2</v>
      </c>
      <c r="O17" s="58">
        <v>173547</v>
      </c>
    </row>
    <row r="18" spans="1:15" x14ac:dyDescent="0.2">
      <c r="A18" s="30">
        <v>16</v>
      </c>
      <c r="B18" s="1" t="s">
        <v>20</v>
      </c>
      <c r="C18" s="2" t="s">
        <v>21</v>
      </c>
      <c r="D18" s="13" t="s">
        <v>38</v>
      </c>
      <c r="E18" s="58" t="s">
        <v>39</v>
      </c>
      <c r="F18" s="58">
        <v>265148.75356434891</v>
      </c>
      <c r="G18" s="58">
        <v>266295.24028241693</v>
      </c>
      <c r="H18" s="69">
        <v>-4.3053218557421724E-3</v>
      </c>
      <c r="I18" s="79">
        <v>1.3111206732596248E-2</v>
      </c>
      <c r="J18" s="69">
        <v>4.3339137771670772E-4</v>
      </c>
      <c r="K18" s="58">
        <v>268742</v>
      </c>
      <c r="L18" s="58">
        <v>209.14351544276019</v>
      </c>
      <c r="M18" s="69">
        <v>-3.9008940567307748E-3</v>
      </c>
      <c r="N18" s="69">
        <v>1.355181341547973E-2</v>
      </c>
      <c r="O18" s="58">
        <v>268742</v>
      </c>
    </row>
    <row r="19" spans="1:15" x14ac:dyDescent="0.2">
      <c r="A19" s="30">
        <v>17</v>
      </c>
      <c r="B19" s="1" t="s">
        <v>20</v>
      </c>
      <c r="C19" s="2" t="s">
        <v>21</v>
      </c>
      <c r="D19" s="13" t="s">
        <v>40</v>
      </c>
      <c r="E19" s="58" t="s">
        <v>41</v>
      </c>
      <c r="F19" s="58">
        <v>114093.80395354413</v>
      </c>
      <c r="G19" s="58">
        <v>112636.03305320139</v>
      </c>
      <c r="H19" s="69">
        <v>1.2942313936555205E-2</v>
      </c>
      <c r="I19" s="79">
        <v>1.9401477430237346E-2</v>
      </c>
      <c r="J19" s="69">
        <v>-1.2913226739763358E-3</v>
      </c>
      <c r="K19" s="58">
        <v>116157</v>
      </c>
      <c r="L19" s="58">
        <v>214.84282395648412</v>
      </c>
      <c r="M19" s="69">
        <v>1.1603470215088674E-2</v>
      </c>
      <c r="N19" s="69">
        <v>1.8083331214865384E-2</v>
      </c>
      <c r="O19" s="58">
        <v>116157</v>
      </c>
    </row>
    <row r="20" spans="1:15" x14ac:dyDescent="0.2">
      <c r="A20" s="32">
        <v>18</v>
      </c>
      <c r="B20" s="3" t="s">
        <v>20</v>
      </c>
      <c r="C20" s="4" t="s">
        <v>21</v>
      </c>
      <c r="D20" s="33" t="s">
        <v>42</v>
      </c>
      <c r="E20" s="56" t="s">
        <v>43</v>
      </c>
      <c r="F20" s="56">
        <v>256664.61246824029</v>
      </c>
      <c r="G20" s="56">
        <v>249853.66921654582</v>
      </c>
      <c r="H20" s="70">
        <v>2.7259728756640733E-2</v>
      </c>
      <c r="I20" s="80">
        <v>1.378696980355465E-2</v>
      </c>
      <c r="J20" s="70">
        <v>-3.6151152136957385E-3</v>
      </c>
      <c r="K20" s="56">
        <v>259263</v>
      </c>
      <c r="L20" s="56">
        <v>214.22746767007337</v>
      </c>
      <c r="M20" s="70">
        <v>2.3518352452745139E-2</v>
      </c>
      <c r="N20" s="70">
        <v>1.0123668809548958E-2</v>
      </c>
      <c r="O20" s="56">
        <v>259263</v>
      </c>
    </row>
    <row r="21" spans="1:15" x14ac:dyDescent="0.2">
      <c r="A21" s="30">
        <v>19</v>
      </c>
      <c r="B21" s="64" t="s">
        <v>44</v>
      </c>
      <c r="C21" s="57" t="s">
        <v>45</v>
      </c>
      <c r="D21" s="13" t="s">
        <v>103</v>
      </c>
      <c r="E21" s="58" t="s">
        <v>104</v>
      </c>
      <c r="F21" s="58">
        <v>679821.22174408881</v>
      </c>
      <c r="G21" s="58">
        <v>682358.57993932941</v>
      </c>
      <c r="H21" s="69">
        <v>-3.718511454001483E-3</v>
      </c>
      <c r="I21" s="79">
        <v>1.5179176529201976E-2</v>
      </c>
      <c r="J21" s="69">
        <v>3.747120226010427E-4</v>
      </c>
      <c r="K21" s="58">
        <v>690399</v>
      </c>
      <c r="L21" s="58">
        <v>194.82503520570768</v>
      </c>
      <c r="M21" s="69">
        <v>-3.3737429504655525E-3</v>
      </c>
      <c r="N21" s="69">
        <v>1.5559647033044577E-2</v>
      </c>
      <c r="O21" s="58">
        <v>690399</v>
      </c>
    </row>
    <row r="22" spans="1:15" x14ac:dyDescent="0.2">
      <c r="A22" s="30">
        <v>20</v>
      </c>
      <c r="B22" s="1" t="s">
        <v>44</v>
      </c>
      <c r="C22" s="2" t="s">
        <v>45</v>
      </c>
      <c r="D22" s="13" t="s">
        <v>105</v>
      </c>
      <c r="E22" s="58" t="s">
        <v>106</v>
      </c>
      <c r="F22" s="58">
        <v>407616.61253094522</v>
      </c>
      <c r="G22" s="58">
        <v>406052.79532230221</v>
      </c>
      <c r="H22" s="69">
        <v>3.8512657138629613E-3</v>
      </c>
      <c r="I22" s="79">
        <v>1.4628384982389164E-2</v>
      </c>
      <c r="J22" s="69">
        <v>-3.8224395715305039E-4</v>
      </c>
      <c r="K22" s="58">
        <v>413421</v>
      </c>
      <c r="L22" s="58">
        <v>204.8465518014585</v>
      </c>
      <c r="M22" s="69">
        <v>3.4380135386291588E-3</v>
      </c>
      <c r="N22" s="69">
        <v>1.4239820681042792E-2</v>
      </c>
      <c r="O22" s="58">
        <v>413421</v>
      </c>
    </row>
    <row r="23" spans="1:15" x14ac:dyDescent="0.2">
      <c r="A23" s="32">
        <v>21</v>
      </c>
      <c r="B23" s="3" t="s">
        <v>44</v>
      </c>
      <c r="C23" s="4" t="s">
        <v>45</v>
      </c>
      <c r="D23" s="33" t="s">
        <v>107</v>
      </c>
      <c r="E23" s="56" t="s">
        <v>108</v>
      </c>
      <c r="F23" s="56">
        <v>407262.29481432401</v>
      </c>
      <c r="G23" s="56">
        <v>395606.68434835528</v>
      </c>
      <c r="H23" s="70">
        <v>2.9462622668188443E-2</v>
      </c>
      <c r="I23" s="80">
        <v>1.5946209831827707E-2</v>
      </c>
      <c r="J23" s="70">
        <v>-4.7165305408132328E-3</v>
      </c>
      <c r="K23" s="56">
        <v>411805</v>
      </c>
      <c r="L23" s="56">
        <v>227.79852019506802</v>
      </c>
      <c r="M23" s="70">
        <v>2.4577486540835025E-2</v>
      </c>
      <c r="N23" s="70">
        <v>1.1154249346227996E-2</v>
      </c>
      <c r="O23" s="56">
        <v>411805</v>
      </c>
    </row>
    <row r="24" spans="1:15" x14ac:dyDescent="0.2">
      <c r="A24" s="30">
        <v>22</v>
      </c>
      <c r="B24" s="64" t="s">
        <v>46</v>
      </c>
      <c r="C24" s="57" t="s">
        <v>47</v>
      </c>
      <c r="D24" s="13" t="s">
        <v>48</v>
      </c>
      <c r="E24" s="58" t="s">
        <v>49</v>
      </c>
      <c r="F24" s="58">
        <v>487743.23087405501</v>
      </c>
      <c r="G24" s="58">
        <v>493627.03476167505</v>
      </c>
      <c r="H24" s="69">
        <v>-1.191953331822837E-2</v>
      </c>
      <c r="I24" s="79">
        <v>1.269794917832745E-2</v>
      </c>
      <c r="J24" s="69">
        <v>1.1947906593374746E-3</v>
      </c>
      <c r="K24" s="58">
        <v>494527</v>
      </c>
      <c r="L24" s="58">
        <v>199.79086251328184</v>
      </c>
      <c r="M24" s="69">
        <v>-1.0766831942881971E-2</v>
      </c>
      <c r="N24" s="69">
        <v>1.3908484416663702E-2</v>
      </c>
      <c r="O24" s="58">
        <v>494527</v>
      </c>
    </row>
    <row r="25" spans="1:15" x14ac:dyDescent="0.2">
      <c r="A25" s="30">
        <v>23</v>
      </c>
      <c r="B25" s="1" t="s">
        <v>46</v>
      </c>
      <c r="C25" s="2" t="s">
        <v>47</v>
      </c>
      <c r="D25" s="13" t="s">
        <v>50</v>
      </c>
      <c r="E25" s="58" t="s">
        <v>51</v>
      </c>
      <c r="F25" s="58">
        <v>428054.5375302899</v>
      </c>
      <c r="G25" s="58">
        <v>422686.77953160019</v>
      </c>
      <c r="H25" s="69">
        <v>1.2699138602437543E-2</v>
      </c>
      <c r="I25" s="79">
        <v>1.218103775371282E-2</v>
      </c>
      <c r="J25" s="69">
        <v>-1.2670058388559277E-3</v>
      </c>
      <c r="K25" s="58">
        <v>432720</v>
      </c>
      <c r="L25" s="58">
        <v>203.58611468840414</v>
      </c>
      <c r="M25" s="69">
        <v>1.1387625767996346E-2</v>
      </c>
      <c r="N25" s="69">
        <v>1.0899224422729059E-2</v>
      </c>
      <c r="O25" s="58">
        <v>432720</v>
      </c>
    </row>
    <row r="26" spans="1:15" x14ac:dyDescent="0.2">
      <c r="A26" s="30">
        <v>24</v>
      </c>
      <c r="B26" s="1" t="s">
        <v>46</v>
      </c>
      <c r="C26" s="2" t="s">
        <v>47</v>
      </c>
      <c r="D26" s="13" t="s">
        <v>52</v>
      </c>
      <c r="E26" s="58" t="s">
        <v>53</v>
      </c>
      <c r="F26" s="58">
        <v>343048.52084512141</v>
      </c>
      <c r="G26" s="58">
        <v>338327.96931479522</v>
      </c>
      <c r="H26" s="69">
        <v>1.3952590262893638E-2</v>
      </c>
      <c r="I26" s="79">
        <v>1.2744156878748747E-2</v>
      </c>
      <c r="J26" s="69">
        <v>-1.3923474055459683E-3</v>
      </c>
      <c r="K26" s="58">
        <v>346937</v>
      </c>
      <c r="L26" s="58">
        <v>195.28855043276837</v>
      </c>
      <c r="M26" s="69">
        <v>1.2512746787834983E-2</v>
      </c>
      <c r="N26" s="69">
        <v>1.1335070459709495E-2</v>
      </c>
      <c r="O26" s="58">
        <v>346937</v>
      </c>
    </row>
    <row r="27" spans="1:15" x14ac:dyDescent="0.2">
      <c r="A27" s="32">
        <v>25</v>
      </c>
      <c r="B27" s="3" t="s">
        <v>46</v>
      </c>
      <c r="C27" s="4" t="s">
        <v>47</v>
      </c>
      <c r="D27" s="33" t="s">
        <v>109</v>
      </c>
      <c r="E27" s="56" t="s">
        <v>110</v>
      </c>
      <c r="F27" s="56">
        <v>909678.51895670407</v>
      </c>
      <c r="G27" s="56">
        <v>941691.21177269996</v>
      </c>
      <c r="H27" s="70">
        <v>-3.3994893884305433E-2</v>
      </c>
      <c r="I27" s="80">
        <v>9.9533808929097578E-3</v>
      </c>
      <c r="J27" s="70">
        <v>5.0000000000000001E-3</v>
      </c>
      <c r="K27" s="56">
        <v>923327</v>
      </c>
      <c r="L27" s="56">
        <v>195.10442512957871</v>
      </c>
      <c r="M27" s="70">
        <v>-2.9192284029492144E-2</v>
      </c>
      <c r="N27" s="70">
        <v>1.5003631237713755E-2</v>
      </c>
      <c r="O27" s="56">
        <v>923327</v>
      </c>
    </row>
    <row r="28" spans="1:15" x14ac:dyDescent="0.2">
      <c r="A28" s="30">
        <v>26</v>
      </c>
      <c r="B28" s="64" t="s">
        <v>54</v>
      </c>
      <c r="C28" s="57" t="s">
        <v>55</v>
      </c>
      <c r="D28" s="13" t="s">
        <v>56</v>
      </c>
      <c r="E28" s="58" t="s">
        <v>111</v>
      </c>
      <c r="F28" s="58">
        <v>442496.46208810405</v>
      </c>
      <c r="G28" s="58">
        <v>440455.95944082743</v>
      </c>
      <c r="H28" s="69">
        <v>4.6327052762940024E-3</v>
      </c>
      <c r="I28" s="79">
        <v>1.4404426927518754E-2</v>
      </c>
      <c r="J28" s="69">
        <v>-4.6038566944941496E-4</v>
      </c>
      <c r="K28" s="58">
        <v>448664</v>
      </c>
      <c r="L28" s="58">
        <v>206.60313153529799</v>
      </c>
      <c r="M28" s="69">
        <v>4.1419858429665446E-3</v>
      </c>
      <c r="N28" s="69">
        <v>1.3938050222575438E-2</v>
      </c>
      <c r="O28" s="58">
        <v>448664</v>
      </c>
    </row>
    <row r="29" spans="1:15" x14ac:dyDescent="0.2">
      <c r="A29" s="30">
        <v>27</v>
      </c>
      <c r="B29" s="1" t="s">
        <v>54</v>
      </c>
      <c r="C29" s="2" t="s">
        <v>55</v>
      </c>
      <c r="D29" s="13" t="s">
        <v>57</v>
      </c>
      <c r="E29" s="58" t="s">
        <v>58</v>
      </c>
      <c r="F29" s="58">
        <v>424000.71036392648</v>
      </c>
      <c r="G29" s="58">
        <v>425449.84333241015</v>
      </c>
      <c r="H29" s="69">
        <v>-3.4061194079496593E-3</v>
      </c>
      <c r="I29" s="79">
        <v>1.5520913907810741E-2</v>
      </c>
      <c r="J29" s="69">
        <v>3.4347371504684894E-4</v>
      </c>
      <c r="K29" s="58">
        <v>430729</v>
      </c>
      <c r="L29" s="58">
        <v>210.50245095365912</v>
      </c>
      <c r="M29" s="69">
        <v>-3.0935595455089393E-3</v>
      </c>
      <c r="N29" s="69">
        <v>1.5868581046240449E-2</v>
      </c>
      <c r="O29" s="58">
        <v>430729</v>
      </c>
    </row>
    <row r="30" spans="1:15" x14ac:dyDescent="0.2">
      <c r="A30" s="30">
        <v>28</v>
      </c>
      <c r="B30" s="1" t="s">
        <v>54</v>
      </c>
      <c r="C30" s="2" t="s">
        <v>55</v>
      </c>
      <c r="D30" s="13" t="s">
        <v>112</v>
      </c>
      <c r="E30" s="58" t="s">
        <v>113</v>
      </c>
      <c r="F30" s="58">
        <v>648748.95895799424</v>
      </c>
      <c r="G30" s="58">
        <v>640252.55262021685</v>
      </c>
      <c r="H30" s="69">
        <v>1.3270398224897395E-2</v>
      </c>
      <c r="I30" s="79">
        <v>1.4550904032896828E-2</v>
      </c>
      <c r="J30" s="69">
        <v>-1.3241301606984114E-3</v>
      </c>
      <c r="K30" s="58">
        <v>657317</v>
      </c>
      <c r="L30" s="58">
        <v>207.19275800745268</v>
      </c>
      <c r="M30" s="69">
        <v>1.1899153157674203E-2</v>
      </c>
      <c r="N30" s="69">
        <v>1.3207020872553876E-2</v>
      </c>
      <c r="O30" s="58">
        <v>657317</v>
      </c>
    </row>
    <row r="31" spans="1:15" x14ac:dyDescent="0.2">
      <c r="A31" s="32">
        <v>29</v>
      </c>
      <c r="B31" s="3" t="s">
        <v>54</v>
      </c>
      <c r="C31" s="4" t="s">
        <v>55</v>
      </c>
      <c r="D31" s="33" t="s">
        <v>114</v>
      </c>
      <c r="E31" s="56" t="s">
        <v>115</v>
      </c>
      <c r="F31" s="56">
        <v>484033.15637156286</v>
      </c>
      <c r="G31" s="56">
        <v>486260.79031554604</v>
      </c>
      <c r="H31" s="70">
        <v>-4.5811506671915581E-3</v>
      </c>
      <c r="I31" s="80">
        <v>1.5481649301073874E-2</v>
      </c>
      <c r="J31" s="70">
        <v>4.6097346680400468E-4</v>
      </c>
      <c r="K31" s="56">
        <v>491753</v>
      </c>
      <c r="L31" s="56">
        <v>194.97375791764838</v>
      </c>
      <c r="M31" s="70">
        <v>-4.1516329340434144E-3</v>
      </c>
      <c r="N31" s="70">
        <v>1.5948997556917588E-2</v>
      </c>
      <c r="O31" s="56">
        <v>491753</v>
      </c>
    </row>
    <row r="32" spans="1:15" x14ac:dyDescent="0.2">
      <c r="A32" s="30">
        <v>30</v>
      </c>
      <c r="B32" s="64" t="s">
        <v>59</v>
      </c>
      <c r="C32" s="57" t="s">
        <v>60</v>
      </c>
      <c r="D32" s="13" t="s">
        <v>61</v>
      </c>
      <c r="E32" s="58" t="s">
        <v>62</v>
      </c>
      <c r="F32" s="58">
        <v>204327.70534311637</v>
      </c>
      <c r="G32" s="58">
        <v>202428.38411407734</v>
      </c>
      <c r="H32" s="69">
        <v>9.3826823612279675E-3</v>
      </c>
      <c r="I32" s="79">
        <v>1.6618726021930597E-2</v>
      </c>
      <c r="J32" s="69">
        <v>-9.3536973812182768E-4</v>
      </c>
      <c r="K32" s="58">
        <v>207529</v>
      </c>
      <c r="L32" s="58">
        <v>204.19979777844549</v>
      </c>
      <c r="M32" s="69">
        <v>8.4092221031060177E-3</v>
      </c>
      <c r="N32" s="69">
        <v>1.5667452690803163E-2</v>
      </c>
      <c r="O32" s="58">
        <v>207529</v>
      </c>
    </row>
    <row r="33" spans="1:15" x14ac:dyDescent="0.2">
      <c r="A33" s="30">
        <v>31</v>
      </c>
      <c r="B33" s="1" t="s">
        <v>59</v>
      </c>
      <c r="C33" s="2" t="s">
        <v>60</v>
      </c>
      <c r="D33" s="13" t="s">
        <v>63</v>
      </c>
      <c r="E33" s="58" t="s">
        <v>64</v>
      </c>
      <c r="F33" s="58">
        <v>215386.93750344816</v>
      </c>
      <c r="G33" s="58">
        <v>215968.11322244254</v>
      </c>
      <c r="H33" s="69">
        <v>-2.6910255885588263E-3</v>
      </c>
      <c r="I33" s="79">
        <v>1.5556927958358946E-2</v>
      </c>
      <c r="J33" s="69">
        <v>2.7196638653904665E-4</v>
      </c>
      <c r="K33" s="58">
        <v>218797</v>
      </c>
      <c r="L33" s="58">
        <v>198.55018808968077</v>
      </c>
      <c r="M33" s="69">
        <v>-2.4492845838167687E-3</v>
      </c>
      <c r="N33" s="69">
        <v>1.583226232787327E-2</v>
      </c>
      <c r="O33" s="58">
        <v>218797</v>
      </c>
    </row>
    <row r="34" spans="1:15" x14ac:dyDescent="0.2">
      <c r="A34" s="30">
        <v>32</v>
      </c>
      <c r="B34" s="1" t="s">
        <v>59</v>
      </c>
      <c r="C34" s="2" t="s">
        <v>60</v>
      </c>
      <c r="D34" s="13" t="s">
        <v>65</v>
      </c>
      <c r="E34" s="58" t="s">
        <v>66</v>
      </c>
      <c r="F34" s="58">
        <v>138103.49514174083</v>
      </c>
      <c r="G34" s="58">
        <v>134125.95831325732</v>
      </c>
      <c r="H34" s="69">
        <v>2.9655235112608036E-2</v>
      </c>
      <c r="I34" s="79">
        <v>1.8703910638824262E-2</v>
      </c>
      <c r="J34" s="69">
        <v>-4.8128339975368568E-3</v>
      </c>
      <c r="K34" s="58">
        <v>140009</v>
      </c>
      <c r="L34" s="58">
        <v>229.14927873731529</v>
      </c>
      <c r="M34" s="69">
        <v>2.4666814766950873E-2</v>
      </c>
      <c r="N34" s="69">
        <v>1.3797658461166984E-2</v>
      </c>
      <c r="O34" s="58">
        <v>140009</v>
      </c>
    </row>
    <row r="35" spans="1:15" x14ac:dyDescent="0.2">
      <c r="A35" s="30">
        <v>33</v>
      </c>
      <c r="B35" s="1" t="s">
        <v>59</v>
      </c>
      <c r="C35" s="2" t="s">
        <v>60</v>
      </c>
      <c r="D35" s="13" t="s">
        <v>67</v>
      </c>
      <c r="E35" s="58" t="s">
        <v>68</v>
      </c>
      <c r="F35" s="58">
        <v>276092.03514574171</v>
      </c>
      <c r="G35" s="58">
        <v>270567.20162016334</v>
      </c>
      <c r="H35" s="69">
        <v>2.0419450297358699E-2</v>
      </c>
      <c r="I35" s="79">
        <v>1.6730082416867242E-2</v>
      </c>
      <c r="J35" s="69">
        <v>-2.0390148390475372E-3</v>
      </c>
      <c r="K35" s="58">
        <v>280139</v>
      </c>
      <c r="L35" s="58">
        <v>214.82080280178906</v>
      </c>
      <c r="M35" s="69">
        <v>1.8310635172108736E-2</v>
      </c>
      <c r="N35" s="69">
        <v>1.465802826264806E-2</v>
      </c>
      <c r="O35" s="58">
        <v>280139</v>
      </c>
    </row>
    <row r="36" spans="1:15" x14ac:dyDescent="0.2">
      <c r="A36" s="30">
        <v>34</v>
      </c>
      <c r="B36" s="1" t="s">
        <v>59</v>
      </c>
      <c r="C36" s="2" t="s">
        <v>60</v>
      </c>
      <c r="D36" s="13" t="s">
        <v>69</v>
      </c>
      <c r="E36" s="58" t="s">
        <v>70</v>
      </c>
      <c r="F36" s="58">
        <v>178527.08570713934</v>
      </c>
      <c r="G36" s="58">
        <v>174733.67338312411</v>
      </c>
      <c r="H36" s="69">
        <v>2.170968108532656E-2</v>
      </c>
      <c r="I36" s="79">
        <v>1.4637190183568682E-2</v>
      </c>
      <c r="J36" s="69">
        <v>-2.1680342128755025E-3</v>
      </c>
      <c r="K36" s="58">
        <v>180748</v>
      </c>
      <c r="L36" s="58">
        <v>216.5021255021735</v>
      </c>
      <c r="M36" s="69">
        <v>1.9468110691212015E-2</v>
      </c>
      <c r="N36" s="69">
        <v>1.2440209193264495E-2</v>
      </c>
      <c r="O36" s="58">
        <v>180748</v>
      </c>
    </row>
    <row r="37" spans="1:15" x14ac:dyDescent="0.2">
      <c r="A37" s="30">
        <v>35</v>
      </c>
      <c r="B37" s="1" t="s">
        <v>59</v>
      </c>
      <c r="C37" s="2" t="s">
        <v>60</v>
      </c>
      <c r="D37" s="13" t="s">
        <v>71</v>
      </c>
      <c r="E37" s="58" t="s">
        <v>72</v>
      </c>
      <c r="F37" s="58">
        <v>143321.91677223417</v>
      </c>
      <c r="G37" s="58">
        <v>142364.57517971395</v>
      </c>
      <c r="H37" s="69">
        <v>6.7245773136450637E-3</v>
      </c>
      <c r="I37" s="79">
        <v>1.741039819556911E-2</v>
      </c>
      <c r="J37" s="69">
        <v>-6.6956686625867495E-4</v>
      </c>
      <c r="K37" s="58">
        <v>145720</v>
      </c>
      <c r="L37" s="58">
        <v>208.05954502264734</v>
      </c>
      <c r="M37" s="69">
        <v>6.0245593347985071E-3</v>
      </c>
      <c r="N37" s="69">
        <v>1.6732145939527543E-2</v>
      </c>
      <c r="O37" s="58">
        <v>145720</v>
      </c>
    </row>
    <row r="38" spans="1:15" x14ac:dyDescent="0.2">
      <c r="A38" s="30">
        <v>36</v>
      </c>
      <c r="B38" s="1" t="s">
        <v>59</v>
      </c>
      <c r="C38" s="2" t="s">
        <v>60</v>
      </c>
      <c r="D38" s="13" t="s">
        <v>73</v>
      </c>
      <c r="E38" s="58" t="s">
        <v>74</v>
      </c>
      <c r="F38" s="58">
        <v>129462.62979872027</v>
      </c>
      <c r="G38" s="58">
        <v>127574.32084454435</v>
      </c>
      <c r="H38" s="69">
        <v>1.4801638305226961E-2</v>
      </c>
      <c r="I38" s="79">
        <v>1.7079813295103996E-2</v>
      </c>
      <c r="J38" s="69">
        <v>-1.4772497716910803E-3</v>
      </c>
      <c r="K38" s="58">
        <v>131479</v>
      </c>
      <c r="L38" s="58">
        <v>215.16385862613333</v>
      </c>
      <c r="M38" s="69">
        <v>1.3271019140166151E-2</v>
      </c>
      <c r="N38" s="69">
        <v>1.5574920766051603E-2</v>
      </c>
      <c r="O38" s="58">
        <v>131479</v>
      </c>
    </row>
    <row r="39" spans="1:15" x14ac:dyDescent="0.2">
      <c r="A39" s="34"/>
      <c r="D39" s="5"/>
      <c r="F39" s="71"/>
      <c r="G39" s="71"/>
      <c r="H39" s="72"/>
      <c r="I39" s="72"/>
      <c r="J39" s="72"/>
      <c r="K39" s="72"/>
      <c r="L39" s="71"/>
      <c r="M39" s="71"/>
      <c r="N39" s="72"/>
      <c r="O39" s="72"/>
    </row>
    <row r="40" spans="1:15" ht="51" x14ac:dyDescent="0.2">
      <c r="A40" s="65" t="s">
        <v>0</v>
      </c>
      <c r="B40" s="35" t="s">
        <v>94</v>
      </c>
      <c r="C40" s="35" t="s">
        <v>95</v>
      </c>
      <c r="D40" s="6" t="s">
        <v>1</v>
      </c>
      <c r="E40" s="29" t="s">
        <v>2</v>
      </c>
      <c r="F40" s="73" t="s">
        <v>125</v>
      </c>
      <c r="G40" s="73" t="s">
        <v>138</v>
      </c>
      <c r="H40" s="73" t="s">
        <v>139</v>
      </c>
      <c r="I40" s="38" t="s">
        <v>140</v>
      </c>
      <c r="J40" s="73" t="s">
        <v>141</v>
      </c>
      <c r="K40" s="73" t="s">
        <v>142</v>
      </c>
      <c r="L40" s="73" t="s">
        <v>143</v>
      </c>
      <c r="M40" s="73" t="s">
        <v>144</v>
      </c>
      <c r="N40" s="73" t="s">
        <v>145</v>
      </c>
      <c r="O40" s="73" t="s">
        <v>146</v>
      </c>
    </row>
    <row r="41" spans="1:15" x14ac:dyDescent="0.2">
      <c r="A41" s="7">
        <v>43</v>
      </c>
      <c r="B41" s="7"/>
      <c r="C41" s="7"/>
      <c r="D41" s="13" t="s">
        <v>3</v>
      </c>
      <c r="E41" s="58" t="s">
        <v>101</v>
      </c>
      <c r="F41" s="58">
        <v>2003649.7170485244</v>
      </c>
      <c r="G41" s="58">
        <v>1995366.0273738445</v>
      </c>
      <c r="H41" s="69">
        <v>4.1514637219630668E-3</v>
      </c>
      <c r="I41" s="79">
        <v>1.3575077286405834E-2</v>
      </c>
      <c r="J41" s="69">
        <v>-4.1431767681920917E-4</v>
      </c>
      <c r="K41" s="58">
        <v>2030008</v>
      </c>
      <c r="L41" s="58">
        <v>218.39104011022346</v>
      </c>
      <c r="M41" s="69">
        <v>3.7071315382963821E-3</v>
      </c>
      <c r="N41" s="69">
        <v>1.3155135215102698E-2</v>
      </c>
      <c r="O41" s="58">
        <v>2030008</v>
      </c>
    </row>
    <row r="42" spans="1:15" x14ac:dyDescent="0.2">
      <c r="A42" s="7">
        <v>2</v>
      </c>
      <c r="B42" s="7"/>
      <c r="C42" s="7"/>
      <c r="D42" s="13" t="s">
        <v>12</v>
      </c>
      <c r="E42" s="58" t="s">
        <v>13</v>
      </c>
      <c r="F42" s="58">
        <v>1718402.4031834682</v>
      </c>
      <c r="G42" s="58">
        <v>1736059.6710766263</v>
      </c>
      <c r="H42" s="69">
        <v>-1.0170887664366912E-2</v>
      </c>
      <c r="I42" s="79">
        <v>1.4236989693517943E-2</v>
      </c>
      <c r="J42" s="69">
        <v>1.0148331619364015E-3</v>
      </c>
      <c r="K42" s="58">
        <v>1744636</v>
      </c>
      <c r="L42" s="58">
        <v>218.14486625754151</v>
      </c>
      <c r="M42" s="69">
        <v>-9.190878607738151E-3</v>
      </c>
      <c r="N42" s="69">
        <v>1.5266271024721556E-2</v>
      </c>
      <c r="O42" s="58">
        <v>1744636</v>
      </c>
    </row>
    <row r="43" spans="1:15" x14ac:dyDescent="0.2">
      <c r="A43" s="7">
        <v>3</v>
      </c>
      <c r="B43" s="7"/>
      <c r="C43" s="7"/>
      <c r="D43" s="13" t="s">
        <v>20</v>
      </c>
      <c r="E43" s="58" t="s">
        <v>21</v>
      </c>
      <c r="F43" s="58">
        <v>2520181.9862819654</v>
      </c>
      <c r="G43" s="58">
        <v>2518002.0111756562</v>
      </c>
      <c r="H43" s="69">
        <v>8.657559035432083E-4</v>
      </c>
      <c r="I43" s="79">
        <v>1.4007131825203079E-2</v>
      </c>
      <c r="J43" s="69">
        <v>-1.5202905367805997E-4</v>
      </c>
      <c r="K43" s="58">
        <v>2555094</v>
      </c>
      <c r="L43" s="58">
        <v>212.00747379532916</v>
      </c>
      <c r="M43" s="69">
        <v>7.0568204555754299E-4</v>
      </c>
      <c r="N43" s="69">
        <v>1.3852973280529035E-2</v>
      </c>
      <c r="O43" s="58">
        <v>2555094</v>
      </c>
    </row>
    <row r="44" spans="1:15" x14ac:dyDescent="0.2">
      <c r="A44" s="7">
        <v>4</v>
      </c>
      <c r="B44" s="7"/>
      <c r="C44" s="7"/>
      <c r="D44" s="13" t="s">
        <v>44</v>
      </c>
      <c r="E44" s="58" t="s">
        <v>45</v>
      </c>
      <c r="F44" s="58">
        <v>1494700.129089358</v>
      </c>
      <c r="G44" s="58">
        <v>1484018.0596099868</v>
      </c>
      <c r="H44" s="69">
        <v>7.1980724292388665E-3</v>
      </c>
      <c r="I44" s="79">
        <v>1.5237965551022192E-2</v>
      </c>
      <c r="J44" s="69">
        <v>-1.2199980608385008E-3</v>
      </c>
      <c r="K44" s="58">
        <v>1515625</v>
      </c>
      <c r="L44" s="58">
        <v>205.65778812133158</v>
      </c>
      <c r="M44" s="69">
        <v>5.9453805872387022E-3</v>
      </c>
      <c r="N44" s="69">
        <v>1.3999377201760366E-2</v>
      </c>
      <c r="O44" s="58">
        <v>1515625</v>
      </c>
    </row>
    <row r="45" spans="1:15" x14ac:dyDescent="0.2">
      <c r="A45" s="7">
        <v>5</v>
      </c>
      <c r="B45" s="7"/>
      <c r="C45" s="7"/>
      <c r="D45" s="13" t="s">
        <v>46</v>
      </c>
      <c r="E45" s="58" t="s">
        <v>47</v>
      </c>
      <c r="F45" s="58">
        <v>2168524.8082061703</v>
      </c>
      <c r="G45" s="58">
        <v>2196332.9953807704</v>
      </c>
      <c r="H45" s="69">
        <v>-1.266118900598634E-2</v>
      </c>
      <c r="I45" s="79">
        <v>1.1451899513433172E-2</v>
      </c>
      <c r="J45" s="69">
        <v>1.8931987310553122E-3</v>
      </c>
      <c r="K45" s="58">
        <v>2197511</v>
      </c>
      <c r="L45" s="58">
        <v>197.80069570250922</v>
      </c>
      <c r="M45" s="69">
        <v>-1.0797810374665984E-2</v>
      </c>
      <c r="N45" s="69">
        <v>1.3366778966115378E-2</v>
      </c>
      <c r="O45" s="58">
        <v>2197511</v>
      </c>
    </row>
    <row r="46" spans="1:15" x14ac:dyDescent="0.2">
      <c r="A46" s="7">
        <v>6</v>
      </c>
      <c r="B46" s="7"/>
      <c r="C46" s="7"/>
      <c r="D46" s="13" t="s">
        <v>54</v>
      </c>
      <c r="E46" s="58" t="s">
        <v>55</v>
      </c>
      <c r="F46" s="58">
        <v>1999279.2877815873</v>
      </c>
      <c r="G46" s="58">
        <v>1992419.1457090005</v>
      </c>
      <c r="H46" s="69">
        <v>3.4431219391568568E-3</v>
      </c>
      <c r="I46" s="79">
        <v>1.4949538105645699E-2</v>
      </c>
      <c r="J46" s="69">
        <v>-3.4723089491983661E-4</v>
      </c>
      <c r="K46" s="58">
        <v>2028463</v>
      </c>
      <c r="L46" s="58">
        <v>204.63775909500831</v>
      </c>
      <c r="M46" s="69">
        <v>3.0626606582628835E-3</v>
      </c>
      <c r="N46" s="69">
        <v>1.4597116269230659E-2</v>
      </c>
      <c r="O46" s="58">
        <v>2028463</v>
      </c>
    </row>
    <row r="47" spans="1:15" x14ac:dyDescent="0.2">
      <c r="A47" s="7">
        <v>7</v>
      </c>
      <c r="B47" s="7"/>
      <c r="C47" s="7"/>
      <c r="D47" s="13" t="s">
        <v>59</v>
      </c>
      <c r="E47" s="58" t="s">
        <v>60</v>
      </c>
      <c r="F47" s="58">
        <v>1285221.8054121409</v>
      </c>
      <c r="G47" s="58">
        <v>1267762.226677323</v>
      </c>
      <c r="H47" s="69">
        <v>1.3771966357270182E-2</v>
      </c>
      <c r="I47" s="79">
        <v>1.6548246506582265E-2</v>
      </c>
      <c r="J47" s="69">
        <v>-1.5836115906173731E-3</v>
      </c>
      <c r="K47" s="58">
        <v>1304421</v>
      </c>
      <c r="L47" s="58">
        <v>211.08409510938617</v>
      </c>
      <c r="M47" s="69">
        <v>1.2141304024363864E-2</v>
      </c>
      <c r="N47" s="69">
        <v>1.4938428920992619E-2</v>
      </c>
      <c r="O47" s="58">
        <v>1304421</v>
      </c>
    </row>
    <row r="48" spans="1:15" x14ac:dyDescent="0.2">
      <c r="A48" s="36"/>
      <c r="B48" s="36"/>
      <c r="C48" s="36"/>
      <c r="D48" s="13" t="s">
        <v>75</v>
      </c>
      <c r="E48" s="13" t="s">
        <v>128</v>
      </c>
      <c r="F48" s="74" t="s">
        <v>137</v>
      </c>
      <c r="G48" s="74" t="s">
        <v>137</v>
      </c>
      <c r="H48" s="75" t="s">
        <v>147</v>
      </c>
      <c r="I48" s="81" t="s">
        <v>148</v>
      </c>
      <c r="J48" s="75" t="s">
        <v>149</v>
      </c>
      <c r="K48" s="74" t="s">
        <v>150</v>
      </c>
      <c r="L48" s="74" t="s">
        <v>151</v>
      </c>
      <c r="M48" s="75" t="s">
        <v>152</v>
      </c>
      <c r="N48" s="75" t="s">
        <v>148</v>
      </c>
      <c r="O48" s="74" t="s">
        <v>150</v>
      </c>
    </row>
    <row r="49" spans="1:1" x14ac:dyDescent="0.2">
      <c r="A49" s="34"/>
    </row>
  </sheetData>
  <pageMargins left="0.7" right="0.7" top="0.75" bottom="0.75" header="0.3" footer="0.3"/>
  <pageSetup paperSize="9" scale="57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9D969-3B6E-4403-9645-1846FD412E4B}">
  <sheetPr>
    <tabColor rgb="FF005EB8"/>
    <pageSetUpPr fitToPage="1"/>
  </sheetPr>
  <dimension ref="A1:O77"/>
  <sheetViews>
    <sheetView workbookViewId="0"/>
  </sheetViews>
  <sheetFormatPr defaultRowHeight="12.75" x14ac:dyDescent="0.2"/>
  <cols>
    <col min="1" max="1" width="4.7109375" style="13" bestFit="1" customWidth="1"/>
    <col min="2" max="2" width="5.5703125" style="13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15" width="12.5703125" style="13" customWidth="1"/>
    <col min="16" max="16384" width="9.140625" style="13"/>
  </cols>
  <sheetData>
    <row r="1" spans="1:15" s="50" customFormat="1" ht="38.25" customHeight="1" x14ac:dyDescent="0.35">
      <c r="A1" s="28" t="s">
        <v>242</v>
      </c>
      <c r="F1" s="28"/>
      <c r="O1" s="67" t="s">
        <v>200</v>
      </c>
    </row>
    <row r="2" spans="1:15" ht="51" x14ac:dyDescent="0.2">
      <c r="A2" s="66" t="s">
        <v>0</v>
      </c>
      <c r="B2" s="29" t="s">
        <v>1</v>
      </c>
      <c r="C2" s="29" t="s">
        <v>2</v>
      </c>
      <c r="D2" s="29" t="s">
        <v>102</v>
      </c>
      <c r="E2" s="29" t="s">
        <v>116</v>
      </c>
      <c r="F2" s="68" t="s">
        <v>153</v>
      </c>
      <c r="G2" s="68" t="s">
        <v>154</v>
      </c>
      <c r="H2" s="68" t="s">
        <v>155</v>
      </c>
      <c r="I2" s="37" t="s">
        <v>156</v>
      </c>
      <c r="J2" s="68" t="s">
        <v>157</v>
      </c>
      <c r="K2" s="68" t="s">
        <v>158</v>
      </c>
      <c r="L2" s="68" t="s">
        <v>159</v>
      </c>
      <c r="M2" s="68" t="s">
        <v>160</v>
      </c>
      <c r="N2" s="68" t="s">
        <v>161</v>
      </c>
      <c r="O2" s="68" t="s">
        <v>162</v>
      </c>
    </row>
    <row r="3" spans="1:15" x14ac:dyDescent="0.2">
      <c r="A3" s="59">
        <v>1</v>
      </c>
      <c r="B3" s="31" t="s">
        <v>3</v>
      </c>
      <c r="C3" s="13" t="s">
        <v>101</v>
      </c>
      <c r="D3" s="13" t="s">
        <v>4</v>
      </c>
      <c r="E3" s="58" t="s">
        <v>5</v>
      </c>
      <c r="F3" s="58">
        <v>405338</v>
      </c>
      <c r="G3" s="58">
        <v>400804.87114827684</v>
      </c>
      <c r="H3" s="69">
        <v>1.1310064268271081E-2</v>
      </c>
      <c r="I3" s="79">
        <v>1.3090924079380173E-2</v>
      </c>
      <c r="J3" s="69">
        <v>-1.1310064268270858E-3</v>
      </c>
      <c r="K3" s="58">
        <v>410180</v>
      </c>
      <c r="L3" s="58">
        <v>225.31597592895866</v>
      </c>
      <c r="M3" s="69">
        <v>1.0166739671616076E-2</v>
      </c>
      <c r="N3" s="69">
        <v>1.1945586152791066E-2</v>
      </c>
      <c r="O3" s="58">
        <v>410180</v>
      </c>
    </row>
    <row r="4" spans="1:15" x14ac:dyDescent="0.2">
      <c r="A4" s="59">
        <v>2</v>
      </c>
      <c r="B4" s="1" t="s">
        <v>3</v>
      </c>
      <c r="C4" s="2" t="s">
        <v>101</v>
      </c>
      <c r="D4" s="13" t="s">
        <v>6</v>
      </c>
      <c r="E4" s="58" t="s">
        <v>7</v>
      </c>
      <c r="F4" s="58">
        <v>721556</v>
      </c>
      <c r="G4" s="58">
        <v>720263.45727197453</v>
      </c>
      <c r="H4" s="69">
        <v>1.7945415874922599E-3</v>
      </c>
      <c r="I4" s="79">
        <v>1.3055066599911846E-2</v>
      </c>
      <c r="J4" s="69">
        <v>-1.794541587492259E-4</v>
      </c>
      <c r="K4" s="58">
        <v>730845</v>
      </c>
      <c r="L4" s="58">
        <v>224.98652470602414</v>
      </c>
      <c r="M4" s="69">
        <v>1.6150601017073107E-3</v>
      </c>
      <c r="N4" s="69">
        <v>1.2873567678738818E-2</v>
      </c>
      <c r="O4" s="58">
        <v>730845</v>
      </c>
    </row>
    <row r="5" spans="1:15" x14ac:dyDescent="0.2">
      <c r="A5" s="59">
        <v>3</v>
      </c>
      <c r="B5" s="1" t="s">
        <v>3</v>
      </c>
      <c r="C5" s="2" t="s">
        <v>101</v>
      </c>
      <c r="D5" s="13" t="s">
        <v>8</v>
      </c>
      <c r="E5" s="58" t="s">
        <v>9</v>
      </c>
      <c r="F5" s="58">
        <v>325069</v>
      </c>
      <c r="G5" s="58">
        <v>325842.45086619008</v>
      </c>
      <c r="H5" s="69">
        <v>-2.3736958279499953E-3</v>
      </c>
      <c r="I5" s="79">
        <v>1.2594245180585606E-2</v>
      </c>
      <c r="J5" s="69">
        <v>2.3736958279499962E-4</v>
      </c>
      <c r="K5" s="58">
        <v>329241</v>
      </c>
      <c r="L5" s="58">
        <v>214.16318831418332</v>
      </c>
      <c r="M5" s="69">
        <v>-2.1372896634949123E-3</v>
      </c>
      <c r="N5" s="69">
        <v>1.2834198277904107E-2</v>
      </c>
      <c r="O5" s="58">
        <v>329241</v>
      </c>
    </row>
    <row r="6" spans="1:15" x14ac:dyDescent="0.2">
      <c r="A6" s="60">
        <v>4</v>
      </c>
      <c r="B6" s="3" t="s">
        <v>3</v>
      </c>
      <c r="C6" s="4" t="s">
        <v>101</v>
      </c>
      <c r="D6" s="33" t="s">
        <v>10</v>
      </c>
      <c r="E6" s="56" t="s">
        <v>11</v>
      </c>
      <c r="F6" s="56">
        <v>578045</v>
      </c>
      <c r="G6" s="56">
        <v>575599.50903718523</v>
      </c>
      <c r="H6" s="70">
        <v>4.2485980693509617E-3</v>
      </c>
      <c r="I6" s="80">
        <v>1.2813678162837183E-2</v>
      </c>
      <c r="J6" s="70">
        <v>-4.248598069351182E-4</v>
      </c>
      <c r="K6" s="56">
        <v>585203</v>
      </c>
      <c r="L6" s="56">
        <v>215.36032289513517</v>
      </c>
      <c r="M6" s="70">
        <v>3.8216799857730965E-3</v>
      </c>
      <c r="N6" s="70">
        <v>1.23831189613266E-2</v>
      </c>
      <c r="O6" s="56">
        <v>585203</v>
      </c>
    </row>
    <row r="7" spans="1:15" x14ac:dyDescent="0.2">
      <c r="A7" s="59">
        <v>5</v>
      </c>
      <c r="B7" s="64" t="s">
        <v>12</v>
      </c>
      <c r="C7" s="57" t="s">
        <v>13</v>
      </c>
      <c r="D7" s="13" t="s">
        <v>14</v>
      </c>
      <c r="E7" s="58" t="s">
        <v>15</v>
      </c>
      <c r="F7" s="58">
        <v>623366</v>
      </c>
      <c r="G7" s="58">
        <v>624156.13616022712</v>
      </c>
      <c r="H7" s="69">
        <v>-1.2659270885134744E-3</v>
      </c>
      <c r="I7" s="79">
        <v>1.4337966647837597E-2</v>
      </c>
      <c r="J7" s="69">
        <v>1.2659270885135871E-4</v>
      </c>
      <c r="K7" s="58">
        <v>632384</v>
      </c>
      <c r="L7" s="58">
        <v>223.74949272954885</v>
      </c>
      <c r="M7" s="69">
        <v>-1.139251341354286E-3</v>
      </c>
      <c r="N7" s="69">
        <v>1.446662153534195E-2</v>
      </c>
      <c r="O7" s="58">
        <v>632384</v>
      </c>
    </row>
    <row r="8" spans="1:15" x14ac:dyDescent="0.2">
      <c r="A8" s="59">
        <v>6</v>
      </c>
      <c r="B8" s="1" t="s">
        <v>12</v>
      </c>
      <c r="C8" s="2" t="s">
        <v>13</v>
      </c>
      <c r="D8" s="13" t="s">
        <v>16</v>
      </c>
      <c r="E8" s="58" t="s">
        <v>17</v>
      </c>
      <c r="F8" s="58">
        <v>712523</v>
      </c>
      <c r="G8" s="58">
        <v>723431.13378158759</v>
      </c>
      <c r="H8" s="69">
        <v>-1.5078330572486642E-2</v>
      </c>
      <c r="I8" s="79">
        <v>1.3058663933454229E-2</v>
      </c>
      <c r="J8" s="69">
        <v>1.5078330572486532E-3</v>
      </c>
      <c r="K8" s="58">
        <v>722916</v>
      </c>
      <c r="L8" s="58">
        <v>217.29336103148586</v>
      </c>
      <c r="M8" s="69">
        <v>-1.3593224819500094E-2</v>
      </c>
      <c r="N8" s="69">
        <v>1.4586195814029868E-2</v>
      </c>
      <c r="O8" s="58">
        <v>722916</v>
      </c>
    </row>
    <row r="9" spans="1:15" x14ac:dyDescent="0.2">
      <c r="A9" s="60">
        <v>7</v>
      </c>
      <c r="B9" s="3" t="s">
        <v>12</v>
      </c>
      <c r="C9" s="4" t="s">
        <v>13</v>
      </c>
      <c r="D9" s="33" t="s">
        <v>18</v>
      </c>
      <c r="E9" s="56" t="s">
        <v>19</v>
      </c>
      <c r="F9" s="56">
        <v>408747</v>
      </c>
      <c r="G9" s="56">
        <v>413232.20813129615</v>
      </c>
      <c r="H9" s="70">
        <v>-1.0853965501815499E-2</v>
      </c>
      <c r="I9" s="80">
        <v>1.3358307700831462E-2</v>
      </c>
      <c r="J9" s="70">
        <v>1.0853965501815498E-3</v>
      </c>
      <c r="K9" s="56">
        <v>414657</v>
      </c>
      <c r="L9" s="56">
        <v>220.54070158040594</v>
      </c>
      <c r="M9" s="70">
        <v>-9.779746179920501E-3</v>
      </c>
      <c r="N9" s="70">
        <v>1.4458821716122783E-2</v>
      </c>
      <c r="O9" s="56">
        <v>414657</v>
      </c>
    </row>
    <row r="10" spans="1:15" x14ac:dyDescent="0.2">
      <c r="A10" s="59">
        <v>8</v>
      </c>
      <c r="B10" s="64" t="s">
        <v>20</v>
      </c>
      <c r="C10" s="57" t="s">
        <v>21</v>
      </c>
      <c r="D10" s="13" t="s">
        <v>22</v>
      </c>
      <c r="E10" s="58" t="s">
        <v>23</v>
      </c>
      <c r="F10" s="58">
        <v>348984</v>
      </c>
      <c r="G10" s="58">
        <v>356297.52677966183</v>
      </c>
      <c r="H10" s="69">
        <v>-2.0526459573727562E-2</v>
      </c>
      <c r="I10" s="79">
        <v>9.1032585894681439E-3</v>
      </c>
      <c r="J10" s="69">
        <v>2.0526459573727671E-3</v>
      </c>
      <c r="K10" s="58">
        <v>352884</v>
      </c>
      <c r="L10" s="58">
        <v>214.73676499155306</v>
      </c>
      <c r="M10" s="69">
        <v>-1.8515260812350776E-2</v>
      </c>
      <c r="N10" s="69">
        <v>1.117529743483936E-2</v>
      </c>
      <c r="O10" s="58">
        <v>352884</v>
      </c>
    </row>
    <row r="11" spans="1:15" x14ac:dyDescent="0.2">
      <c r="A11" s="59">
        <v>9</v>
      </c>
      <c r="B11" s="1" t="s">
        <v>20</v>
      </c>
      <c r="C11" s="2" t="s">
        <v>21</v>
      </c>
      <c r="D11" s="13" t="s">
        <v>24</v>
      </c>
      <c r="E11" s="58" t="s">
        <v>25</v>
      </c>
      <c r="F11" s="58">
        <v>288233</v>
      </c>
      <c r="G11" s="58">
        <v>290097.31322439504</v>
      </c>
      <c r="H11" s="69">
        <v>-6.4265097931223147E-3</v>
      </c>
      <c r="I11" s="79">
        <v>1.0927058387583122E-2</v>
      </c>
      <c r="J11" s="69">
        <v>6.4265097931222033E-4</v>
      </c>
      <c r="K11" s="58">
        <v>291570</v>
      </c>
      <c r="L11" s="58">
        <v>216.42755095031325</v>
      </c>
      <c r="M11" s="69">
        <v>-5.7872935263608705E-3</v>
      </c>
      <c r="N11" s="69">
        <v>1.1577439085739716E-2</v>
      </c>
      <c r="O11" s="58">
        <v>291570</v>
      </c>
    </row>
    <row r="12" spans="1:15" x14ac:dyDescent="0.2">
      <c r="A12" s="59">
        <v>10</v>
      </c>
      <c r="B12" s="1" t="s">
        <v>20</v>
      </c>
      <c r="C12" s="2" t="s">
        <v>21</v>
      </c>
      <c r="D12" s="13" t="s">
        <v>26</v>
      </c>
      <c r="E12" s="58" t="s">
        <v>27</v>
      </c>
      <c r="F12" s="58">
        <v>230789</v>
      </c>
      <c r="G12" s="58">
        <v>235306.93760805859</v>
      </c>
      <c r="H12" s="69">
        <v>-1.920018871514928E-2</v>
      </c>
      <c r="I12" s="79">
        <v>1.5775452180545102E-2</v>
      </c>
      <c r="J12" s="69">
        <v>1.9200188715149391E-3</v>
      </c>
      <c r="K12" s="58">
        <v>234880</v>
      </c>
      <c r="L12" s="58">
        <v>207.11154184925414</v>
      </c>
      <c r="M12" s="69">
        <v>-1.7316660016261642E-2</v>
      </c>
      <c r="N12" s="69">
        <v>1.7726148126643748E-2</v>
      </c>
      <c r="O12" s="58">
        <v>234880</v>
      </c>
    </row>
    <row r="13" spans="1:15" x14ac:dyDescent="0.2">
      <c r="A13" s="59">
        <v>11</v>
      </c>
      <c r="B13" s="1" t="s">
        <v>20</v>
      </c>
      <c r="C13" s="2" t="s">
        <v>21</v>
      </c>
      <c r="D13" s="13" t="s">
        <v>28</v>
      </c>
      <c r="E13" s="58" t="s">
        <v>29</v>
      </c>
      <c r="F13" s="58">
        <v>238543</v>
      </c>
      <c r="G13" s="58">
        <v>239583.10524598163</v>
      </c>
      <c r="H13" s="69">
        <v>-4.3413129857956534E-3</v>
      </c>
      <c r="I13" s="79">
        <v>1.4437539050379256E-2</v>
      </c>
      <c r="J13" s="69">
        <v>4.3413129857956508E-4</v>
      </c>
      <c r="K13" s="58">
        <v>242092</v>
      </c>
      <c r="L13" s="58">
        <v>210.17258534518973</v>
      </c>
      <c r="M13" s="69">
        <v>-3.9091815806994168E-3</v>
      </c>
      <c r="N13" s="69">
        <v>1.4877820770259342E-2</v>
      </c>
      <c r="O13" s="58">
        <v>242092</v>
      </c>
    </row>
    <row r="14" spans="1:15" x14ac:dyDescent="0.2">
      <c r="A14" s="59">
        <v>12</v>
      </c>
      <c r="B14" s="1" t="s">
        <v>20</v>
      </c>
      <c r="C14" s="2" t="s">
        <v>21</v>
      </c>
      <c r="D14" s="13" t="s">
        <v>30</v>
      </c>
      <c r="E14" s="58" t="s">
        <v>31</v>
      </c>
      <c r="F14" s="58">
        <v>190628</v>
      </c>
      <c r="G14" s="58">
        <v>180811.59118214526</v>
      </c>
      <c r="H14" s="69">
        <v>5.4290815946450799E-2</v>
      </c>
      <c r="I14" s="79">
        <v>1.4964574397880348E-2</v>
      </c>
      <c r="J14" s="69">
        <v>-5.0000000000000001E-3</v>
      </c>
      <c r="K14" s="58">
        <v>192513</v>
      </c>
      <c r="L14" s="58">
        <v>229.14518224143319</v>
      </c>
      <c r="M14" s="69">
        <v>4.9017925741667412E-2</v>
      </c>
      <c r="N14" s="69">
        <v>9.8883689699309496E-3</v>
      </c>
      <c r="O14" s="58">
        <v>192513</v>
      </c>
    </row>
    <row r="15" spans="1:15" x14ac:dyDescent="0.2">
      <c r="A15" s="59">
        <v>13</v>
      </c>
      <c r="B15" s="1" t="s">
        <v>20</v>
      </c>
      <c r="C15" s="2" t="s">
        <v>21</v>
      </c>
      <c r="D15" s="13" t="s">
        <v>32</v>
      </c>
      <c r="E15" s="58" t="s">
        <v>33</v>
      </c>
      <c r="F15" s="58">
        <v>247237</v>
      </c>
      <c r="G15" s="58">
        <v>247374.07703528748</v>
      </c>
      <c r="H15" s="69">
        <v>-5.541285365480153E-4</v>
      </c>
      <c r="I15" s="79">
        <v>1.4812364221010066E-2</v>
      </c>
      <c r="J15" s="69">
        <v>5.5412853654823822E-5</v>
      </c>
      <c r="K15" s="58">
        <v>250913</v>
      </c>
      <c r="L15" s="58">
        <v>201.48248170177607</v>
      </c>
      <c r="M15" s="69">
        <v>-4.9901539789432015E-4</v>
      </c>
      <c r="N15" s="69">
        <v>1.4868324724859106E-2</v>
      </c>
      <c r="O15" s="58">
        <v>250913</v>
      </c>
    </row>
    <row r="16" spans="1:15" x14ac:dyDescent="0.2">
      <c r="A16" s="59">
        <v>14</v>
      </c>
      <c r="B16" s="1" t="s">
        <v>20</v>
      </c>
      <c r="C16" s="2" t="s">
        <v>21</v>
      </c>
      <c r="D16" s="13" t="s">
        <v>34</v>
      </c>
      <c r="E16" s="58" t="s">
        <v>35</v>
      </c>
      <c r="F16" s="58">
        <v>192971</v>
      </c>
      <c r="G16" s="58">
        <v>190607.764888518</v>
      </c>
      <c r="H16" s="69">
        <v>1.2398419932494464E-2</v>
      </c>
      <c r="I16" s="79">
        <v>1.4594169832710779E-2</v>
      </c>
      <c r="J16" s="69">
        <v>-1.2398419932494022E-3</v>
      </c>
      <c r="K16" s="58">
        <v>195545</v>
      </c>
      <c r="L16" s="58">
        <v>235.40507966353999</v>
      </c>
      <c r="M16" s="69">
        <v>1.1145758784963711E-2</v>
      </c>
      <c r="N16" s="69">
        <v>1.3338791839188291E-2</v>
      </c>
      <c r="O16" s="58">
        <v>195545</v>
      </c>
    </row>
    <row r="17" spans="1:15" x14ac:dyDescent="0.2">
      <c r="A17" s="59">
        <v>15</v>
      </c>
      <c r="B17" s="1" t="s">
        <v>20</v>
      </c>
      <c r="C17" s="2" t="s">
        <v>21</v>
      </c>
      <c r="D17" s="13" t="s">
        <v>36</v>
      </c>
      <c r="E17" s="58" t="s">
        <v>37</v>
      </c>
      <c r="F17" s="58">
        <v>173547</v>
      </c>
      <c r="G17" s="58">
        <v>175289.12827624247</v>
      </c>
      <c r="H17" s="69">
        <v>-9.9385985507156605E-3</v>
      </c>
      <c r="I17" s="79">
        <v>1.4764849146159165E-2</v>
      </c>
      <c r="J17" s="69">
        <v>9.9385985507155494E-4</v>
      </c>
      <c r="K17" s="58">
        <v>176284</v>
      </c>
      <c r="L17" s="58">
        <v>205.81550116243622</v>
      </c>
      <c r="M17" s="69">
        <v>-8.9569961853638302E-3</v>
      </c>
      <c r="N17" s="69">
        <v>1.5770943894161338E-2</v>
      </c>
      <c r="O17" s="58">
        <v>176284</v>
      </c>
    </row>
    <row r="18" spans="1:15" x14ac:dyDescent="0.2">
      <c r="A18" s="59">
        <v>16</v>
      </c>
      <c r="B18" s="1" t="s">
        <v>20</v>
      </c>
      <c r="C18" s="2" t="s">
        <v>21</v>
      </c>
      <c r="D18" s="13" t="s">
        <v>38</v>
      </c>
      <c r="E18" s="58" t="s">
        <v>39</v>
      </c>
      <c r="F18" s="58">
        <v>268742</v>
      </c>
      <c r="G18" s="58">
        <v>269794.43952568475</v>
      </c>
      <c r="H18" s="69">
        <v>-3.9008940567307748E-3</v>
      </c>
      <c r="I18" s="79">
        <v>1.277693956564252E-2</v>
      </c>
      <c r="J18" s="69">
        <v>3.9008940567309986E-4</v>
      </c>
      <c r="K18" s="58">
        <v>272282</v>
      </c>
      <c r="L18" s="58">
        <v>211.226160002017</v>
      </c>
      <c r="M18" s="69">
        <v>-3.5118621070016065E-3</v>
      </c>
      <c r="N18" s="69">
        <v>1.3172485134441247E-2</v>
      </c>
      <c r="O18" s="58">
        <v>272282</v>
      </c>
    </row>
    <row r="19" spans="1:15" x14ac:dyDescent="0.2">
      <c r="A19" s="59">
        <v>17</v>
      </c>
      <c r="B19" s="1" t="s">
        <v>20</v>
      </c>
      <c r="C19" s="2" t="s">
        <v>21</v>
      </c>
      <c r="D19" s="13" t="s">
        <v>40</v>
      </c>
      <c r="E19" s="58" t="s">
        <v>41</v>
      </c>
      <c r="F19" s="58">
        <v>116157</v>
      </c>
      <c r="G19" s="58">
        <v>114824.6357590119</v>
      </c>
      <c r="H19" s="69">
        <v>1.1603470215088674E-2</v>
      </c>
      <c r="I19" s="79">
        <v>1.8330286274026664E-2</v>
      </c>
      <c r="J19" s="69">
        <v>-1.160347021508845E-3</v>
      </c>
      <c r="K19" s="58">
        <v>118149</v>
      </c>
      <c r="L19" s="58">
        <v>216.8437626620449</v>
      </c>
      <c r="M19" s="69">
        <v>1.0430189091608089E-2</v>
      </c>
      <c r="N19" s="69">
        <v>1.7149203233554511E-2</v>
      </c>
      <c r="O19" s="58">
        <v>118149</v>
      </c>
    </row>
    <row r="20" spans="1:15" x14ac:dyDescent="0.2">
      <c r="A20" s="60">
        <v>18</v>
      </c>
      <c r="B20" s="3" t="s">
        <v>20</v>
      </c>
      <c r="C20" s="4" t="s">
        <v>21</v>
      </c>
      <c r="D20" s="33" t="s">
        <v>42</v>
      </c>
      <c r="E20" s="56" t="s">
        <v>43</v>
      </c>
      <c r="F20" s="56">
        <v>259263</v>
      </c>
      <c r="G20" s="56">
        <v>253305.66802119938</v>
      </c>
      <c r="H20" s="70">
        <v>2.3518352452745139E-2</v>
      </c>
      <c r="I20" s="80">
        <v>1.3173612883138563E-2</v>
      </c>
      <c r="J20" s="70">
        <v>-2.3518352452745138E-3</v>
      </c>
      <c r="K20" s="56">
        <v>262061</v>
      </c>
      <c r="L20" s="56">
        <v>215.7668376903525</v>
      </c>
      <c r="M20" s="70">
        <v>2.1112554071598844E-2</v>
      </c>
      <c r="N20" s="70">
        <v>1.0792129999267264E-2</v>
      </c>
      <c r="O20" s="56">
        <v>262061</v>
      </c>
    </row>
    <row r="21" spans="1:15" x14ac:dyDescent="0.2">
      <c r="A21" s="59">
        <v>19</v>
      </c>
      <c r="B21" s="64" t="s">
        <v>44</v>
      </c>
      <c r="C21" s="57" t="s">
        <v>45</v>
      </c>
      <c r="D21" s="13" t="s">
        <v>103</v>
      </c>
      <c r="E21" s="58" t="s">
        <v>104</v>
      </c>
      <c r="F21" s="58">
        <v>690399</v>
      </c>
      <c r="G21" s="58">
        <v>692736.11357972247</v>
      </c>
      <c r="H21" s="69">
        <v>-3.3737429504655525E-3</v>
      </c>
      <c r="I21" s="79">
        <v>1.4319274895166156E-2</v>
      </c>
      <c r="J21" s="69">
        <v>3.3737429504656627E-4</v>
      </c>
      <c r="K21" s="58">
        <v>700521</v>
      </c>
      <c r="L21" s="58">
        <v>196.84482334501865</v>
      </c>
      <c r="M21" s="69">
        <v>-3.0378928779720704E-3</v>
      </c>
      <c r="N21" s="69">
        <v>1.4661087284309593E-2</v>
      </c>
      <c r="O21" s="58">
        <v>700521</v>
      </c>
    </row>
    <row r="22" spans="1:15" x14ac:dyDescent="0.2">
      <c r="A22" s="59">
        <v>20</v>
      </c>
      <c r="B22" s="1" t="s">
        <v>44</v>
      </c>
      <c r="C22" s="2" t="s">
        <v>45</v>
      </c>
      <c r="D22" s="13" t="s">
        <v>105</v>
      </c>
      <c r="E22" s="58" t="s">
        <v>106</v>
      </c>
      <c r="F22" s="58">
        <v>413421</v>
      </c>
      <c r="G22" s="58">
        <v>412004.52287238825</v>
      </c>
      <c r="H22" s="69">
        <v>3.4380135386291588E-3</v>
      </c>
      <c r="I22" s="79">
        <v>1.395950545959157E-2</v>
      </c>
      <c r="J22" s="69">
        <v>-3.4380135386291588E-4</v>
      </c>
      <c r="K22" s="58">
        <v>419048</v>
      </c>
      <c r="L22" s="58">
        <v>206.60121161552053</v>
      </c>
      <c r="M22" s="69">
        <v>3.092949098293607E-3</v>
      </c>
      <c r="N22" s="69">
        <v>1.3610822865795402E-2</v>
      </c>
      <c r="O22" s="58">
        <v>419048</v>
      </c>
    </row>
    <row r="23" spans="1:15" x14ac:dyDescent="0.2">
      <c r="A23" s="60">
        <v>21</v>
      </c>
      <c r="B23" s="3" t="s">
        <v>44</v>
      </c>
      <c r="C23" s="4" t="s">
        <v>45</v>
      </c>
      <c r="D23" s="33" t="s">
        <v>107</v>
      </c>
      <c r="E23" s="56" t="s">
        <v>108</v>
      </c>
      <c r="F23" s="56">
        <v>411805</v>
      </c>
      <c r="G23" s="56">
        <v>401926.65309319901</v>
      </c>
      <c r="H23" s="70">
        <v>2.4577486540835025E-2</v>
      </c>
      <c r="I23" s="80">
        <v>1.5348921242526181E-2</v>
      </c>
      <c r="J23" s="70">
        <v>-2.4577486540835239E-3</v>
      </c>
      <c r="K23" s="56">
        <v>417098</v>
      </c>
      <c r="L23" s="56">
        <v>229.55109353860371</v>
      </c>
      <c r="M23" s="70">
        <v>2.2059052074457908E-2</v>
      </c>
      <c r="N23" s="70">
        <v>1.2853170796857771E-2</v>
      </c>
      <c r="O23" s="56">
        <v>417098</v>
      </c>
    </row>
    <row r="24" spans="1:15" x14ac:dyDescent="0.2">
      <c r="A24" s="59">
        <v>22</v>
      </c>
      <c r="B24" s="64" t="s">
        <v>46</v>
      </c>
      <c r="C24" s="57" t="s">
        <v>47</v>
      </c>
      <c r="D24" s="13" t="s">
        <v>48</v>
      </c>
      <c r="E24" s="58" t="s">
        <v>49</v>
      </c>
      <c r="F24" s="58">
        <v>494527</v>
      </c>
      <c r="G24" s="58">
        <v>499909.44093723124</v>
      </c>
      <c r="H24" s="69">
        <v>-1.0766831942881971E-2</v>
      </c>
      <c r="I24" s="79">
        <v>1.2016317288021661E-2</v>
      </c>
      <c r="J24" s="69">
        <v>1.0766831942882193E-3</v>
      </c>
      <c r="K24" s="58">
        <v>501008</v>
      </c>
      <c r="L24" s="58">
        <v>201.82800562739556</v>
      </c>
      <c r="M24" s="69">
        <v>-9.7022162436997128E-3</v>
      </c>
      <c r="N24" s="69">
        <v>1.3105452280664176E-2</v>
      </c>
      <c r="O24" s="58">
        <v>501008</v>
      </c>
    </row>
    <row r="25" spans="1:15" x14ac:dyDescent="0.2">
      <c r="A25" s="59">
        <v>23</v>
      </c>
      <c r="B25" s="1" t="s">
        <v>46</v>
      </c>
      <c r="C25" s="2" t="s">
        <v>47</v>
      </c>
      <c r="D25" s="13" t="s">
        <v>50</v>
      </c>
      <c r="E25" s="58" t="s">
        <v>51</v>
      </c>
      <c r="F25" s="58">
        <v>432720</v>
      </c>
      <c r="G25" s="58">
        <v>427847.82903727388</v>
      </c>
      <c r="H25" s="69">
        <v>1.1387625767996346E-2</v>
      </c>
      <c r="I25" s="79">
        <v>1.1315712212442985E-2</v>
      </c>
      <c r="J25" s="69">
        <v>-1.1387625767996122E-3</v>
      </c>
      <c r="K25" s="58">
        <v>437118</v>
      </c>
      <c r="L25" s="58">
        <v>205.2882487490611</v>
      </c>
      <c r="M25" s="69">
        <v>1.0235447826494104E-2</v>
      </c>
      <c r="N25" s="69">
        <v>1.0163616195230096E-2</v>
      </c>
      <c r="O25" s="58">
        <v>437118</v>
      </c>
    </row>
    <row r="26" spans="1:15" x14ac:dyDescent="0.2">
      <c r="A26" s="59">
        <v>24</v>
      </c>
      <c r="B26" s="1" t="s">
        <v>46</v>
      </c>
      <c r="C26" s="2" t="s">
        <v>47</v>
      </c>
      <c r="D26" s="13" t="s">
        <v>52</v>
      </c>
      <c r="E26" s="58" t="s">
        <v>53</v>
      </c>
      <c r="F26" s="58">
        <v>346937</v>
      </c>
      <c r="G26" s="58">
        <v>342649.51340182807</v>
      </c>
      <c r="H26" s="69">
        <v>1.2512746787834983E-2</v>
      </c>
      <c r="I26" s="79">
        <v>1.1650381442487312E-2</v>
      </c>
      <c r="J26" s="69">
        <v>-1.2512746787834983E-3</v>
      </c>
      <c r="K26" s="58">
        <v>350540</v>
      </c>
      <c r="L26" s="58">
        <v>197.13034926458241</v>
      </c>
      <c r="M26" s="69">
        <v>1.1246457631266527E-2</v>
      </c>
      <c r="N26" s="69">
        <v>1.0385170794697585E-2</v>
      </c>
      <c r="O26" s="58">
        <v>350540</v>
      </c>
    </row>
    <row r="27" spans="1:15" x14ac:dyDescent="0.2">
      <c r="A27" s="60">
        <v>25</v>
      </c>
      <c r="B27" s="3" t="s">
        <v>46</v>
      </c>
      <c r="C27" s="4" t="s">
        <v>47</v>
      </c>
      <c r="D27" s="33" t="s">
        <v>109</v>
      </c>
      <c r="E27" s="56" t="s">
        <v>110</v>
      </c>
      <c r="F27" s="56">
        <v>923327</v>
      </c>
      <c r="G27" s="56">
        <v>951091.5342045445</v>
      </c>
      <c r="H27" s="70">
        <v>-2.9192284029492144E-2</v>
      </c>
      <c r="I27" s="80">
        <v>9.4556442025681697E-3</v>
      </c>
      <c r="J27" s="70">
        <v>4.596142014746128E-3</v>
      </c>
      <c r="K27" s="56">
        <v>936342</v>
      </c>
      <c r="L27" s="56">
        <v>198.00730097986613</v>
      </c>
      <c r="M27" s="70">
        <v>-2.4729814907836101E-2</v>
      </c>
      <c r="N27" s="70">
        <v>1.4095764555785761E-2</v>
      </c>
      <c r="O27" s="56">
        <v>936342</v>
      </c>
    </row>
    <row r="28" spans="1:15" x14ac:dyDescent="0.2">
      <c r="A28" s="59">
        <v>26</v>
      </c>
      <c r="B28" s="64" t="s">
        <v>54</v>
      </c>
      <c r="C28" s="57" t="s">
        <v>55</v>
      </c>
      <c r="D28" s="13" t="s">
        <v>56</v>
      </c>
      <c r="E28" s="58" t="s">
        <v>111</v>
      </c>
      <c r="F28" s="58">
        <v>448664</v>
      </c>
      <c r="G28" s="58">
        <v>446813.30561369902</v>
      </c>
      <c r="H28" s="69">
        <v>4.1419858429665446E-3</v>
      </c>
      <c r="I28" s="79">
        <v>1.3855341975874014E-2</v>
      </c>
      <c r="J28" s="69">
        <v>-4.1419858429663208E-4</v>
      </c>
      <c r="K28" s="58">
        <v>454692</v>
      </c>
      <c r="L28" s="58">
        <v>208.75867041733525</v>
      </c>
      <c r="M28" s="69">
        <v>3.7261106439450131E-3</v>
      </c>
      <c r="N28" s="69">
        <v>1.3435443895654764E-2</v>
      </c>
      <c r="O28" s="58">
        <v>454692</v>
      </c>
    </row>
    <row r="29" spans="1:15" x14ac:dyDescent="0.2">
      <c r="A29" s="59">
        <v>27</v>
      </c>
      <c r="B29" s="1" t="s">
        <v>54</v>
      </c>
      <c r="C29" s="2" t="s">
        <v>55</v>
      </c>
      <c r="D29" s="13" t="s">
        <v>57</v>
      </c>
      <c r="E29" s="58" t="s">
        <v>58</v>
      </c>
      <c r="F29" s="58">
        <v>430729</v>
      </c>
      <c r="G29" s="58">
        <v>432065.62072528095</v>
      </c>
      <c r="H29" s="69">
        <v>-3.0935595455089393E-3</v>
      </c>
      <c r="I29" s="79">
        <v>1.4849278804790478E-2</v>
      </c>
      <c r="J29" s="69">
        <v>3.0935595455088265E-4</v>
      </c>
      <c r="K29" s="58">
        <v>437260</v>
      </c>
      <c r="L29" s="58">
        <v>212.56825319286338</v>
      </c>
      <c r="M29" s="69">
        <v>-2.7857130462987101E-3</v>
      </c>
      <c r="N29" s="69">
        <v>1.516266608470751E-2</v>
      </c>
      <c r="O29" s="58">
        <v>437260</v>
      </c>
    </row>
    <row r="30" spans="1:15" x14ac:dyDescent="0.2">
      <c r="A30" s="59">
        <v>28</v>
      </c>
      <c r="B30" s="1" t="s">
        <v>54</v>
      </c>
      <c r="C30" s="2" t="s">
        <v>55</v>
      </c>
      <c r="D30" s="13" t="s">
        <v>112</v>
      </c>
      <c r="E30" s="58" t="s">
        <v>113</v>
      </c>
      <c r="F30" s="58">
        <v>657317</v>
      </c>
      <c r="G30" s="58">
        <v>649587.45933210279</v>
      </c>
      <c r="H30" s="69">
        <v>1.1899153157674203E-2</v>
      </c>
      <c r="I30" s="79">
        <v>1.4038595578367286E-2</v>
      </c>
      <c r="J30" s="69">
        <v>-1.1899153157674202E-3</v>
      </c>
      <c r="K30" s="58">
        <v>665752</v>
      </c>
      <c r="L30" s="58">
        <v>209.11207349826336</v>
      </c>
      <c r="M30" s="69">
        <v>1.0695571254485614E-2</v>
      </c>
      <c r="N30" s="69">
        <v>1.28324689609427E-2</v>
      </c>
      <c r="O30" s="58">
        <v>665752</v>
      </c>
    </row>
    <row r="31" spans="1:15" x14ac:dyDescent="0.2">
      <c r="A31" s="60">
        <v>29</v>
      </c>
      <c r="B31" s="3" t="s">
        <v>54</v>
      </c>
      <c r="C31" s="4" t="s">
        <v>55</v>
      </c>
      <c r="D31" s="33" t="s">
        <v>114</v>
      </c>
      <c r="E31" s="56" t="s">
        <v>115</v>
      </c>
      <c r="F31" s="56">
        <v>491753</v>
      </c>
      <c r="G31" s="56">
        <v>493803.08916792192</v>
      </c>
      <c r="H31" s="70">
        <v>-4.1516329340434144E-3</v>
      </c>
      <c r="I31" s="80">
        <v>1.4699290091918948E-2</v>
      </c>
      <c r="J31" s="70">
        <v>4.151632934043417E-4</v>
      </c>
      <c r="K31" s="56">
        <v>499189</v>
      </c>
      <c r="L31" s="56">
        <v>197.18388508690603</v>
      </c>
      <c r="M31" s="70">
        <v>-3.7373525717280254E-3</v>
      </c>
      <c r="N31" s="70">
        <v>1.5121412579079285E-2</v>
      </c>
      <c r="O31" s="56">
        <v>499189</v>
      </c>
    </row>
    <row r="32" spans="1:15" x14ac:dyDescent="0.2">
      <c r="A32" s="59">
        <v>30</v>
      </c>
      <c r="B32" s="64" t="s">
        <v>59</v>
      </c>
      <c r="C32" s="57" t="s">
        <v>60</v>
      </c>
      <c r="D32" s="13" t="s">
        <v>61</v>
      </c>
      <c r="E32" s="58" t="s">
        <v>62</v>
      </c>
      <c r="F32" s="58">
        <v>207529</v>
      </c>
      <c r="G32" s="58">
        <v>205798.39558307902</v>
      </c>
      <c r="H32" s="69">
        <v>8.4092221031060177E-3</v>
      </c>
      <c r="I32" s="79">
        <v>1.5862404389506812E-2</v>
      </c>
      <c r="J32" s="69">
        <v>-8.4092221031060142E-4</v>
      </c>
      <c r="K32" s="58">
        <v>210644</v>
      </c>
      <c r="L32" s="58">
        <v>206.34464798434712</v>
      </c>
      <c r="M32" s="69">
        <v>7.5630224169915827E-3</v>
      </c>
      <c r="N32" s="69">
        <v>1.5009950416568385E-2</v>
      </c>
      <c r="O32" s="58">
        <v>210644</v>
      </c>
    </row>
    <row r="33" spans="1:15" x14ac:dyDescent="0.2">
      <c r="A33" s="59">
        <v>31</v>
      </c>
      <c r="B33" s="1" t="s">
        <v>59</v>
      </c>
      <c r="C33" s="2" t="s">
        <v>60</v>
      </c>
      <c r="D33" s="13" t="s">
        <v>63</v>
      </c>
      <c r="E33" s="58" t="s">
        <v>64</v>
      </c>
      <c r="F33" s="58">
        <v>218797</v>
      </c>
      <c r="G33" s="58">
        <v>219334.21190391987</v>
      </c>
      <c r="H33" s="69">
        <v>-2.4492845838167687E-3</v>
      </c>
      <c r="I33" s="79">
        <v>1.4807418851945364E-2</v>
      </c>
      <c r="J33" s="69">
        <v>2.4492845838167696E-4</v>
      </c>
      <c r="K33" s="58">
        <v>222091</v>
      </c>
      <c r="L33" s="58">
        <v>200.18662574429729</v>
      </c>
      <c r="M33" s="69">
        <v>-2.2058633682956463E-3</v>
      </c>
      <c r="N33" s="69">
        <v>1.5055051029036148E-2</v>
      </c>
      <c r="O33" s="58">
        <v>222091</v>
      </c>
    </row>
    <row r="34" spans="1:15" x14ac:dyDescent="0.2">
      <c r="A34" s="59">
        <v>32</v>
      </c>
      <c r="B34" s="1" t="s">
        <v>59</v>
      </c>
      <c r="C34" s="2" t="s">
        <v>60</v>
      </c>
      <c r="D34" s="13" t="s">
        <v>65</v>
      </c>
      <c r="E34" s="58" t="s">
        <v>66</v>
      </c>
      <c r="F34" s="58">
        <v>140009</v>
      </c>
      <c r="G34" s="58">
        <v>136638.56190350372</v>
      </c>
      <c r="H34" s="69">
        <v>2.4666814766950873E-2</v>
      </c>
      <c r="I34" s="79">
        <v>1.7641387297632871E-2</v>
      </c>
      <c r="J34" s="69">
        <v>-2.4666814766950876E-3</v>
      </c>
      <c r="K34" s="58">
        <v>142128</v>
      </c>
      <c r="L34" s="58">
        <v>230.86009405320314</v>
      </c>
      <c r="M34" s="69">
        <v>2.2142863831771331E-2</v>
      </c>
      <c r="N34" s="69">
        <v>1.5134741338056923E-2</v>
      </c>
      <c r="O34" s="58">
        <v>142128</v>
      </c>
    </row>
    <row r="35" spans="1:15" x14ac:dyDescent="0.2">
      <c r="A35" s="59">
        <v>33</v>
      </c>
      <c r="B35" s="1" t="s">
        <v>59</v>
      </c>
      <c r="C35" s="2" t="s">
        <v>60</v>
      </c>
      <c r="D35" s="13" t="s">
        <v>67</v>
      </c>
      <c r="E35" s="58" t="s">
        <v>68</v>
      </c>
      <c r="F35" s="58">
        <v>280139</v>
      </c>
      <c r="G35" s="58">
        <v>275101.71289986832</v>
      </c>
      <c r="H35" s="69">
        <v>1.8310635172108736E-2</v>
      </c>
      <c r="I35" s="79">
        <v>1.6285369000532235E-2</v>
      </c>
      <c r="J35" s="69">
        <v>-1.8310635172108509E-3</v>
      </c>
      <c r="K35" s="58">
        <v>284180</v>
      </c>
      <c r="L35" s="58">
        <v>216.7121509494342</v>
      </c>
      <c r="M35" s="69">
        <v>1.6446540652897079E-2</v>
      </c>
      <c r="N35" s="69">
        <v>1.4424981883993215E-2</v>
      </c>
      <c r="O35" s="58">
        <v>284180</v>
      </c>
    </row>
    <row r="36" spans="1:15" x14ac:dyDescent="0.2">
      <c r="A36" s="59">
        <v>34</v>
      </c>
      <c r="B36" s="1" t="s">
        <v>59</v>
      </c>
      <c r="C36" s="2" t="s">
        <v>60</v>
      </c>
      <c r="D36" s="13" t="s">
        <v>69</v>
      </c>
      <c r="E36" s="58" t="s">
        <v>70</v>
      </c>
      <c r="F36" s="58">
        <v>180748</v>
      </c>
      <c r="G36" s="58">
        <v>177296.37455501244</v>
      </c>
      <c r="H36" s="69">
        <v>1.9468110691212015E-2</v>
      </c>
      <c r="I36" s="79">
        <v>1.4344328372888571E-2</v>
      </c>
      <c r="J36" s="69">
        <v>-1.9468110691211794E-3</v>
      </c>
      <c r="K36" s="58">
        <v>182984</v>
      </c>
      <c r="L36" s="58">
        <v>218.53941338052215</v>
      </c>
      <c r="M36" s="69">
        <v>1.7484628074824871E-2</v>
      </c>
      <c r="N36" s="69">
        <v>1.2370814614822923E-2</v>
      </c>
      <c r="O36" s="58">
        <v>182984</v>
      </c>
    </row>
    <row r="37" spans="1:15" x14ac:dyDescent="0.2">
      <c r="A37" s="59">
        <v>35</v>
      </c>
      <c r="B37" s="1" t="s">
        <v>59</v>
      </c>
      <c r="C37" s="2" t="s">
        <v>60</v>
      </c>
      <c r="D37" s="13" t="s">
        <v>71</v>
      </c>
      <c r="E37" s="58" t="s">
        <v>72</v>
      </c>
      <c r="F37" s="58">
        <v>145720</v>
      </c>
      <c r="G37" s="58">
        <v>144847.35849426247</v>
      </c>
      <c r="H37" s="69">
        <v>6.0245593347985071E-3</v>
      </c>
      <c r="I37" s="79">
        <v>1.6706839430172593E-2</v>
      </c>
      <c r="J37" s="69">
        <v>-6.0245593347985028E-4</v>
      </c>
      <c r="K37" s="58">
        <v>148065</v>
      </c>
      <c r="L37" s="58">
        <v>210.11008384918421</v>
      </c>
      <c r="M37" s="69">
        <v>5.4166807240574322E-3</v>
      </c>
      <c r="N37" s="69">
        <v>1.6092506176228483E-2</v>
      </c>
      <c r="O37" s="58">
        <v>148065</v>
      </c>
    </row>
    <row r="38" spans="1:15" x14ac:dyDescent="0.2">
      <c r="A38" s="59">
        <v>36</v>
      </c>
      <c r="B38" s="1" t="s">
        <v>59</v>
      </c>
      <c r="C38" s="2" t="s">
        <v>60</v>
      </c>
      <c r="D38" s="13" t="s">
        <v>73</v>
      </c>
      <c r="E38" s="58" t="s">
        <v>74</v>
      </c>
      <c r="F38" s="58">
        <v>131479</v>
      </c>
      <c r="G38" s="58">
        <v>129756.9924693686</v>
      </c>
      <c r="H38" s="69">
        <v>1.3271019140166151E-2</v>
      </c>
      <c r="I38" s="79">
        <v>1.6407167944952894E-2</v>
      </c>
      <c r="J38" s="69">
        <v>-1.3271019140165927E-3</v>
      </c>
      <c r="K38" s="58">
        <v>133459</v>
      </c>
      <c r="L38" s="58">
        <v>217.34422723404984</v>
      </c>
      <c r="M38" s="69">
        <v>1.1927448794858853E-2</v>
      </c>
      <c r="N38" s="69">
        <v>1.5059439149978315E-2</v>
      </c>
      <c r="O38" s="58">
        <v>133459</v>
      </c>
    </row>
    <row r="39" spans="1:15" x14ac:dyDescent="0.2">
      <c r="A39" s="34"/>
      <c r="D39" s="5"/>
      <c r="F39" s="71"/>
      <c r="G39" s="71"/>
      <c r="H39" s="72"/>
      <c r="I39" s="72"/>
      <c r="J39" s="72"/>
      <c r="K39" s="72"/>
      <c r="L39" s="71"/>
      <c r="M39" s="71"/>
      <c r="N39" s="72"/>
      <c r="O39" s="72"/>
    </row>
    <row r="40" spans="1:15" ht="51" x14ac:dyDescent="0.2">
      <c r="A40" s="65" t="s">
        <v>0</v>
      </c>
      <c r="B40" s="35" t="s">
        <v>94</v>
      </c>
      <c r="C40" s="35" t="s">
        <v>95</v>
      </c>
      <c r="D40" s="6" t="s">
        <v>1</v>
      </c>
      <c r="E40" s="29" t="s">
        <v>2</v>
      </c>
      <c r="F40" s="78" t="s">
        <v>153</v>
      </c>
      <c r="G40" s="78" t="s">
        <v>154</v>
      </c>
      <c r="H40" s="73" t="s">
        <v>155</v>
      </c>
      <c r="I40" s="38" t="s">
        <v>156</v>
      </c>
      <c r="J40" s="73" t="s">
        <v>157</v>
      </c>
      <c r="K40" s="73" t="s">
        <v>158</v>
      </c>
      <c r="L40" s="78" t="s">
        <v>159</v>
      </c>
      <c r="M40" s="78" t="s">
        <v>160</v>
      </c>
      <c r="N40" s="73" t="s">
        <v>161</v>
      </c>
      <c r="O40" s="68" t="s">
        <v>162</v>
      </c>
    </row>
    <row r="41" spans="1:15" x14ac:dyDescent="0.2">
      <c r="A41" s="7">
        <v>43</v>
      </c>
      <c r="B41" s="7"/>
      <c r="C41" s="7"/>
      <c r="D41" s="13" t="s">
        <v>3</v>
      </c>
      <c r="E41" s="58" t="s">
        <v>101</v>
      </c>
      <c r="F41" s="58">
        <v>2030008</v>
      </c>
      <c r="G41" s="58">
        <v>2022510.2883236266</v>
      </c>
      <c r="H41" s="69">
        <v>3.7071315382963821E-3</v>
      </c>
      <c r="I41" s="79">
        <v>1.2919698789511491E-2</v>
      </c>
      <c r="J41" s="69">
        <v>-3.7257019069292241E-4</v>
      </c>
      <c r="K41" s="58">
        <v>2055469</v>
      </c>
      <c r="L41" s="58">
        <v>220.46067541299311</v>
      </c>
      <c r="M41" s="69">
        <v>3.3336423168901508E-3</v>
      </c>
      <c r="N41" s="69">
        <v>1.2542315104177026E-2</v>
      </c>
      <c r="O41" s="58">
        <v>2055469</v>
      </c>
    </row>
    <row r="42" spans="1:15" x14ac:dyDescent="0.2">
      <c r="A42" s="7">
        <v>2</v>
      </c>
      <c r="B42" s="7"/>
      <c r="C42" s="7"/>
      <c r="D42" s="13" t="s">
        <v>12</v>
      </c>
      <c r="E42" s="58" t="s">
        <v>13</v>
      </c>
      <c r="F42" s="58">
        <v>1744636</v>
      </c>
      <c r="G42" s="58">
        <v>1760819.4780731108</v>
      </c>
      <c r="H42" s="69">
        <v>-9.190878607738151E-3</v>
      </c>
      <c r="I42" s="79">
        <v>1.358596722585359E-2</v>
      </c>
      <c r="J42" s="69">
        <v>9.1522772430852051E-4</v>
      </c>
      <c r="K42" s="58">
        <v>1769957</v>
      </c>
      <c r="L42" s="58">
        <v>220.32477807012341</v>
      </c>
      <c r="M42" s="69">
        <v>-8.2806292774496582E-3</v>
      </c>
      <c r="N42" s="69">
        <v>1.4513629204028877E-2</v>
      </c>
      <c r="O42" s="58">
        <v>1769957</v>
      </c>
    </row>
    <row r="43" spans="1:15" x14ac:dyDescent="0.2">
      <c r="A43" s="7">
        <v>3</v>
      </c>
      <c r="B43" s="7"/>
      <c r="C43" s="7"/>
      <c r="D43" s="13" t="s">
        <v>20</v>
      </c>
      <c r="E43" s="58" t="s">
        <v>21</v>
      </c>
      <c r="F43" s="58">
        <v>2555094</v>
      </c>
      <c r="G43" s="58">
        <v>2553292.1875461861</v>
      </c>
      <c r="H43" s="69">
        <v>7.0568204555754299E-4</v>
      </c>
      <c r="I43" s="79">
        <v>1.3417512264517262E-2</v>
      </c>
      <c r="J43" s="69">
        <v>-7.8785391850688669E-5</v>
      </c>
      <c r="K43" s="58">
        <v>2589173</v>
      </c>
      <c r="L43" s="58">
        <v>214.02365559478389</v>
      </c>
      <c r="M43" s="69">
        <v>6.4450506750080017E-4</v>
      </c>
      <c r="N43" s="69">
        <v>1.3337669768705096E-2</v>
      </c>
      <c r="O43" s="58">
        <v>2589173</v>
      </c>
    </row>
    <row r="44" spans="1:15" x14ac:dyDescent="0.2">
      <c r="A44" s="7">
        <v>4</v>
      </c>
      <c r="B44" s="7"/>
      <c r="C44" s="7"/>
      <c r="D44" s="13" t="s">
        <v>44</v>
      </c>
      <c r="E44" s="58" t="s">
        <v>45</v>
      </c>
      <c r="F44" s="58">
        <v>1515625</v>
      </c>
      <c r="G44" s="58">
        <v>1506667.2895453097</v>
      </c>
      <c r="H44" s="69">
        <v>5.9453805872387022E-3</v>
      </c>
      <c r="I44" s="79">
        <v>1.4500901137970201E-2</v>
      </c>
      <c r="J44" s="69">
        <v>-6.0869309625910528E-4</v>
      </c>
      <c r="K44" s="58">
        <v>1536667</v>
      </c>
      <c r="L44" s="58">
        <v>207.54390831758352</v>
      </c>
      <c r="M44" s="69">
        <v>5.3383531415884811E-3</v>
      </c>
      <c r="N44" s="69">
        <v>1.3883381443299037E-2</v>
      </c>
      <c r="O44" s="58">
        <v>1536667</v>
      </c>
    </row>
    <row r="45" spans="1:15" x14ac:dyDescent="0.2">
      <c r="A45" s="7">
        <v>5</v>
      </c>
      <c r="B45" s="7"/>
      <c r="C45" s="7"/>
      <c r="D45" s="13" t="s">
        <v>46</v>
      </c>
      <c r="E45" s="58" t="s">
        <v>47</v>
      </c>
      <c r="F45" s="58">
        <v>2197511</v>
      </c>
      <c r="G45" s="58">
        <v>2221498.3175808778</v>
      </c>
      <c r="H45" s="69">
        <v>-1.0797810374665984E-2</v>
      </c>
      <c r="I45" s="79">
        <v>1.0744668995604112E-2</v>
      </c>
      <c r="J45" s="69">
        <v>1.7493279372384762E-3</v>
      </c>
      <c r="K45" s="58">
        <v>2225008</v>
      </c>
      <c r="L45" s="58">
        <v>200.11440041206316</v>
      </c>
      <c r="M45" s="69">
        <v>-9.0516555605661964E-3</v>
      </c>
      <c r="N45" s="69">
        <v>1.2512792882493073E-2</v>
      </c>
      <c r="O45" s="58">
        <v>2225008</v>
      </c>
    </row>
    <row r="46" spans="1:15" x14ac:dyDescent="0.2">
      <c r="A46" s="7">
        <v>6</v>
      </c>
      <c r="B46" s="7"/>
      <c r="C46" s="7"/>
      <c r="D46" s="13" t="s">
        <v>54</v>
      </c>
      <c r="E46" s="58" t="s">
        <v>55</v>
      </c>
      <c r="F46" s="58">
        <v>2028463</v>
      </c>
      <c r="G46" s="58">
        <v>2022269.4748390047</v>
      </c>
      <c r="H46" s="69">
        <v>3.0626606582628835E-3</v>
      </c>
      <c r="I46" s="79">
        <v>1.433037511304347E-2</v>
      </c>
      <c r="J46" s="69">
        <v>-3.1038924595405692E-4</v>
      </c>
      <c r="K46" s="58">
        <v>2056893</v>
      </c>
      <c r="L46" s="58">
        <v>206.7144273426135</v>
      </c>
      <c r="M46" s="69">
        <v>2.7490797456961591E-3</v>
      </c>
      <c r="N46" s="69">
        <v>1.4015537872763772E-2</v>
      </c>
      <c r="O46" s="58">
        <v>2056893</v>
      </c>
    </row>
    <row r="47" spans="1:15" x14ac:dyDescent="0.2">
      <c r="A47" s="7">
        <v>7</v>
      </c>
      <c r="B47" s="7"/>
      <c r="C47" s="7"/>
      <c r="D47" s="13" t="s">
        <v>59</v>
      </c>
      <c r="E47" s="58" t="s">
        <v>60</v>
      </c>
      <c r="F47" s="58">
        <v>1304421</v>
      </c>
      <c r="G47" s="58">
        <v>1288773.6078090144</v>
      </c>
      <c r="H47" s="69">
        <v>1.2141304024363864E-2</v>
      </c>
      <c r="I47" s="79">
        <v>1.5906118549483095E-2</v>
      </c>
      <c r="J47" s="69">
        <v>-1.2211836592397329E-3</v>
      </c>
      <c r="K47" s="58">
        <v>1323551</v>
      </c>
      <c r="L47" s="58">
        <v>213.01980996341837</v>
      </c>
      <c r="M47" s="69">
        <v>1.0908725212363635E-2</v>
      </c>
      <c r="N47" s="69">
        <v>1.4665510598188769E-2</v>
      </c>
      <c r="O47" s="58">
        <v>1323551</v>
      </c>
    </row>
    <row r="48" spans="1:15" x14ac:dyDescent="0.2">
      <c r="A48" s="36"/>
      <c r="B48" s="36"/>
      <c r="C48" s="36"/>
      <c r="D48" s="13" t="s">
        <v>75</v>
      </c>
      <c r="E48" s="13" t="s">
        <v>128</v>
      </c>
      <c r="F48" s="74" t="s">
        <v>150</v>
      </c>
      <c r="G48" s="74" t="s">
        <v>163</v>
      </c>
      <c r="H48" s="75" t="s">
        <v>152</v>
      </c>
      <c r="I48" s="81" t="s">
        <v>164</v>
      </c>
      <c r="J48" s="75" t="s">
        <v>165</v>
      </c>
      <c r="K48" s="74" t="s">
        <v>166</v>
      </c>
      <c r="L48" s="74" t="s">
        <v>167</v>
      </c>
      <c r="M48" s="75" t="s">
        <v>165</v>
      </c>
      <c r="N48" s="75" t="s">
        <v>168</v>
      </c>
      <c r="O48" s="74" t="s">
        <v>166</v>
      </c>
    </row>
    <row r="49" spans="1:1" x14ac:dyDescent="0.2">
      <c r="A49" s="34"/>
    </row>
    <row r="50" spans="1:1" x14ac:dyDescent="0.2">
      <c r="A50" s="34"/>
    </row>
    <row r="51" spans="1:1" x14ac:dyDescent="0.2">
      <c r="A51" s="34"/>
    </row>
    <row r="52" spans="1:1" x14ac:dyDescent="0.2">
      <c r="A52" s="34"/>
    </row>
    <row r="53" spans="1:1" x14ac:dyDescent="0.2">
      <c r="A53" s="34"/>
    </row>
    <row r="54" spans="1:1" x14ac:dyDescent="0.2">
      <c r="A54" s="34"/>
    </row>
    <row r="55" spans="1:1" x14ac:dyDescent="0.2">
      <c r="A55" s="34"/>
    </row>
    <row r="56" spans="1:1" x14ac:dyDescent="0.2">
      <c r="A56" s="34"/>
    </row>
    <row r="57" spans="1:1" x14ac:dyDescent="0.2">
      <c r="A57" s="34"/>
    </row>
    <row r="58" spans="1:1" x14ac:dyDescent="0.2">
      <c r="A58" s="34"/>
    </row>
    <row r="59" spans="1:1" x14ac:dyDescent="0.2">
      <c r="A59" s="34"/>
    </row>
    <row r="60" spans="1:1" x14ac:dyDescent="0.2">
      <c r="A60" s="34"/>
    </row>
    <row r="61" spans="1:1" x14ac:dyDescent="0.2">
      <c r="A61" s="34"/>
    </row>
    <row r="62" spans="1:1" x14ac:dyDescent="0.2">
      <c r="A62" s="34"/>
    </row>
    <row r="63" spans="1:1" x14ac:dyDescent="0.2">
      <c r="A63" s="34"/>
    </row>
    <row r="64" spans="1:1" x14ac:dyDescent="0.2">
      <c r="A64" s="34"/>
    </row>
    <row r="65" spans="1:1" x14ac:dyDescent="0.2">
      <c r="A65" s="34"/>
    </row>
    <row r="66" spans="1:1" x14ac:dyDescent="0.2">
      <c r="A66" s="34"/>
    </row>
    <row r="67" spans="1:1" x14ac:dyDescent="0.2">
      <c r="A67" s="34"/>
    </row>
    <row r="68" spans="1:1" x14ac:dyDescent="0.2">
      <c r="A68" s="34"/>
    </row>
    <row r="69" spans="1:1" x14ac:dyDescent="0.2">
      <c r="A69" s="34"/>
    </row>
    <row r="70" spans="1:1" x14ac:dyDescent="0.2">
      <c r="A70" s="34"/>
    </row>
    <row r="71" spans="1:1" x14ac:dyDescent="0.2">
      <c r="A71" s="34"/>
    </row>
    <row r="72" spans="1:1" x14ac:dyDescent="0.2">
      <c r="A72" s="34"/>
    </row>
    <row r="73" spans="1:1" x14ac:dyDescent="0.2">
      <c r="A73" s="34"/>
    </row>
    <row r="74" spans="1:1" x14ac:dyDescent="0.2">
      <c r="A74" s="34"/>
    </row>
    <row r="75" spans="1:1" x14ac:dyDescent="0.2">
      <c r="A75" s="34"/>
    </row>
    <row r="76" spans="1:1" x14ac:dyDescent="0.2">
      <c r="A76" s="34"/>
    </row>
    <row r="77" spans="1:1" x14ac:dyDescent="0.2">
      <c r="A77" s="34"/>
    </row>
  </sheetData>
  <pageMargins left="0.7" right="0.7" top="0.75" bottom="0.75" header="0.3" footer="0.3"/>
  <pageSetup paperSize="9" scale="57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248F-A72F-4098-AAD9-3D93BC7AA5EB}">
  <sheetPr>
    <tabColor rgb="FF005EB8"/>
    <pageSetUpPr fitToPage="1"/>
  </sheetPr>
  <dimension ref="A1:O78"/>
  <sheetViews>
    <sheetView workbookViewId="0"/>
  </sheetViews>
  <sheetFormatPr defaultRowHeight="12.75" x14ac:dyDescent="0.2"/>
  <cols>
    <col min="1" max="1" width="4.7109375" style="13" bestFit="1" customWidth="1"/>
    <col min="2" max="2" width="5.5703125" style="13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15" width="12.5703125" style="13" customWidth="1"/>
    <col min="16" max="16384" width="9.140625" style="13"/>
  </cols>
  <sheetData>
    <row r="1" spans="1:15" s="50" customFormat="1" ht="38.25" customHeight="1" x14ac:dyDescent="0.35">
      <c r="A1" s="28" t="s">
        <v>243</v>
      </c>
      <c r="F1" s="28"/>
      <c r="O1" s="67" t="s">
        <v>200</v>
      </c>
    </row>
    <row r="2" spans="1:15" ht="51" x14ac:dyDescent="0.2">
      <c r="A2" s="65" t="s">
        <v>0</v>
      </c>
      <c r="B2" s="29" t="s">
        <v>1</v>
      </c>
      <c r="C2" s="29" t="s">
        <v>2</v>
      </c>
      <c r="D2" s="29" t="s">
        <v>102</v>
      </c>
      <c r="E2" s="29" t="s">
        <v>116</v>
      </c>
      <c r="F2" s="68" t="s">
        <v>169</v>
      </c>
      <c r="G2" s="68" t="s">
        <v>170</v>
      </c>
      <c r="H2" s="68" t="s">
        <v>171</v>
      </c>
      <c r="I2" s="37" t="s">
        <v>172</v>
      </c>
      <c r="J2" s="68" t="s">
        <v>173</v>
      </c>
      <c r="K2" s="68" t="s">
        <v>174</v>
      </c>
      <c r="L2" s="68" t="s">
        <v>175</v>
      </c>
      <c r="M2" s="68" t="s">
        <v>176</v>
      </c>
      <c r="N2" s="68" t="s">
        <v>177</v>
      </c>
      <c r="O2" s="68" t="s">
        <v>178</v>
      </c>
    </row>
    <row r="3" spans="1:15" x14ac:dyDescent="0.2">
      <c r="A3" s="30">
        <v>1</v>
      </c>
      <c r="B3" s="31" t="s">
        <v>3</v>
      </c>
      <c r="C3" s="13" t="s">
        <v>101</v>
      </c>
      <c r="D3" s="13" t="s">
        <v>4</v>
      </c>
      <c r="E3" s="58" t="s">
        <v>5</v>
      </c>
      <c r="F3" s="58">
        <v>410180</v>
      </c>
      <c r="G3" s="58">
        <v>406051.77728712477</v>
      </c>
      <c r="H3" s="69">
        <v>1.0166739671616076E-2</v>
      </c>
      <c r="I3" s="79">
        <v>1.2506870234644252E-2</v>
      </c>
      <c r="J3" s="69">
        <v>-1.0166739671616078E-3</v>
      </c>
      <c r="K3" s="58">
        <v>414888</v>
      </c>
      <c r="L3" s="58">
        <v>227.33943124604303</v>
      </c>
      <c r="M3" s="69">
        <v>9.1401354029561066E-3</v>
      </c>
      <c r="N3" s="69">
        <v>1.147788775659464E-2</v>
      </c>
      <c r="O3" s="58">
        <v>414888</v>
      </c>
    </row>
    <row r="4" spans="1:15" x14ac:dyDescent="0.2">
      <c r="A4" s="30">
        <v>2</v>
      </c>
      <c r="B4" s="1" t="s">
        <v>3</v>
      </c>
      <c r="C4" s="2" t="s">
        <v>101</v>
      </c>
      <c r="D4" s="13" t="s">
        <v>6</v>
      </c>
      <c r="E4" s="58" t="s">
        <v>7</v>
      </c>
      <c r="F4" s="58">
        <v>730845</v>
      </c>
      <c r="G4" s="58">
        <v>729666.54467614286</v>
      </c>
      <c r="H4" s="69">
        <v>1.6150601017073107E-3</v>
      </c>
      <c r="I4" s="79">
        <v>1.2404162086975923E-2</v>
      </c>
      <c r="J4" s="69">
        <v>-1.6150601017077531E-4</v>
      </c>
      <c r="K4" s="58">
        <v>739791</v>
      </c>
      <c r="L4" s="58">
        <v>227.01388083302396</v>
      </c>
      <c r="M4" s="69">
        <v>1.4532663861548389E-3</v>
      </c>
      <c r="N4" s="69">
        <v>1.2240625577242703E-2</v>
      </c>
      <c r="O4" s="58">
        <v>739791</v>
      </c>
    </row>
    <row r="5" spans="1:15" x14ac:dyDescent="0.2">
      <c r="A5" s="30">
        <v>3</v>
      </c>
      <c r="B5" s="1" t="s">
        <v>3</v>
      </c>
      <c r="C5" s="2" t="s">
        <v>101</v>
      </c>
      <c r="D5" s="13" t="s">
        <v>8</v>
      </c>
      <c r="E5" s="58" t="s">
        <v>9</v>
      </c>
      <c r="F5" s="58">
        <v>329241</v>
      </c>
      <c r="G5" s="58">
        <v>329946.19058264181</v>
      </c>
      <c r="H5" s="69">
        <v>-2.1372896634949123E-3</v>
      </c>
      <c r="I5" s="79">
        <v>1.2176870772550252E-2</v>
      </c>
      <c r="J5" s="69">
        <v>2.1372896634946903E-4</v>
      </c>
      <c r="K5" s="58">
        <v>333321</v>
      </c>
      <c r="L5" s="58">
        <v>215.9129552845063</v>
      </c>
      <c r="M5" s="69">
        <v>-1.9250664579318899E-3</v>
      </c>
      <c r="N5" s="69">
        <v>1.2392138281684284E-2</v>
      </c>
      <c r="O5" s="58">
        <v>333321</v>
      </c>
    </row>
    <row r="6" spans="1:15" x14ac:dyDescent="0.2">
      <c r="A6" s="32">
        <v>4</v>
      </c>
      <c r="B6" s="3" t="s">
        <v>3</v>
      </c>
      <c r="C6" s="4" t="s">
        <v>101</v>
      </c>
      <c r="D6" s="33" t="s">
        <v>10</v>
      </c>
      <c r="E6" s="56" t="s">
        <v>11</v>
      </c>
      <c r="F6" s="56">
        <v>585203</v>
      </c>
      <c r="G6" s="56">
        <v>582975.05589667475</v>
      </c>
      <c r="H6" s="70">
        <v>3.8216799857730965E-3</v>
      </c>
      <c r="I6" s="80">
        <v>1.2275046228952036E-2</v>
      </c>
      <c r="J6" s="70">
        <v>-3.8216799857728736E-4</v>
      </c>
      <c r="K6" s="56">
        <v>592160</v>
      </c>
      <c r="L6" s="56">
        <v>217.12695750104132</v>
      </c>
      <c r="M6" s="70">
        <v>3.4380467936139247E-3</v>
      </c>
      <c r="N6" s="70">
        <v>1.188818239140943E-2</v>
      </c>
      <c r="O6" s="56">
        <v>592160</v>
      </c>
    </row>
    <row r="7" spans="1:15" x14ac:dyDescent="0.2">
      <c r="A7" s="30">
        <v>5</v>
      </c>
      <c r="B7" s="64" t="s">
        <v>12</v>
      </c>
      <c r="C7" s="57" t="s">
        <v>13</v>
      </c>
      <c r="D7" s="13" t="s">
        <v>14</v>
      </c>
      <c r="E7" s="58" t="s">
        <v>15</v>
      </c>
      <c r="F7" s="58">
        <v>632384</v>
      </c>
      <c r="G7" s="58">
        <v>633105.26602353575</v>
      </c>
      <c r="H7" s="69">
        <v>-1.139251341354286E-3</v>
      </c>
      <c r="I7" s="79">
        <v>1.3716783115216957E-2</v>
      </c>
      <c r="J7" s="69">
        <v>1.1392513413540631E-4</v>
      </c>
      <c r="K7" s="58">
        <v>641131</v>
      </c>
      <c r="L7" s="58">
        <v>225.64901223952938</v>
      </c>
      <c r="M7" s="69">
        <v>-1.025934071461565E-3</v>
      </c>
      <c r="N7" s="69">
        <v>1.3831785750430203E-2</v>
      </c>
      <c r="O7" s="58">
        <v>641131</v>
      </c>
    </row>
    <row r="8" spans="1:15" x14ac:dyDescent="0.2">
      <c r="A8" s="30">
        <v>6</v>
      </c>
      <c r="B8" s="1" t="s">
        <v>12</v>
      </c>
      <c r="C8" s="2" t="s">
        <v>13</v>
      </c>
      <c r="D8" s="13" t="s">
        <v>16</v>
      </c>
      <c r="E8" s="58" t="s">
        <v>17</v>
      </c>
      <c r="F8" s="58">
        <v>722916</v>
      </c>
      <c r="G8" s="58">
        <v>732878.17783663899</v>
      </c>
      <c r="H8" s="69">
        <v>-1.3593224819500094E-2</v>
      </c>
      <c r="I8" s="79">
        <v>1.2513553656193999E-2</v>
      </c>
      <c r="J8" s="69">
        <v>1.3593224819500205E-3</v>
      </c>
      <c r="K8" s="58">
        <v>732957</v>
      </c>
      <c r="L8" s="58">
        <v>219.24413295340747</v>
      </c>
      <c r="M8" s="69">
        <v>-1.225267759581139E-2</v>
      </c>
      <c r="N8" s="69">
        <v>1.3889580532177925E-2</v>
      </c>
      <c r="O8" s="58">
        <v>732957</v>
      </c>
    </row>
    <row r="9" spans="1:15" x14ac:dyDescent="0.2">
      <c r="A9" s="32">
        <v>7</v>
      </c>
      <c r="B9" s="3" t="s">
        <v>12</v>
      </c>
      <c r="C9" s="4" t="s">
        <v>13</v>
      </c>
      <c r="D9" s="33" t="s">
        <v>18</v>
      </c>
      <c r="E9" s="56" t="s">
        <v>19</v>
      </c>
      <c r="F9" s="56">
        <v>414657</v>
      </c>
      <c r="G9" s="56">
        <v>418752.29111940798</v>
      </c>
      <c r="H9" s="70">
        <v>-9.779746179920501E-3</v>
      </c>
      <c r="I9" s="80">
        <v>1.2864282601911858E-2</v>
      </c>
      <c r="J9" s="70">
        <v>9.77974617992039E-4</v>
      </c>
      <c r="K9" s="56">
        <v>420402</v>
      </c>
      <c r="L9" s="56">
        <v>222.7322126386936</v>
      </c>
      <c r="M9" s="70">
        <v>-8.8113491738506244E-3</v>
      </c>
      <c r="N9" s="70">
        <v>1.3854824589962345E-2</v>
      </c>
      <c r="O9" s="56">
        <v>420402</v>
      </c>
    </row>
    <row r="10" spans="1:15" x14ac:dyDescent="0.2">
      <c r="A10" s="30">
        <v>8</v>
      </c>
      <c r="B10" s="64" t="s">
        <v>20</v>
      </c>
      <c r="C10" s="57" t="s">
        <v>21</v>
      </c>
      <c r="D10" s="13" t="s">
        <v>22</v>
      </c>
      <c r="E10" s="58" t="s">
        <v>23</v>
      </c>
      <c r="F10" s="58">
        <v>352884</v>
      </c>
      <c r="G10" s="58">
        <v>359540.9953007251</v>
      </c>
      <c r="H10" s="69">
        <v>-1.8515260812350776E-2</v>
      </c>
      <c r="I10" s="79">
        <v>8.756862618376049E-3</v>
      </c>
      <c r="J10" s="69">
        <v>1.8515260812350775E-3</v>
      </c>
      <c r="K10" s="58">
        <v>356633</v>
      </c>
      <c r="L10" s="58">
        <v>216.88456290554575</v>
      </c>
      <c r="M10" s="69">
        <v>-1.6698711424678936E-2</v>
      </c>
      <c r="N10" s="69">
        <v>1.0623887736479931E-2</v>
      </c>
      <c r="O10" s="58">
        <v>356633</v>
      </c>
    </row>
    <row r="11" spans="1:15" x14ac:dyDescent="0.2">
      <c r="A11" s="30">
        <v>9</v>
      </c>
      <c r="B11" s="1" t="s">
        <v>20</v>
      </c>
      <c r="C11" s="2" t="s">
        <v>21</v>
      </c>
      <c r="D11" s="13" t="s">
        <v>24</v>
      </c>
      <c r="E11" s="58" t="s">
        <v>25</v>
      </c>
      <c r="F11" s="58">
        <v>291570</v>
      </c>
      <c r="G11" s="58">
        <v>293267.22350407898</v>
      </c>
      <c r="H11" s="69">
        <v>-5.7872935263608705E-3</v>
      </c>
      <c r="I11" s="79">
        <v>1.0407316903799924E-2</v>
      </c>
      <c r="J11" s="69">
        <v>5.7872935263609811E-4</v>
      </c>
      <c r="K11" s="58">
        <v>294775</v>
      </c>
      <c r="L11" s="58">
        <v>218.25993770769253</v>
      </c>
      <c r="M11" s="69">
        <v>-5.2117704926514241E-3</v>
      </c>
      <c r="N11" s="69">
        <v>1.0992214562540736E-2</v>
      </c>
      <c r="O11" s="58">
        <v>294775</v>
      </c>
    </row>
    <row r="12" spans="1:15" x14ac:dyDescent="0.2">
      <c r="A12" s="30">
        <v>10</v>
      </c>
      <c r="B12" s="1" t="s">
        <v>20</v>
      </c>
      <c r="C12" s="2" t="s">
        <v>21</v>
      </c>
      <c r="D12" s="13" t="s">
        <v>26</v>
      </c>
      <c r="E12" s="58" t="s">
        <v>27</v>
      </c>
      <c r="F12" s="58">
        <v>234880</v>
      </c>
      <c r="G12" s="58">
        <v>239019.01095004505</v>
      </c>
      <c r="H12" s="69">
        <v>-1.7316660016261642E-2</v>
      </c>
      <c r="I12" s="79">
        <v>1.5499380618870129E-2</v>
      </c>
      <c r="J12" s="69">
        <v>1.7316660016261198E-3</v>
      </c>
      <c r="K12" s="58">
        <v>238934</v>
      </c>
      <c r="L12" s="58">
        <v>208.98826552441517</v>
      </c>
      <c r="M12" s="69">
        <v>-1.5613054012753036E-2</v>
      </c>
      <c r="N12" s="69">
        <v>1.7259877384196098E-2</v>
      </c>
      <c r="O12" s="58">
        <v>238934</v>
      </c>
    </row>
    <row r="13" spans="1:15" x14ac:dyDescent="0.2">
      <c r="A13" s="30">
        <v>11</v>
      </c>
      <c r="B13" s="1" t="s">
        <v>20</v>
      </c>
      <c r="C13" s="2" t="s">
        <v>21</v>
      </c>
      <c r="D13" s="13" t="s">
        <v>28</v>
      </c>
      <c r="E13" s="58" t="s">
        <v>29</v>
      </c>
      <c r="F13" s="58">
        <v>242092</v>
      </c>
      <c r="G13" s="58">
        <v>243042.09568378163</v>
      </c>
      <c r="H13" s="69">
        <v>-3.9091815806994168E-3</v>
      </c>
      <c r="I13" s="79">
        <v>1.3732444431813429E-2</v>
      </c>
      <c r="J13" s="69">
        <v>3.9091815806990837E-4</v>
      </c>
      <c r="K13" s="58">
        <v>245512</v>
      </c>
      <c r="L13" s="58">
        <v>212.17070073123909</v>
      </c>
      <c r="M13" s="69">
        <v>-3.5216290388919713E-3</v>
      </c>
      <c r="N13" s="69">
        <v>1.4126860862812451E-2</v>
      </c>
      <c r="O13" s="58">
        <v>245512</v>
      </c>
    </row>
    <row r="14" spans="1:15" x14ac:dyDescent="0.2">
      <c r="A14" s="30">
        <v>12</v>
      </c>
      <c r="B14" s="1" t="s">
        <v>20</v>
      </c>
      <c r="C14" s="2" t="s">
        <v>21</v>
      </c>
      <c r="D14" s="13" t="s">
        <v>30</v>
      </c>
      <c r="E14" s="58" t="s">
        <v>31</v>
      </c>
      <c r="F14" s="58">
        <v>192513</v>
      </c>
      <c r="G14" s="58">
        <v>183517.3596903896</v>
      </c>
      <c r="H14" s="69">
        <v>4.9017925741667412E-2</v>
      </c>
      <c r="I14" s="79">
        <v>1.4431271535070955E-2</v>
      </c>
      <c r="J14" s="69">
        <v>-5.0000000000000001E-3</v>
      </c>
      <c r="K14" s="58">
        <v>194315</v>
      </c>
      <c r="L14" s="58">
        <v>230.28234717378663</v>
      </c>
      <c r="M14" s="69">
        <v>4.3774171803632633E-2</v>
      </c>
      <c r="N14" s="69">
        <v>9.3604068296686549E-3</v>
      </c>
      <c r="O14" s="58">
        <v>194315</v>
      </c>
    </row>
    <row r="15" spans="1:15" x14ac:dyDescent="0.2">
      <c r="A15" s="30">
        <v>13</v>
      </c>
      <c r="B15" s="1" t="s">
        <v>20</v>
      </c>
      <c r="C15" s="2" t="s">
        <v>21</v>
      </c>
      <c r="D15" s="13" t="s">
        <v>32</v>
      </c>
      <c r="E15" s="58" t="s">
        <v>33</v>
      </c>
      <c r="F15" s="58">
        <v>250913</v>
      </c>
      <c r="G15" s="58">
        <v>251038.27196317041</v>
      </c>
      <c r="H15" s="69">
        <v>-4.9901539789432015E-4</v>
      </c>
      <c r="I15" s="79">
        <v>1.4531374772310146E-2</v>
      </c>
      <c r="J15" s="69">
        <v>4.990153978940955E-5</v>
      </c>
      <c r="K15" s="58">
        <v>254572</v>
      </c>
      <c r="L15" s="58">
        <v>203.31283613586012</v>
      </c>
      <c r="M15" s="69">
        <v>-4.4840738852947037E-4</v>
      </c>
      <c r="N15" s="69">
        <v>1.458274381957092E-2</v>
      </c>
      <c r="O15" s="58">
        <v>254572</v>
      </c>
    </row>
    <row r="16" spans="1:15" x14ac:dyDescent="0.2">
      <c r="A16" s="30">
        <v>14</v>
      </c>
      <c r="B16" s="1" t="s">
        <v>20</v>
      </c>
      <c r="C16" s="2" t="s">
        <v>21</v>
      </c>
      <c r="D16" s="13" t="s">
        <v>34</v>
      </c>
      <c r="E16" s="58" t="s">
        <v>35</v>
      </c>
      <c r="F16" s="58">
        <v>195545</v>
      </c>
      <c r="G16" s="58">
        <v>193389.52698073449</v>
      </c>
      <c r="H16" s="69">
        <v>1.1145758784963711E-2</v>
      </c>
      <c r="I16" s="79">
        <v>1.4008400618401584E-2</v>
      </c>
      <c r="J16" s="69">
        <v>-1.1145758784963933E-3</v>
      </c>
      <c r="K16" s="58">
        <v>198063</v>
      </c>
      <c r="L16" s="58">
        <v>237.47151908708739</v>
      </c>
      <c r="M16" s="69">
        <v>1.0017384113549799E-2</v>
      </c>
      <c r="N16" s="69">
        <v>1.2876831419877721E-2</v>
      </c>
      <c r="O16" s="58">
        <v>198063</v>
      </c>
    </row>
    <row r="17" spans="1:15" x14ac:dyDescent="0.2">
      <c r="A17" s="30">
        <v>15</v>
      </c>
      <c r="B17" s="1" t="s">
        <v>20</v>
      </c>
      <c r="C17" s="2" t="s">
        <v>21</v>
      </c>
      <c r="D17" s="13" t="s">
        <v>36</v>
      </c>
      <c r="E17" s="58" t="s">
        <v>37</v>
      </c>
      <c r="F17" s="58">
        <v>176284</v>
      </c>
      <c r="G17" s="58">
        <v>177877.24581220292</v>
      </c>
      <c r="H17" s="69">
        <v>-8.9569961853638302E-3</v>
      </c>
      <c r="I17" s="79">
        <v>1.4127776208751053E-2</v>
      </c>
      <c r="J17" s="69">
        <v>8.95699618536394E-4</v>
      </c>
      <c r="K17" s="58">
        <v>178935</v>
      </c>
      <c r="L17" s="58">
        <v>207.92169046119713</v>
      </c>
      <c r="M17" s="69">
        <v>-8.0672635434106965E-3</v>
      </c>
      <c r="N17" s="69">
        <v>1.5038233759161246E-2</v>
      </c>
      <c r="O17" s="58">
        <v>178935</v>
      </c>
    </row>
    <row r="18" spans="1:15" x14ac:dyDescent="0.2">
      <c r="A18" s="30">
        <v>16</v>
      </c>
      <c r="B18" s="1" t="s">
        <v>20</v>
      </c>
      <c r="C18" s="2" t="s">
        <v>21</v>
      </c>
      <c r="D18" s="13" t="s">
        <v>38</v>
      </c>
      <c r="E18" s="58" t="s">
        <v>39</v>
      </c>
      <c r="F18" s="58">
        <v>272282</v>
      </c>
      <c r="G18" s="58">
        <v>273241.5867746509</v>
      </c>
      <c r="H18" s="69">
        <v>-3.5118621070016065E-3</v>
      </c>
      <c r="I18" s="79">
        <v>1.2555888163563678E-2</v>
      </c>
      <c r="J18" s="69">
        <v>3.5118621070013862E-4</v>
      </c>
      <c r="K18" s="58">
        <v>275798</v>
      </c>
      <c r="L18" s="58">
        <v>213.16272333884601</v>
      </c>
      <c r="M18" s="69">
        <v>-3.1603356557549089E-3</v>
      </c>
      <c r="N18" s="69">
        <v>1.2913082759785866E-2</v>
      </c>
      <c r="O18" s="58">
        <v>275798</v>
      </c>
    </row>
    <row r="19" spans="1:15" x14ac:dyDescent="0.2">
      <c r="A19" s="30">
        <v>17</v>
      </c>
      <c r="B19" s="1" t="s">
        <v>20</v>
      </c>
      <c r="C19" s="2" t="s">
        <v>21</v>
      </c>
      <c r="D19" s="13" t="s">
        <v>40</v>
      </c>
      <c r="E19" s="58" t="s">
        <v>41</v>
      </c>
      <c r="F19" s="58">
        <v>118149</v>
      </c>
      <c r="G19" s="58">
        <v>116929.40420378545</v>
      </c>
      <c r="H19" s="69">
        <v>1.0430189091608089E-2</v>
      </c>
      <c r="I19" s="79">
        <v>1.7631833473650493E-2</v>
      </c>
      <c r="J19" s="69">
        <v>-1.043018909160831E-3</v>
      </c>
      <c r="K19" s="58">
        <v>120107</v>
      </c>
      <c r="L19" s="58">
        <v>218.73344875912116</v>
      </c>
      <c r="M19" s="69">
        <v>9.378148141278464E-3</v>
      </c>
      <c r="N19" s="69">
        <v>1.6572294306341995E-2</v>
      </c>
      <c r="O19" s="58">
        <v>120107</v>
      </c>
    </row>
    <row r="20" spans="1:15" x14ac:dyDescent="0.2">
      <c r="A20" s="32">
        <v>18</v>
      </c>
      <c r="B20" s="3" t="s">
        <v>20</v>
      </c>
      <c r="C20" s="4" t="s">
        <v>21</v>
      </c>
      <c r="D20" s="33" t="s">
        <v>42</v>
      </c>
      <c r="E20" s="56" t="s">
        <v>43</v>
      </c>
      <c r="F20" s="56">
        <v>262061</v>
      </c>
      <c r="G20" s="56">
        <v>256642.61883281547</v>
      </c>
      <c r="H20" s="70">
        <v>2.1112554071598844E-2</v>
      </c>
      <c r="I20" s="80">
        <v>1.249475760875951E-2</v>
      </c>
      <c r="J20" s="70">
        <v>-2.1112554071599063E-3</v>
      </c>
      <c r="K20" s="56">
        <v>264775</v>
      </c>
      <c r="L20" s="56">
        <v>217.21186546937898</v>
      </c>
      <c r="M20" s="70">
        <v>1.8955963076541016E-2</v>
      </c>
      <c r="N20" s="70">
        <v>1.0356367410641054E-2</v>
      </c>
      <c r="O20" s="56">
        <v>264775</v>
      </c>
    </row>
    <row r="21" spans="1:15" x14ac:dyDescent="0.2">
      <c r="A21" s="30">
        <v>19</v>
      </c>
      <c r="B21" s="64" t="s">
        <v>44</v>
      </c>
      <c r="C21" s="57" t="s">
        <v>45</v>
      </c>
      <c r="D21" s="13" t="s">
        <v>103</v>
      </c>
      <c r="E21" s="58" t="s">
        <v>104</v>
      </c>
      <c r="F21" s="58">
        <v>700521</v>
      </c>
      <c r="G21" s="58">
        <v>702655.59241987963</v>
      </c>
      <c r="H21" s="69">
        <v>-3.0378928779720704E-3</v>
      </c>
      <c r="I21" s="79">
        <v>1.3776584166912853E-2</v>
      </c>
      <c r="J21" s="69">
        <v>3.0378928779719585E-4</v>
      </c>
      <c r="K21" s="58">
        <v>710388</v>
      </c>
      <c r="L21" s="58">
        <v>198.69973778592572</v>
      </c>
      <c r="M21" s="69">
        <v>-2.7343654026442676E-3</v>
      </c>
      <c r="N21" s="69">
        <v>1.4085230849610442E-2</v>
      </c>
      <c r="O21" s="58">
        <v>710388</v>
      </c>
    </row>
    <row r="22" spans="1:15" x14ac:dyDescent="0.2">
      <c r="A22" s="30">
        <v>20</v>
      </c>
      <c r="B22" s="1" t="s">
        <v>44</v>
      </c>
      <c r="C22" s="2" t="s">
        <v>45</v>
      </c>
      <c r="D22" s="13" t="s">
        <v>105</v>
      </c>
      <c r="E22" s="58" t="s">
        <v>106</v>
      </c>
      <c r="F22" s="58">
        <v>419048</v>
      </c>
      <c r="G22" s="58">
        <v>417755.9022588018</v>
      </c>
      <c r="H22" s="69">
        <v>3.092949098293607E-3</v>
      </c>
      <c r="I22" s="79">
        <v>1.3294237835634215E-2</v>
      </c>
      <c r="J22" s="69">
        <v>-3.0929490982938273E-4</v>
      </c>
      <c r="K22" s="58">
        <v>424488</v>
      </c>
      <c r="L22" s="58">
        <v>208.22602844950015</v>
      </c>
      <c r="M22" s="69">
        <v>2.7836630307878085E-3</v>
      </c>
      <c r="N22" s="69">
        <v>1.2981806380176097E-2</v>
      </c>
      <c r="O22" s="58">
        <v>424488</v>
      </c>
    </row>
    <row r="23" spans="1:15" x14ac:dyDescent="0.2">
      <c r="A23" s="32">
        <v>21</v>
      </c>
      <c r="B23" s="3" t="s">
        <v>44</v>
      </c>
      <c r="C23" s="4" t="s">
        <v>45</v>
      </c>
      <c r="D23" s="33" t="s">
        <v>107</v>
      </c>
      <c r="E23" s="56" t="s">
        <v>108</v>
      </c>
      <c r="F23" s="56">
        <v>417098</v>
      </c>
      <c r="G23" s="56">
        <v>408095.79363679863</v>
      </c>
      <c r="H23" s="70">
        <v>2.2059052074457908E-2</v>
      </c>
      <c r="I23" s="80">
        <v>1.4737155242684263E-2</v>
      </c>
      <c r="J23" s="70">
        <v>-2.2059052074458129E-3</v>
      </c>
      <c r="K23" s="56">
        <v>422311</v>
      </c>
      <c r="L23" s="56">
        <v>231.20329115235688</v>
      </c>
      <c r="M23" s="70">
        <v>1.9804003761176858E-2</v>
      </c>
      <c r="N23" s="70">
        <v>1.249826179938518E-2</v>
      </c>
      <c r="O23" s="56">
        <v>422311</v>
      </c>
    </row>
    <row r="24" spans="1:15" x14ac:dyDescent="0.2">
      <c r="A24" s="30">
        <v>22</v>
      </c>
      <c r="B24" s="64" t="s">
        <v>46</v>
      </c>
      <c r="C24" s="57" t="s">
        <v>47</v>
      </c>
      <c r="D24" s="13" t="s">
        <v>48</v>
      </c>
      <c r="E24" s="58" t="s">
        <v>49</v>
      </c>
      <c r="F24" s="58">
        <v>501008</v>
      </c>
      <c r="G24" s="58">
        <v>505916.51139481063</v>
      </c>
      <c r="H24" s="69">
        <v>-9.7022162436997128E-3</v>
      </c>
      <c r="I24" s="79">
        <v>1.1764298615184909E-2</v>
      </c>
      <c r="J24" s="69">
        <v>9.7022162436994903E-4</v>
      </c>
      <c r="K24" s="58">
        <v>507394</v>
      </c>
      <c r="L24" s="58">
        <v>203.62004604985975</v>
      </c>
      <c r="M24" s="69">
        <v>-8.7410465176032126E-3</v>
      </c>
      <c r="N24" s="69">
        <v>1.2746303452240371E-2</v>
      </c>
      <c r="O24" s="58">
        <v>507394</v>
      </c>
    </row>
    <row r="25" spans="1:15" x14ac:dyDescent="0.2">
      <c r="A25" s="30">
        <v>23</v>
      </c>
      <c r="B25" s="1" t="s">
        <v>46</v>
      </c>
      <c r="C25" s="2" t="s">
        <v>47</v>
      </c>
      <c r="D25" s="13" t="s">
        <v>50</v>
      </c>
      <c r="E25" s="58" t="s">
        <v>51</v>
      </c>
      <c r="F25" s="58">
        <v>437118</v>
      </c>
      <c r="G25" s="58">
        <v>432689.23194137821</v>
      </c>
      <c r="H25" s="69">
        <v>1.0235447826494104E-2</v>
      </c>
      <c r="I25" s="79">
        <v>1.0928454852634051E-2</v>
      </c>
      <c r="J25" s="69">
        <v>-1.0235447826494322E-3</v>
      </c>
      <c r="K25" s="58">
        <v>441443</v>
      </c>
      <c r="L25" s="58">
        <v>206.79745007772308</v>
      </c>
      <c r="M25" s="69">
        <v>9.2020553360578905E-3</v>
      </c>
      <c r="N25" s="69">
        <v>9.89435346977241E-3</v>
      </c>
      <c r="O25" s="58">
        <v>441443</v>
      </c>
    </row>
    <row r="26" spans="1:15" x14ac:dyDescent="0.2">
      <c r="A26" s="30">
        <v>24</v>
      </c>
      <c r="B26" s="1" t="s">
        <v>46</v>
      </c>
      <c r="C26" s="2" t="s">
        <v>47</v>
      </c>
      <c r="D26" s="13" t="s">
        <v>52</v>
      </c>
      <c r="E26" s="58" t="s">
        <v>53</v>
      </c>
      <c r="F26" s="58">
        <v>350540</v>
      </c>
      <c r="G26" s="58">
        <v>346641.51093404205</v>
      </c>
      <c r="H26" s="69">
        <v>1.1246457631266527E-2</v>
      </c>
      <c r="I26" s="79">
        <v>1.1280705597148444E-2</v>
      </c>
      <c r="J26" s="69">
        <v>-1.1246457631266748E-3</v>
      </c>
      <c r="K26" s="58">
        <v>354096</v>
      </c>
      <c r="L26" s="58">
        <v>198.79768689648483</v>
      </c>
      <c r="M26" s="69">
        <v>1.011013923702464E-2</v>
      </c>
      <c r="N26" s="69">
        <v>1.0144348719119067E-2</v>
      </c>
      <c r="O26" s="58">
        <v>354096</v>
      </c>
    </row>
    <row r="27" spans="1:15" x14ac:dyDescent="0.2">
      <c r="A27" s="32">
        <v>25</v>
      </c>
      <c r="B27" s="3" t="s">
        <v>46</v>
      </c>
      <c r="C27" s="4" t="s">
        <v>47</v>
      </c>
      <c r="D27" s="33" t="s">
        <v>109</v>
      </c>
      <c r="E27" s="56" t="s">
        <v>110</v>
      </c>
      <c r="F27" s="56">
        <v>936342</v>
      </c>
      <c r="G27" s="56">
        <v>960084.71735605749</v>
      </c>
      <c r="H27" s="70">
        <v>-2.4729814907836101E-2</v>
      </c>
      <c r="I27" s="80">
        <v>9.5336732667890001E-3</v>
      </c>
      <c r="J27" s="70">
        <v>2.4729814907835878E-3</v>
      </c>
      <c r="K27" s="56">
        <v>947606</v>
      </c>
      <c r="L27" s="56">
        <v>200.23026503516809</v>
      </c>
      <c r="M27" s="70">
        <v>-2.2318413720037289E-2</v>
      </c>
      <c r="N27" s="70">
        <v>1.2029792533070127E-2</v>
      </c>
      <c r="O27" s="56">
        <v>947606</v>
      </c>
    </row>
    <row r="28" spans="1:15" x14ac:dyDescent="0.2">
      <c r="A28" s="30">
        <v>26</v>
      </c>
      <c r="B28" s="64" t="s">
        <v>54</v>
      </c>
      <c r="C28" s="57" t="s">
        <v>55</v>
      </c>
      <c r="D28" s="13" t="s">
        <v>56</v>
      </c>
      <c r="E28" s="58" t="s">
        <v>111</v>
      </c>
      <c r="F28" s="58">
        <v>454692</v>
      </c>
      <c r="G28" s="58">
        <v>453004.05676234758</v>
      </c>
      <c r="H28" s="69">
        <v>3.7261106439450131E-3</v>
      </c>
      <c r="I28" s="79">
        <v>1.3480291567613767E-2</v>
      </c>
      <c r="J28" s="69">
        <v>-3.7261106439450157E-4</v>
      </c>
      <c r="K28" s="58">
        <v>460650</v>
      </c>
      <c r="L28" s="58">
        <v>210.79148924084978</v>
      </c>
      <c r="M28" s="69">
        <v>3.3528221546768044E-3</v>
      </c>
      <c r="N28" s="69">
        <v>1.3103375471748002E-2</v>
      </c>
      <c r="O28" s="58">
        <v>460650</v>
      </c>
    </row>
    <row r="29" spans="1:15" x14ac:dyDescent="0.2">
      <c r="A29" s="30">
        <v>27</v>
      </c>
      <c r="B29" s="1" t="s">
        <v>54</v>
      </c>
      <c r="C29" s="2" t="s">
        <v>55</v>
      </c>
      <c r="D29" s="13" t="s">
        <v>57</v>
      </c>
      <c r="E29" s="58" t="s">
        <v>58</v>
      </c>
      <c r="F29" s="58">
        <v>437260</v>
      </c>
      <c r="G29" s="58">
        <v>438481.48358939542</v>
      </c>
      <c r="H29" s="69">
        <v>-2.7857130462987101E-3</v>
      </c>
      <c r="I29" s="79">
        <v>1.4176424848703739E-2</v>
      </c>
      <c r="J29" s="69">
        <v>2.7857130462984872E-4</v>
      </c>
      <c r="K29" s="58">
        <v>443582</v>
      </c>
      <c r="L29" s="58">
        <v>214.46790533130354</v>
      </c>
      <c r="M29" s="69">
        <v>-2.5086338013050602E-3</v>
      </c>
      <c r="N29" s="69">
        <v>1.4458217079083457E-2</v>
      </c>
      <c r="O29" s="58">
        <v>443582</v>
      </c>
    </row>
    <row r="30" spans="1:15" x14ac:dyDescent="0.2">
      <c r="A30" s="30">
        <v>28</v>
      </c>
      <c r="B30" s="1" t="s">
        <v>54</v>
      </c>
      <c r="C30" s="2" t="s">
        <v>55</v>
      </c>
      <c r="D30" s="13" t="s">
        <v>112</v>
      </c>
      <c r="E30" s="58" t="s">
        <v>113</v>
      </c>
      <c r="F30" s="58">
        <v>665752</v>
      </c>
      <c r="G30" s="58">
        <v>658706.75496644538</v>
      </c>
      <c r="H30" s="69">
        <v>1.0695571254485614E-2</v>
      </c>
      <c r="I30" s="79">
        <v>1.3623709917159665E-2</v>
      </c>
      <c r="J30" s="69">
        <v>-1.069557125448606E-3</v>
      </c>
      <c r="K30" s="58">
        <v>674100</v>
      </c>
      <c r="L30" s="58">
        <v>210.89708763222674</v>
      </c>
      <c r="M30" s="69">
        <v>9.614198027494858E-3</v>
      </c>
      <c r="N30" s="69">
        <v>1.2539203787596653E-2</v>
      </c>
      <c r="O30" s="58">
        <v>674100</v>
      </c>
    </row>
    <row r="31" spans="1:15" x14ac:dyDescent="0.2">
      <c r="A31" s="32">
        <v>29</v>
      </c>
      <c r="B31" s="3" t="s">
        <v>54</v>
      </c>
      <c r="C31" s="4" t="s">
        <v>55</v>
      </c>
      <c r="D31" s="33" t="s">
        <v>114</v>
      </c>
      <c r="E31" s="56" t="s">
        <v>115</v>
      </c>
      <c r="F31" s="56">
        <v>499189</v>
      </c>
      <c r="G31" s="56">
        <v>501061.64402388694</v>
      </c>
      <c r="H31" s="70">
        <v>-3.7373525717280254E-3</v>
      </c>
      <c r="I31" s="80">
        <v>1.4368479304130766E-2</v>
      </c>
      <c r="J31" s="70">
        <v>3.7373525717276923E-4</v>
      </c>
      <c r="K31" s="56">
        <v>506551</v>
      </c>
      <c r="L31" s="56">
        <v>199.22453207609331</v>
      </c>
      <c r="M31" s="70">
        <v>-3.3646835428934319E-3</v>
      </c>
      <c r="N31" s="70">
        <v>1.4747921128069663E-2</v>
      </c>
      <c r="O31" s="56">
        <v>506551</v>
      </c>
    </row>
    <row r="32" spans="1:15" x14ac:dyDescent="0.2">
      <c r="A32" s="30">
        <v>30</v>
      </c>
      <c r="B32" s="64" t="s">
        <v>59</v>
      </c>
      <c r="C32" s="57" t="s">
        <v>60</v>
      </c>
      <c r="D32" s="13" t="s">
        <v>61</v>
      </c>
      <c r="E32" s="58" t="s">
        <v>62</v>
      </c>
      <c r="F32" s="58">
        <v>210644</v>
      </c>
      <c r="G32" s="58">
        <v>209062.85295652953</v>
      </c>
      <c r="H32" s="69">
        <v>7.5630224169915827E-3</v>
      </c>
      <c r="I32" s="79">
        <v>1.5256482956815143E-2</v>
      </c>
      <c r="J32" s="69">
        <v>-7.5630224169920268E-4</v>
      </c>
      <c r="K32" s="58">
        <v>213696</v>
      </c>
      <c r="L32" s="58">
        <v>208.34581825504574</v>
      </c>
      <c r="M32" s="69">
        <v>6.8012567872492991E-3</v>
      </c>
      <c r="N32" s="69">
        <v>1.4488900704506147E-2</v>
      </c>
      <c r="O32" s="58">
        <v>213696</v>
      </c>
    </row>
    <row r="33" spans="1:15" x14ac:dyDescent="0.2">
      <c r="A33" s="30">
        <v>31</v>
      </c>
      <c r="B33" s="1" t="s">
        <v>59</v>
      </c>
      <c r="C33" s="2" t="s">
        <v>60</v>
      </c>
      <c r="D33" s="13" t="s">
        <v>63</v>
      </c>
      <c r="E33" s="58" t="s">
        <v>64</v>
      </c>
      <c r="F33" s="58">
        <v>222091</v>
      </c>
      <c r="G33" s="58">
        <v>222581.98544814257</v>
      </c>
      <c r="H33" s="69">
        <v>-2.2058633682956463E-3</v>
      </c>
      <c r="I33" s="79">
        <v>1.4486735526539452E-2</v>
      </c>
      <c r="J33" s="69">
        <v>2.205863368295426E-4</v>
      </c>
      <c r="K33" s="58">
        <v>225358</v>
      </c>
      <c r="L33" s="58">
        <v>201.68059712557621</v>
      </c>
      <c r="M33" s="69">
        <v>-1.9860892414566012E-3</v>
      </c>
      <c r="N33" s="69">
        <v>1.4710186365048505E-2</v>
      </c>
      <c r="O33" s="58">
        <v>225358</v>
      </c>
    </row>
    <row r="34" spans="1:15" x14ac:dyDescent="0.2">
      <c r="A34" s="30">
        <v>32</v>
      </c>
      <c r="B34" s="1" t="s">
        <v>59</v>
      </c>
      <c r="C34" s="2" t="s">
        <v>60</v>
      </c>
      <c r="D34" s="13" t="s">
        <v>65</v>
      </c>
      <c r="E34" s="58" t="s">
        <v>66</v>
      </c>
      <c r="F34" s="58">
        <v>142128</v>
      </c>
      <c r="G34" s="58">
        <v>139049.05569383502</v>
      </c>
      <c r="H34" s="69">
        <v>2.2142863831771331E-2</v>
      </c>
      <c r="I34" s="79">
        <v>1.6957346008495744E-2</v>
      </c>
      <c r="J34" s="69">
        <v>-2.2142863831771773E-3</v>
      </c>
      <c r="K34" s="58">
        <v>144218</v>
      </c>
      <c r="L34" s="58">
        <v>232.4804199801917</v>
      </c>
      <c r="M34" s="69">
        <v>1.9879087872182843E-2</v>
      </c>
      <c r="N34" s="69">
        <v>1.4705054598671552E-2</v>
      </c>
      <c r="O34" s="58">
        <v>144218</v>
      </c>
    </row>
    <row r="35" spans="1:15" x14ac:dyDescent="0.2">
      <c r="A35" s="30">
        <v>33</v>
      </c>
      <c r="B35" s="1" t="s">
        <v>59</v>
      </c>
      <c r="C35" s="2" t="s">
        <v>60</v>
      </c>
      <c r="D35" s="13" t="s">
        <v>67</v>
      </c>
      <c r="E35" s="58" t="s">
        <v>68</v>
      </c>
      <c r="F35" s="58">
        <v>284180</v>
      </c>
      <c r="G35" s="58">
        <v>279581.84580712119</v>
      </c>
      <c r="H35" s="69">
        <v>1.6446540652897079E-2</v>
      </c>
      <c r="I35" s="79">
        <v>1.5842997895757049E-2</v>
      </c>
      <c r="J35" s="69">
        <v>-1.6446540652897078E-3</v>
      </c>
      <c r="K35" s="58">
        <v>288207</v>
      </c>
      <c r="L35" s="58">
        <v>218.4703003706442</v>
      </c>
      <c r="M35" s="69">
        <v>1.4773145234195706E-2</v>
      </c>
      <c r="N35" s="69">
        <v>1.4170596101062749E-2</v>
      </c>
      <c r="O35" s="58">
        <v>288207</v>
      </c>
    </row>
    <row r="36" spans="1:15" x14ac:dyDescent="0.2">
      <c r="A36" s="30">
        <v>34</v>
      </c>
      <c r="B36" s="1" t="s">
        <v>59</v>
      </c>
      <c r="C36" s="2" t="s">
        <v>60</v>
      </c>
      <c r="D36" s="13" t="s">
        <v>69</v>
      </c>
      <c r="E36" s="58" t="s">
        <v>70</v>
      </c>
      <c r="F36" s="58">
        <v>182984</v>
      </c>
      <c r="G36" s="58">
        <v>179839.57197095221</v>
      </c>
      <c r="H36" s="69">
        <v>1.7484628074824871E-2</v>
      </c>
      <c r="I36" s="79">
        <v>1.372614256749527E-2</v>
      </c>
      <c r="J36" s="69">
        <v>-1.7484628074825093E-3</v>
      </c>
      <c r="K36" s="58">
        <v>185171</v>
      </c>
      <c r="L36" s="58">
        <v>220.41426704640597</v>
      </c>
      <c r="M36" s="69">
        <v>1.5703771848098125E-2</v>
      </c>
      <c r="N36" s="69">
        <v>1.1951864643903187E-2</v>
      </c>
      <c r="O36" s="58">
        <v>185171</v>
      </c>
    </row>
    <row r="37" spans="1:15" x14ac:dyDescent="0.2">
      <c r="A37" s="30">
        <v>35</v>
      </c>
      <c r="B37" s="1" t="s">
        <v>59</v>
      </c>
      <c r="C37" s="2" t="s">
        <v>60</v>
      </c>
      <c r="D37" s="13" t="s">
        <v>71</v>
      </c>
      <c r="E37" s="58" t="s">
        <v>72</v>
      </c>
      <c r="F37" s="58">
        <v>148065</v>
      </c>
      <c r="G37" s="58">
        <v>147267.30005451076</v>
      </c>
      <c r="H37" s="69">
        <v>5.4166807240574322E-3</v>
      </c>
      <c r="I37" s="79">
        <v>1.6050434459441876E-2</v>
      </c>
      <c r="J37" s="69">
        <v>-5.4166807240576533E-4</v>
      </c>
      <c r="K37" s="58">
        <v>150360</v>
      </c>
      <c r="L37" s="58">
        <v>212.03850778121483</v>
      </c>
      <c r="M37" s="69">
        <v>4.8719568637058952E-3</v>
      </c>
      <c r="N37" s="69">
        <v>1.549994934657084E-2</v>
      </c>
      <c r="O37" s="58">
        <v>150360</v>
      </c>
    </row>
    <row r="38" spans="1:15" x14ac:dyDescent="0.2">
      <c r="A38" s="30">
        <v>36</v>
      </c>
      <c r="B38" s="1" t="s">
        <v>59</v>
      </c>
      <c r="C38" s="2" t="s">
        <v>60</v>
      </c>
      <c r="D38" s="13" t="s">
        <v>73</v>
      </c>
      <c r="E38" s="58" t="s">
        <v>74</v>
      </c>
      <c r="F38" s="58">
        <v>133459</v>
      </c>
      <c r="G38" s="58">
        <v>131885.93723684555</v>
      </c>
      <c r="H38" s="69">
        <v>1.1927448794858853E-2</v>
      </c>
      <c r="I38" s="79">
        <v>1.5908409475951624E-2</v>
      </c>
      <c r="J38" s="69">
        <v>-1.1927448794859519E-3</v>
      </c>
      <c r="K38" s="58">
        <v>135420</v>
      </c>
      <c r="L38" s="58">
        <v>219.40029926279118</v>
      </c>
      <c r="M38" s="69">
        <v>1.071745073055963E-2</v>
      </c>
      <c r="N38" s="69">
        <v>1.4693651233712135E-2</v>
      </c>
      <c r="O38" s="58">
        <v>135420</v>
      </c>
    </row>
    <row r="39" spans="1:15" x14ac:dyDescent="0.2">
      <c r="A39" s="34"/>
      <c r="D39" s="5"/>
      <c r="F39" s="71"/>
      <c r="G39" s="71"/>
      <c r="H39" s="72"/>
      <c r="I39" s="72"/>
      <c r="J39" s="72"/>
      <c r="K39" s="72"/>
      <c r="L39" s="71"/>
      <c r="M39" s="71"/>
      <c r="N39" s="72"/>
      <c r="O39" s="72"/>
    </row>
    <row r="40" spans="1:15" ht="51" x14ac:dyDescent="0.2">
      <c r="A40" s="65" t="s">
        <v>0</v>
      </c>
      <c r="B40" s="35" t="s">
        <v>94</v>
      </c>
      <c r="C40" s="35" t="s">
        <v>95</v>
      </c>
      <c r="D40" s="6" t="s">
        <v>1</v>
      </c>
      <c r="E40" s="29" t="s">
        <v>2</v>
      </c>
      <c r="F40" s="78" t="s">
        <v>169</v>
      </c>
      <c r="G40" s="78" t="s">
        <v>170</v>
      </c>
      <c r="H40" s="73" t="s">
        <v>171</v>
      </c>
      <c r="I40" s="38" t="s">
        <v>172</v>
      </c>
      <c r="J40" s="73" t="s">
        <v>173</v>
      </c>
      <c r="K40" s="73" t="s">
        <v>174</v>
      </c>
      <c r="L40" s="78" t="s">
        <v>175</v>
      </c>
      <c r="M40" s="78" t="s">
        <v>176</v>
      </c>
      <c r="N40" s="73" t="s">
        <v>177</v>
      </c>
      <c r="O40" s="68" t="s">
        <v>178</v>
      </c>
    </row>
    <row r="41" spans="1:15" x14ac:dyDescent="0.2">
      <c r="A41" s="7">
        <v>43</v>
      </c>
      <c r="B41" s="7"/>
      <c r="C41" s="7"/>
      <c r="D41" s="13" t="s">
        <v>3</v>
      </c>
      <c r="E41" s="58" t="s">
        <v>101</v>
      </c>
      <c r="F41" s="58">
        <v>2055469</v>
      </c>
      <c r="G41" s="58">
        <v>2048639.5684425842</v>
      </c>
      <c r="H41" s="69">
        <v>3.3336423168901508E-3</v>
      </c>
      <c r="I41" s="79">
        <v>1.2351491003585569E-2</v>
      </c>
      <c r="J41" s="69">
        <v>-3.3500948207854098E-4</v>
      </c>
      <c r="K41" s="58">
        <v>2080160</v>
      </c>
      <c r="L41" s="58">
        <v>222.36307186096826</v>
      </c>
      <c r="M41" s="69">
        <v>2.997833449624121E-3</v>
      </c>
      <c r="N41" s="69">
        <v>1.2012343654903113E-2</v>
      </c>
      <c r="O41" s="58">
        <v>2080160</v>
      </c>
    </row>
    <row r="42" spans="1:15" x14ac:dyDescent="0.2">
      <c r="A42" s="7">
        <v>2</v>
      </c>
      <c r="B42" s="7"/>
      <c r="C42" s="7"/>
      <c r="D42" s="13" t="s">
        <v>12</v>
      </c>
      <c r="E42" s="58" t="s">
        <v>13</v>
      </c>
      <c r="F42" s="58">
        <v>1769957</v>
      </c>
      <c r="G42" s="58">
        <v>1784735.7349795825</v>
      </c>
      <c r="H42" s="69">
        <v>-8.2806292774496582E-3</v>
      </c>
      <c r="I42" s="79">
        <v>1.3025619921453124E-2</v>
      </c>
      <c r="J42" s="69">
        <v>8.2443007417509762E-4</v>
      </c>
      <c r="K42" s="58">
        <v>1794490</v>
      </c>
      <c r="L42" s="58">
        <v>222.31426705303792</v>
      </c>
      <c r="M42" s="69">
        <v>-7.4601364629616196E-3</v>
      </c>
      <c r="N42" s="69">
        <v>1.386078870842633E-2</v>
      </c>
      <c r="O42" s="58">
        <v>1794490</v>
      </c>
    </row>
    <row r="43" spans="1:15" x14ac:dyDescent="0.2">
      <c r="A43" s="7">
        <v>3</v>
      </c>
      <c r="B43" s="7"/>
      <c r="C43" s="7"/>
      <c r="D43" s="13" t="s">
        <v>20</v>
      </c>
      <c r="E43" s="58" t="s">
        <v>21</v>
      </c>
      <c r="F43" s="58">
        <v>2589173</v>
      </c>
      <c r="G43" s="58">
        <v>2587505.3396963803</v>
      </c>
      <c r="H43" s="69">
        <v>6.4450506750080017E-4</v>
      </c>
      <c r="I43" s="79">
        <v>1.2946231819246812E-2</v>
      </c>
      <c r="J43" s="69">
        <v>-1.0448568497900546E-4</v>
      </c>
      <c r="K43" s="58">
        <v>2622419</v>
      </c>
      <c r="L43" s="58">
        <v>215.87556717907464</v>
      </c>
      <c r="M43" s="69">
        <v>5.5449398704121577E-4</v>
      </c>
      <c r="N43" s="69">
        <v>1.284039343836807E-2</v>
      </c>
      <c r="O43" s="58">
        <v>2622419</v>
      </c>
    </row>
    <row r="44" spans="1:15" x14ac:dyDescent="0.2">
      <c r="A44" s="7">
        <v>4</v>
      </c>
      <c r="B44" s="7"/>
      <c r="C44" s="7"/>
      <c r="D44" s="13" t="s">
        <v>44</v>
      </c>
      <c r="E44" s="58" t="s">
        <v>45</v>
      </c>
      <c r="F44" s="58">
        <v>1536667</v>
      </c>
      <c r="G44" s="58">
        <v>1528507.2883154801</v>
      </c>
      <c r="H44" s="69">
        <v>5.3383531415884811E-3</v>
      </c>
      <c r="I44" s="79">
        <v>1.3905776769560285E-2</v>
      </c>
      <c r="J44" s="69">
        <v>-5.4462702862678736E-4</v>
      </c>
      <c r="K44" s="58">
        <v>1557187</v>
      </c>
      <c r="L44" s="58">
        <v>209.28935707794577</v>
      </c>
      <c r="M44" s="69">
        <v>4.7953376322991126E-3</v>
      </c>
      <c r="N44" s="69">
        <v>1.335357627905065E-2</v>
      </c>
      <c r="O44" s="58">
        <v>1557187</v>
      </c>
    </row>
    <row r="45" spans="1:15" x14ac:dyDescent="0.2">
      <c r="A45" s="7">
        <v>5</v>
      </c>
      <c r="B45" s="7"/>
      <c r="C45" s="7"/>
      <c r="D45" s="13" t="s">
        <v>46</v>
      </c>
      <c r="E45" s="58" t="s">
        <v>47</v>
      </c>
      <c r="F45" s="58">
        <v>2225008</v>
      </c>
      <c r="G45" s="58">
        <v>2245331.9716262883</v>
      </c>
      <c r="H45" s="69">
        <v>-9.0516555605661964E-3</v>
      </c>
      <c r="I45" s="79">
        <v>1.0585197573611538E-2</v>
      </c>
      <c r="J45" s="69">
        <v>8.8005238275035147E-4</v>
      </c>
      <c r="K45" s="58">
        <v>2250539</v>
      </c>
      <c r="L45" s="58">
        <v>202.01782229347444</v>
      </c>
      <c r="M45" s="69">
        <v>-8.1693364995172324E-3</v>
      </c>
      <c r="N45" s="69">
        <v>1.1474565484708377E-2</v>
      </c>
      <c r="O45" s="58">
        <v>2250539</v>
      </c>
    </row>
    <row r="46" spans="1:15" x14ac:dyDescent="0.2">
      <c r="A46" s="7">
        <v>6</v>
      </c>
      <c r="B46" s="7"/>
      <c r="C46" s="7"/>
      <c r="D46" s="13" t="s">
        <v>54</v>
      </c>
      <c r="E46" s="58" t="s">
        <v>55</v>
      </c>
      <c r="F46" s="58">
        <v>2056893</v>
      </c>
      <c r="G46" s="58">
        <v>2051253.9393420753</v>
      </c>
      <c r="H46" s="69">
        <v>2.7490797456961591E-3</v>
      </c>
      <c r="I46" s="79">
        <v>1.3890252532788194E-2</v>
      </c>
      <c r="J46" s="69">
        <v>-2.7848156039511629E-4</v>
      </c>
      <c r="K46" s="58">
        <v>2084883</v>
      </c>
      <c r="L46" s="58">
        <v>208.64300857411666</v>
      </c>
      <c r="M46" s="69">
        <v>2.4679937548652831E-3</v>
      </c>
      <c r="N46" s="69">
        <v>1.360790279319346E-2</v>
      </c>
      <c r="O46" s="58">
        <v>2084883</v>
      </c>
    </row>
    <row r="47" spans="1:15" x14ac:dyDescent="0.2">
      <c r="A47" s="7">
        <v>7</v>
      </c>
      <c r="B47" s="7"/>
      <c r="C47" s="7"/>
      <c r="D47" s="13" t="s">
        <v>59</v>
      </c>
      <c r="E47" s="58" t="s">
        <v>60</v>
      </c>
      <c r="F47" s="58">
        <v>1323551</v>
      </c>
      <c r="G47" s="58">
        <v>1309268.5491679369</v>
      </c>
      <c r="H47" s="69">
        <v>1.0908725212363635E-2</v>
      </c>
      <c r="I47" s="79">
        <v>1.5378878079764791E-2</v>
      </c>
      <c r="J47" s="69">
        <v>-1.0980900140534766E-3</v>
      </c>
      <c r="K47" s="58">
        <v>1342430</v>
      </c>
      <c r="L47" s="58">
        <v>214.8204938915944</v>
      </c>
      <c r="M47" s="69">
        <v>9.8012469348676134E-3</v>
      </c>
      <c r="N47" s="69">
        <v>1.4263900673264551E-2</v>
      </c>
      <c r="O47" s="58">
        <v>1342430</v>
      </c>
    </row>
    <row r="48" spans="1:15" x14ac:dyDescent="0.2">
      <c r="A48" s="36"/>
      <c r="B48" s="36"/>
      <c r="C48" s="36"/>
      <c r="D48" s="13" t="s">
        <v>75</v>
      </c>
      <c r="E48" s="13" t="s">
        <v>128</v>
      </c>
      <c r="F48" s="74" t="s">
        <v>166</v>
      </c>
      <c r="G48" s="74" t="s">
        <v>179</v>
      </c>
      <c r="H48" s="75" t="s">
        <v>165</v>
      </c>
      <c r="I48" s="81" t="s">
        <v>180</v>
      </c>
      <c r="J48" s="75" t="s">
        <v>152</v>
      </c>
      <c r="K48" s="74" t="s">
        <v>181</v>
      </c>
      <c r="L48" s="74" t="s">
        <v>182</v>
      </c>
      <c r="M48" s="75" t="s">
        <v>165</v>
      </c>
      <c r="N48" s="75" t="s">
        <v>183</v>
      </c>
      <c r="O48" s="74" t="s">
        <v>181</v>
      </c>
    </row>
    <row r="49" spans="1:1" x14ac:dyDescent="0.2">
      <c r="A49" s="34"/>
    </row>
    <row r="50" spans="1:1" x14ac:dyDescent="0.2">
      <c r="A50" s="34"/>
    </row>
    <row r="51" spans="1:1" x14ac:dyDescent="0.2">
      <c r="A51" s="34"/>
    </row>
    <row r="52" spans="1:1" x14ac:dyDescent="0.2">
      <c r="A52" s="34"/>
    </row>
    <row r="53" spans="1:1" x14ac:dyDescent="0.2">
      <c r="A53" s="34"/>
    </row>
    <row r="54" spans="1:1" x14ac:dyDescent="0.2">
      <c r="A54" s="34"/>
    </row>
    <row r="55" spans="1:1" x14ac:dyDescent="0.2">
      <c r="A55" s="34"/>
    </row>
    <row r="56" spans="1:1" x14ac:dyDescent="0.2">
      <c r="A56" s="34"/>
    </row>
    <row r="57" spans="1:1" x14ac:dyDescent="0.2">
      <c r="A57" s="34"/>
    </row>
    <row r="58" spans="1:1" x14ac:dyDescent="0.2">
      <c r="A58" s="34"/>
    </row>
    <row r="59" spans="1:1" x14ac:dyDescent="0.2">
      <c r="A59" s="34"/>
    </row>
    <row r="60" spans="1:1" x14ac:dyDescent="0.2">
      <c r="A60" s="34"/>
    </row>
    <row r="61" spans="1:1" x14ac:dyDescent="0.2">
      <c r="A61" s="34"/>
    </row>
    <row r="62" spans="1:1" x14ac:dyDescent="0.2">
      <c r="A62" s="34"/>
    </row>
    <row r="63" spans="1:1" x14ac:dyDescent="0.2">
      <c r="A63" s="34"/>
    </row>
    <row r="64" spans="1:1" x14ac:dyDescent="0.2">
      <c r="A64" s="34"/>
    </row>
    <row r="65" spans="1:1" x14ac:dyDescent="0.2">
      <c r="A65" s="34"/>
    </row>
    <row r="66" spans="1:1" x14ac:dyDescent="0.2">
      <c r="A66" s="34"/>
    </row>
    <row r="67" spans="1:1" x14ac:dyDescent="0.2">
      <c r="A67" s="34"/>
    </row>
    <row r="68" spans="1:1" x14ac:dyDescent="0.2">
      <c r="A68" s="34"/>
    </row>
    <row r="69" spans="1:1" x14ac:dyDescent="0.2">
      <c r="A69" s="34"/>
    </row>
    <row r="70" spans="1:1" x14ac:dyDescent="0.2">
      <c r="A70" s="34"/>
    </row>
    <row r="71" spans="1:1" x14ac:dyDescent="0.2">
      <c r="A71" s="34"/>
    </row>
    <row r="72" spans="1:1" x14ac:dyDescent="0.2">
      <c r="A72" s="34"/>
    </row>
    <row r="73" spans="1:1" x14ac:dyDescent="0.2">
      <c r="A73" s="34"/>
    </row>
    <row r="74" spans="1:1" x14ac:dyDescent="0.2">
      <c r="A74" s="34"/>
    </row>
    <row r="75" spans="1:1" x14ac:dyDescent="0.2">
      <c r="A75" s="34"/>
    </row>
    <row r="76" spans="1:1" x14ac:dyDescent="0.2">
      <c r="A76" s="34"/>
    </row>
    <row r="77" spans="1:1" x14ac:dyDescent="0.2">
      <c r="A77" s="34"/>
    </row>
    <row r="78" spans="1:1" x14ac:dyDescent="0.2">
      <c r="A78" s="34"/>
    </row>
  </sheetData>
  <pageMargins left="0.7" right="0.7" top="0.75" bottom="0.75" header="0.3" footer="0.3"/>
  <pageSetup paperSize="9" scale="57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B27C-BC06-4EAD-AB0A-9462961FF748}">
  <sheetPr>
    <tabColor rgb="FF009639"/>
    <pageSetUpPr fitToPage="1"/>
  </sheetPr>
  <dimension ref="A1:N48"/>
  <sheetViews>
    <sheetView workbookViewId="0">
      <selection activeCell="N1" sqref="N1"/>
    </sheetView>
  </sheetViews>
  <sheetFormatPr defaultRowHeight="12.75" x14ac:dyDescent="0.2"/>
  <cols>
    <col min="1" max="1" width="4.7109375" style="13" bestFit="1" customWidth="1"/>
    <col min="2" max="2" width="5.5703125" style="13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7" width="12.5703125" style="13" customWidth="1"/>
    <col min="8" max="8" width="14.85546875" style="13" customWidth="1"/>
    <col min="9" max="15" width="12.5703125" style="13" customWidth="1"/>
    <col min="16" max="16384" width="9.140625" style="13"/>
  </cols>
  <sheetData>
    <row r="1" spans="1:14" s="50" customFormat="1" ht="38.25" customHeight="1" x14ac:dyDescent="0.35">
      <c r="A1" s="49" t="s">
        <v>244</v>
      </c>
      <c r="N1" s="67" t="s">
        <v>188</v>
      </c>
    </row>
    <row r="2" spans="1:14" ht="63.75" x14ac:dyDescent="0.2">
      <c r="A2" s="46" t="s">
        <v>0</v>
      </c>
      <c r="B2" s="46" t="s">
        <v>1</v>
      </c>
      <c r="C2" s="46" t="s">
        <v>2</v>
      </c>
      <c r="D2" s="46" t="s">
        <v>102</v>
      </c>
      <c r="E2" s="46" t="s">
        <v>116</v>
      </c>
      <c r="F2" s="76" t="s">
        <v>117</v>
      </c>
      <c r="G2" s="76" t="s">
        <v>118</v>
      </c>
      <c r="H2" s="76" t="s">
        <v>119</v>
      </c>
      <c r="I2" s="76" t="s">
        <v>120</v>
      </c>
      <c r="J2" s="76" t="s">
        <v>121</v>
      </c>
      <c r="K2" s="76" t="s">
        <v>122</v>
      </c>
      <c r="L2" s="76" t="s">
        <v>123</v>
      </c>
      <c r="M2" s="76" t="s">
        <v>124</v>
      </c>
      <c r="N2" s="76" t="s">
        <v>125</v>
      </c>
    </row>
    <row r="3" spans="1:14" x14ac:dyDescent="0.2">
      <c r="A3" s="51">
        <v>1</v>
      </c>
      <c r="B3" s="31" t="s">
        <v>3</v>
      </c>
      <c r="C3" s="13" t="s">
        <v>101</v>
      </c>
      <c r="D3" s="13" t="s">
        <v>4</v>
      </c>
      <c r="E3" s="52" t="s">
        <v>5</v>
      </c>
      <c r="F3" s="52">
        <v>361913</v>
      </c>
      <c r="G3" s="52">
        <v>16166.182568515749</v>
      </c>
      <c r="H3" s="52">
        <v>-540.09352547721221</v>
      </c>
      <c r="I3" s="52">
        <v>16209.086627225008</v>
      </c>
      <c r="J3" s="52">
        <v>2488.0712971422136</v>
      </c>
      <c r="K3" s="52">
        <v>0</v>
      </c>
      <c r="L3" s="52">
        <v>4003.2658083026736</v>
      </c>
      <c r="M3" s="52">
        <v>114</v>
      </c>
      <c r="N3" s="52">
        <v>400353.5127757084</v>
      </c>
    </row>
    <row r="4" spans="1:14" x14ac:dyDescent="0.2">
      <c r="A4" s="51">
        <v>2</v>
      </c>
      <c r="B4" s="1" t="s">
        <v>3</v>
      </c>
      <c r="C4" s="2" t="s">
        <v>101</v>
      </c>
      <c r="D4" s="13" t="s">
        <v>6</v>
      </c>
      <c r="E4" s="52" t="s">
        <v>7</v>
      </c>
      <c r="F4" s="52">
        <v>644070</v>
      </c>
      <c r="G4" s="52">
        <v>28769.768444084457</v>
      </c>
      <c r="H4" s="52">
        <v>-961.16480191125515</v>
      </c>
      <c r="I4" s="52">
        <v>28846.121648011565</v>
      </c>
      <c r="J4" s="52">
        <v>4427.8378515012873</v>
      </c>
      <c r="K4" s="52">
        <v>0</v>
      </c>
      <c r="L4" s="52">
        <v>6796.6569774073114</v>
      </c>
      <c r="M4" s="52">
        <v>0</v>
      </c>
      <c r="N4" s="52">
        <v>711949.22011909343</v>
      </c>
    </row>
    <row r="5" spans="1:14" x14ac:dyDescent="0.2">
      <c r="A5" s="51">
        <v>3</v>
      </c>
      <c r="B5" s="1" t="s">
        <v>3</v>
      </c>
      <c r="C5" s="2" t="s">
        <v>101</v>
      </c>
      <c r="D5" s="13" t="s">
        <v>8</v>
      </c>
      <c r="E5" s="52" t="s">
        <v>9</v>
      </c>
      <c r="F5" s="52">
        <v>290188</v>
      </c>
      <c r="G5" s="52">
        <v>12962.320190743212</v>
      </c>
      <c r="H5" s="52">
        <v>-433.05617640477482</v>
      </c>
      <c r="I5" s="52">
        <v>12996.72139486885</v>
      </c>
      <c r="J5" s="52">
        <v>1994.9778913028952</v>
      </c>
      <c r="K5" s="52">
        <v>0</v>
      </c>
      <c r="L5" s="52">
        <v>3033.8881133513578</v>
      </c>
      <c r="M5" s="52">
        <v>0</v>
      </c>
      <c r="N5" s="52">
        <v>320742.85141386156</v>
      </c>
    </row>
    <row r="6" spans="1:14" x14ac:dyDescent="0.2">
      <c r="A6" s="51">
        <v>4</v>
      </c>
      <c r="B6" s="3" t="s">
        <v>3</v>
      </c>
      <c r="C6" s="2" t="s">
        <v>101</v>
      </c>
      <c r="D6" s="13" t="s">
        <v>10</v>
      </c>
      <c r="E6" s="52" t="s">
        <v>11</v>
      </c>
      <c r="F6" s="52">
        <v>516255</v>
      </c>
      <c r="G6" s="52">
        <v>23060.438784760696</v>
      </c>
      <c r="H6" s="52">
        <v>-770.422678917967</v>
      </c>
      <c r="I6" s="52">
        <v>23121.639777344404</v>
      </c>
      <c r="J6" s="52">
        <v>3549.1381837793988</v>
      </c>
      <c r="K6" s="52">
        <v>0</v>
      </c>
      <c r="L6" s="52">
        <v>5388.3386728945152</v>
      </c>
      <c r="M6" s="52">
        <v>0</v>
      </c>
      <c r="N6" s="52">
        <v>570604.13273986103</v>
      </c>
    </row>
    <row r="7" spans="1:14" x14ac:dyDescent="0.2">
      <c r="A7" s="53">
        <v>5</v>
      </c>
      <c r="B7" s="31" t="s">
        <v>12</v>
      </c>
      <c r="C7" s="54" t="s">
        <v>13</v>
      </c>
      <c r="D7" s="54" t="s">
        <v>14</v>
      </c>
      <c r="E7" s="55" t="s">
        <v>15</v>
      </c>
      <c r="F7" s="55">
        <v>555555</v>
      </c>
      <c r="G7" s="55">
        <v>24815.918623679634</v>
      </c>
      <c r="H7" s="55">
        <v>-829.07123686215368</v>
      </c>
      <c r="I7" s="55">
        <v>24881.778552270818</v>
      </c>
      <c r="J7" s="55">
        <v>3819.3169338593598</v>
      </c>
      <c r="K7" s="55">
        <v>0</v>
      </c>
      <c r="L7" s="55">
        <v>5801.8012145709135</v>
      </c>
      <c r="M7" s="55">
        <v>0</v>
      </c>
      <c r="N7" s="55">
        <v>614044.74408751866</v>
      </c>
    </row>
    <row r="8" spans="1:14" x14ac:dyDescent="0.2">
      <c r="A8" s="51">
        <v>6</v>
      </c>
      <c r="B8" s="1" t="s">
        <v>12</v>
      </c>
      <c r="C8" s="2" t="s">
        <v>13</v>
      </c>
      <c r="D8" s="13" t="s">
        <v>16</v>
      </c>
      <c r="E8" s="52" t="s">
        <v>17</v>
      </c>
      <c r="F8" s="52">
        <v>634899</v>
      </c>
      <c r="G8" s="52">
        <v>28360.111812971849</v>
      </c>
      <c r="H8" s="52">
        <v>-947.4786460612263</v>
      </c>
      <c r="I8" s="52">
        <v>28435.377813282557</v>
      </c>
      <c r="J8" s="52">
        <v>4364.789268371941</v>
      </c>
      <c r="K8" s="52">
        <v>0</v>
      </c>
      <c r="L8" s="52">
        <v>6589.6607542184101</v>
      </c>
      <c r="M8" s="52">
        <v>0</v>
      </c>
      <c r="N8" s="52">
        <v>701701.46100278362</v>
      </c>
    </row>
    <row r="9" spans="1:14" x14ac:dyDescent="0.2">
      <c r="A9" s="51">
        <v>7</v>
      </c>
      <c r="B9" s="3" t="s">
        <v>12</v>
      </c>
      <c r="C9" s="2" t="s">
        <v>13</v>
      </c>
      <c r="D9" s="13" t="s">
        <v>18</v>
      </c>
      <c r="E9" s="52" t="s">
        <v>19</v>
      </c>
      <c r="F9" s="52">
        <v>364265</v>
      </c>
      <c r="G9" s="52">
        <v>16271.243346661739</v>
      </c>
      <c r="H9" s="52">
        <v>-543.6034849755514</v>
      </c>
      <c r="I9" s="52">
        <v>16314.426230243504</v>
      </c>
      <c r="J9" s="52">
        <v>2504.2407734828771</v>
      </c>
      <c r="K9" s="52">
        <v>0</v>
      </c>
      <c r="L9" s="52">
        <v>3844.8912277532354</v>
      </c>
      <c r="M9" s="52">
        <v>0</v>
      </c>
      <c r="N9" s="52">
        <v>402656.19809316588</v>
      </c>
    </row>
    <row r="10" spans="1:14" x14ac:dyDescent="0.2">
      <c r="A10" s="53">
        <v>8</v>
      </c>
      <c r="B10" s="31" t="s">
        <v>20</v>
      </c>
      <c r="C10" s="54" t="s">
        <v>21</v>
      </c>
      <c r="D10" s="54" t="s">
        <v>22</v>
      </c>
      <c r="E10" s="55" t="s">
        <v>23</v>
      </c>
      <c r="F10" s="55">
        <v>312120</v>
      </c>
      <c r="G10" s="55">
        <v>13941.994079475277</v>
      </c>
      <c r="H10" s="55">
        <v>-465.78595179489957</v>
      </c>
      <c r="I10" s="55">
        <v>13978.99527811786</v>
      </c>
      <c r="J10" s="55">
        <v>2145.7555082686386</v>
      </c>
      <c r="K10" s="55">
        <v>0</v>
      </c>
      <c r="L10" s="55">
        <v>3239.5151269834269</v>
      </c>
      <c r="M10" s="55">
        <v>0</v>
      </c>
      <c r="N10" s="55">
        <v>344960.47404105036</v>
      </c>
    </row>
    <row r="11" spans="1:14" x14ac:dyDescent="0.2">
      <c r="A11" s="51">
        <v>9</v>
      </c>
      <c r="B11" s="1" t="s">
        <v>20</v>
      </c>
      <c r="C11" s="2" t="s">
        <v>21</v>
      </c>
      <c r="D11" s="13" t="s">
        <v>24</v>
      </c>
      <c r="E11" s="52" t="s">
        <v>25</v>
      </c>
      <c r="F11" s="52">
        <v>257689</v>
      </c>
      <c r="G11" s="52">
        <v>11510.632168223454</v>
      </c>
      <c r="H11" s="52">
        <v>-384.55695287734164</v>
      </c>
      <c r="I11" s="52">
        <v>11541.180681221687</v>
      </c>
      <c r="J11" s="52">
        <v>1771.5545020192142</v>
      </c>
      <c r="K11" s="52">
        <v>0</v>
      </c>
      <c r="L11" s="52">
        <v>2674.8257316334298</v>
      </c>
      <c r="M11" s="52">
        <v>0</v>
      </c>
      <c r="N11" s="52">
        <v>284802.63613022043</v>
      </c>
    </row>
    <row r="12" spans="1:14" x14ac:dyDescent="0.2">
      <c r="A12" s="51">
        <v>10</v>
      </c>
      <c r="B12" s="1" t="s">
        <v>20</v>
      </c>
      <c r="C12" s="2" t="s">
        <v>21</v>
      </c>
      <c r="D12" s="13" t="s">
        <v>26</v>
      </c>
      <c r="E12" s="52" t="s">
        <v>27</v>
      </c>
      <c r="F12" s="52">
        <v>204903</v>
      </c>
      <c r="G12" s="52">
        <v>9152.7502654963555</v>
      </c>
      <c r="H12" s="52">
        <v>-305.78283634701495</v>
      </c>
      <c r="I12" s="52">
        <v>9177.0411042938103</v>
      </c>
      <c r="J12" s="52">
        <v>1408.6625045199564</v>
      </c>
      <c r="K12" s="52">
        <v>0</v>
      </c>
      <c r="L12" s="52">
        <v>2198.9305497442529</v>
      </c>
      <c r="M12" s="52">
        <v>0</v>
      </c>
      <c r="N12" s="52">
        <v>226534.60158770735</v>
      </c>
    </row>
    <row r="13" spans="1:14" x14ac:dyDescent="0.2">
      <c r="A13" s="51">
        <v>11</v>
      </c>
      <c r="B13" s="1" t="s">
        <v>20</v>
      </c>
      <c r="C13" s="2" t="s">
        <v>21</v>
      </c>
      <c r="D13" s="13" t="s">
        <v>28</v>
      </c>
      <c r="E13" s="52" t="s">
        <v>29</v>
      </c>
      <c r="F13" s="52">
        <v>212490</v>
      </c>
      <c r="G13" s="52">
        <v>9491.6516786739121</v>
      </c>
      <c r="H13" s="52">
        <v>-317.10514192265219</v>
      </c>
      <c r="I13" s="52">
        <v>9516.8419410715869</v>
      </c>
      <c r="J13" s="52">
        <v>1460.821440317836</v>
      </c>
      <c r="K13" s="52">
        <v>0</v>
      </c>
      <c r="L13" s="52">
        <v>2250.8658835301608</v>
      </c>
      <c r="M13" s="52">
        <v>0</v>
      </c>
      <c r="N13" s="52">
        <v>234893.07580167084</v>
      </c>
    </row>
    <row r="14" spans="1:14" x14ac:dyDescent="0.2">
      <c r="A14" s="51">
        <v>12</v>
      </c>
      <c r="B14" s="1" t="s">
        <v>20</v>
      </c>
      <c r="C14" s="2" t="s">
        <v>21</v>
      </c>
      <c r="D14" s="13" t="s">
        <v>30</v>
      </c>
      <c r="E14" s="52" t="s">
        <v>31</v>
      </c>
      <c r="F14" s="52">
        <v>170558</v>
      </c>
      <c r="G14" s="52">
        <v>7618.6038261154181</v>
      </c>
      <c r="H14" s="52">
        <v>-254.52877215889555</v>
      </c>
      <c r="I14" s="52">
        <v>7638.8231341959054</v>
      </c>
      <c r="J14" s="52">
        <v>1172.5482762376087</v>
      </c>
      <c r="K14" s="52">
        <v>0</v>
      </c>
      <c r="L14" s="52">
        <v>1910.325380970412</v>
      </c>
      <c r="M14" s="52">
        <v>0</v>
      </c>
      <c r="N14" s="52">
        <v>188643.77184536046</v>
      </c>
    </row>
    <row r="15" spans="1:14" x14ac:dyDescent="0.2">
      <c r="A15" s="51">
        <v>13</v>
      </c>
      <c r="B15" s="1" t="s">
        <v>20</v>
      </c>
      <c r="C15" s="2" t="s">
        <v>21</v>
      </c>
      <c r="D15" s="13" t="s">
        <v>32</v>
      </c>
      <c r="E15" s="52" t="s">
        <v>33</v>
      </c>
      <c r="F15" s="52">
        <v>220150</v>
      </c>
      <c r="G15" s="52">
        <v>9833.8139068194359</v>
      </c>
      <c r="H15" s="52">
        <v>-328.53638756775325</v>
      </c>
      <c r="I15" s="52">
        <v>9859.9122468206042</v>
      </c>
      <c r="J15" s="52">
        <v>1513.4822348626835</v>
      </c>
      <c r="K15" s="52">
        <v>0</v>
      </c>
      <c r="L15" s="52">
        <v>2352.5792731976203</v>
      </c>
      <c r="M15" s="52">
        <v>0</v>
      </c>
      <c r="N15" s="52">
        <v>243381.25127413261</v>
      </c>
    </row>
    <row r="16" spans="1:14" x14ac:dyDescent="0.2">
      <c r="A16" s="51">
        <v>14</v>
      </c>
      <c r="B16" s="1" t="s">
        <v>20</v>
      </c>
      <c r="C16" s="2" t="s">
        <v>21</v>
      </c>
      <c r="D16" s="13" t="s">
        <v>34</v>
      </c>
      <c r="E16" s="52" t="s">
        <v>35</v>
      </c>
      <c r="F16" s="52">
        <v>171982</v>
      </c>
      <c r="G16" s="52">
        <v>7682.2120523398598</v>
      </c>
      <c r="H16" s="52">
        <v>-256.65384967829817</v>
      </c>
      <c r="I16" s="52">
        <v>7702.6001727581242</v>
      </c>
      <c r="J16" s="52">
        <v>1182.33795919216</v>
      </c>
      <c r="K16" s="52">
        <v>0</v>
      </c>
      <c r="L16" s="52">
        <v>2046.3705765582486</v>
      </c>
      <c r="M16" s="52">
        <v>0</v>
      </c>
      <c r="N16" s="52">
        <v>190338.86691117013</v>
      </c>
    </row>
    <row r="17" spans="1:14" x14ac:dyDescent="0.2">
      <c r="A17" s="51">
        <v>15</v>
      </c>
      <c r="B17" s="1" t="s">
        <v>20</v>
      </c>
      <c r="C17" s="2" t="s">
        <v>21</v>
      </c>
      <c r="D17" s="13" t="s">
        <v>36</v>
      </c>
      <c r="E17" s="52" t="s">
        <v>37</v>
      </c>
      <c r="F17" s="52">
        <v>154403</v>
      </c>
      <c r="G17" s="52">
        <v>6896.9810068346187</v>
      </c>
      <c r="H17" s="52">
        <v>-230.42018555359437</v>
      </c>
      <c r="I17" s="52">
        <v>6915.2851721364605</v>
      </c>
      <c r="J17" s="52">
        <v>1061.4862480558843</v>
      </c>
      <c r="K17" s="52">
        <v>0</v>
      </c>
      <c r="L17" s="52">
        <v>1673.8064630465728</v>
      </c>
      <c r="M17" s="52">
        <v>0</v>
      </c>
      <c r="N17" s="52">
        <v>170720.13870451995</v>
      </c>
    </row>
    <row r="18" spans="1:14" x14ac:dyDescent="0.2">
      <c r="A18" s="51">
        <v>16</v>
      </c>
      <c r="B18" s="1" t="s">
        <v>20</v>
      </c>
      <c r="C18" s="2" t="s">
        <v>21</v>
      </c>
      <c r="D18" s="13" t="s">
        <v>38</v>
      </c>
      <c r="E18" s="52" t="s">
        <v>39</v>
      </c>
      <c r="F18" s="52">
        <v>239867</v>
      </c>
      <c r="G18" s="52">
        <v>10714.546629057722</v>
      </c>
      <c r="H18" s="52">
        <v>-357.96065263099825</v>
      </c>
      <c r="I18" s="52">
        <v>10742.982379777961</v>
      </c>
      <c r="J18" s="52">
        <v>1649.0322199854977</v>
      </c>
      <c r="K18" s="52">
        <v>0</v>
      </c>
      <c r="L18" s="52">
        <v>2533.1529881587303</v>
      </c>
      <c r="M18" s="52">
        <v>0</v>
      </c>
      <c r="N18" s="52">
        <v>265148.75356434891</v>
      </c>
    </row>
    <row r="19" spans="1:14" x14ac:dyDescent="0.2">
      <c r="A19" s="51">
        <v>17</v>
      </c>
      <c r="B19" s="1" t="s">
        <v>20</v>
      </c>
      <c r="C19" s="2" t="s">
        <v>21</v>
      </c>
      <c r="D19" s="13" t="s">
        <v>40</v>
      </c>
      <c r="E19" s="52" t="s">
        <v>41</v>
      </c>
      <c r="F19" s="52">
        <v>103175</v>
      </c>
      <c r="G19" s="52">
        <v>4608.6929358895995</v>
      </c>
      <c r="H19" s="52">
        <v>-153.97111872497362</v>
      </c>
      <c r="I19" s="52">
        <v>4620.9241247590999</v>
      </c>
      <c r="J19" s="52">
        <v>709.30515367684472</v>
      </c>
      <c r="K19" s="52">
        <v>0</v>
      </c>
      <c r="L19" s="52">
        <v>1133.8528579435624</v>
      </c>
      <c r="M19" s="52">
        <v>0</v>
      </c>
      <c r="N19" s="52">
        <v>114093.80395354413</v>
      </c>
    </row>
    <row r="20" spans="1:14" x14ac:dyDescent="0.2">
      <c r="A20" s="51">
        <v>18</v>
      </c>
      <c r="B20" s="3" t="s">
        <v>20</v>
      </c>
      <c r="C20" s="2" t="s">
        <v>21</v>
      </c>
      <c r="D20" s="13" t="s">
        <v>42</v>
      </c>
      <c r="E20" s="52" t="s">
        <v>43</v>
      </c>
      <c r="F20" s="52">
        <v>232176</v>
      </c>
      <c r="G20" s="52">
        <v>10370.999671268268</v>
      </c>
      <c r="H20" s="52">
        <v>-346.48314476461809</v>
      </c>
      <c r="I20" s="52">
        <v>10398.523669397322</v>
      </c>
      <c r="J20" s="52">
        <v>1596.1583073426227</v>
      </c>
      <c r="K20" s="52">
        <v>0</v>
      </c>
      <c r="L20" s="52">
        <v>2469.4139649967092</v>
      </c>
      <c r="M20" s="52">
        <v>0</v>
      </c>
      <c r="N20" s="52">
        <v>256664.61246824029</v>
      </c>
    </row>
    <row r="21" spans="1:14" x14ac:dyDescent="0.2">
      <c r="A21" s="53">
        <v>19</v>
      </c>
      <c r="B21" s="31" t="s">
        <v>44</v>
      </c>
      <c r="C21" s="54" t="s">
        <v>45</v>
      </c>
      <c r="D21" s="54" t="s">
        <v>103</v>
      </c>
      <c r="E21" s="55" t="s">
        <v>104</v>
      </c>
      <c r="F21" s="55">
        <v>614834.1961509533</v>
      </c>
      <c r="G21" s="55">
        <v>27503.495441439809</v>
      </c>
      <c r="H21" s="55">
        <v>-918.86008047708697</v>
      </c>
      <c r="I21" s="55">
        <v>27576.488034349622</v>
      </c>
      <c r="J21" s="55">
        <v>4232.9509325348954</v>
      </c>
      <c r="K21" s="55">
        <v>0</v>
      </c>
      <c r="L21" s="55">
        <v>6592.9512652882759</v>
      </c>
      <c r="M21" s="55">
        <v>0</v>
      </c>
      <c r="N21" s="55">
        <v>679821.22174408881</v>
      </c>
    </row>
    <row r="22" spans="1:14" x14ac:dyDescent="0.2">
      <c r="A22" s="51">
        <v>20</v>
      </c>
      <c r="B22" s="1" t="s">
        <v>44</v>
      </c>
      <c r="C22" s="2" t="s">
        <v>45</v>
      </c>
      <c r="D22" s="13" t="s">
        <v>105</v>
      </c>
      <c r="E22" s="52" t="s">
        <v>106</v>
      </c>
      <c r="F22" s="52">
        <v>368624.30117337563</v>
      </c>
      <c r="G22" s="52">
        <v>16495.050972072357</v>
      </c>
      <c r="H22" s="52">
        <v>-551.08063976607798</v>
      </c>
      <c r="I22" s="52">
        <v>16538.827827388606</v>
      </c>
      <c r="J22" s="52">
        <v>2538.6860933044036</v>
      </c>
      <c r="K22" s="52">
        <v>0</v>
      </c>
      <c r="L22" s="52">
        <v>3970.8271045703068</v>
      </c>
      <c r="M22" s="52">
        <v>0</v>
      </c>
      <c r="N22" s="52">
        <v>407616.61253094522</v>
      </c>
    </row>
    <row r="23" spans="1:14" x14ac:dyDescent="0.2">
      <c r="A23" s="51">
        <v>21</v>
      </c>
      <c r="B23" s="3" t="s">
        <v>44</v>
      </c>
      <c r="C23" s="2" t="s">
        <v>45</v>
      </c>
      <c r="D23" s="13" t="s">
        <v>107</v>
      </c>
      <c r="E23" s="52" t="s">
        <v>108</v>
      </c>
      <c r="F23" s="52">
        <v>368384.01189204783</v>
      </c>
      <c r="G23" s="52">
        <v>16341.315832968889</v>
      </c>
      <c r="H23" s="52">
        <v>-545.94452597321333</v>
      </c>
      <c r="I23" s="52">
        <v>16384.684684638894</v>
      </c>
      <c r="J23" s="52">
        <v>2515.0253443709821</v>
      </c>
      <c r="K23" s="52">
        <v>0</v>
      </c>
      <c r="L23" s="52">
        <v>4183.2015862705921</v>
      </c>
      <c r="M23" s="52">
        <v>0</v>
      </c>
      <c r="N23" s="52">
        <v>407262.29481432401</v>
      </c>
    </row>
    <row r="24" spans="1:14" x14ac:dyDescent="0.2">
      <c r="A24" s="53">
        <v>22</v>
      </c>
      <c r="B24" s="31" t="s">
        <v>46</v>
      </c>
      <c r="C24" s="54" t="s">
        <v>47</v>
      </c>
      <c r="D24" s="54" t="s">
        <v>48</v>
      </c>
      <c r="E24" s="55" t="s">
        <v>49</v>
      </c>
      <c r="F24" s="55">
        <v>440680</v>
      </c>
      <c r="G24" s="55">
        <v>19684.601918951572</v>
      </c>
      <c r="H24" s="55">
        <v>-657.6398604286054</v>
      </c>
      <c r="I24" s="55">
        <v>19736.843647190115</v>
      </c>
      <c r="J24" s="55">
        <v>3029.5768851205421</v>
      </c>
      <c r="K24" s="55">
        <v>696</v>
      </c>
      <c r="L24" s="55">
        <v>4573.8482832213758</v>
      </c>
      <c r="M24" s="55">
        <v>0</v>
      </c>
      <c r="N24" s="55">
        <v>487743.23087405501</v>
      </c>
    </row>
    <row r="25" spans="1:14" x14ac:dyDescent="0.2">
      <c r="A25" s="51">
        <v>23</v>
      </c>
      <c r="B25" s="1" t="s">
        <v>46</v>
      </c>
      <c r="C25" s="2" t="s">
        <v>47</v>
      </c>
      <c r="D25" s="13" t="s">
        <v>50</v>
      </c>
      <c r="E25" s="52" t="s">
        <v>51</v>
      </c>
      <c r="F25" s="52">
        <v>386747</v>
      </c>
      <c r="G25" s="52">
        <v>17275.485019399028</v>
      </c>
      <c r="H25" s="52">
        <v>-577.15404171095099</v>
      </c>
      <c r="I25" s="52">
        <v>17321.333098892246</v>
      </c>
      <c r="J25" s="52">
        <v>2658.7995179942686</v>
      </c>
      <c r="K25" s="52">
        <v>615</v>
      </c>
      <c r="L25" s="52">
        <v>4014.0739357152988</v>
      </c>
      <c r="M25" s="52">
        <v>0</v>
      </c>
      <c r="N25" s="52">
        <v>428054.5375302899</v>
      </c>
    </row>
    <row r="26" spans="1:14" x14ac:dyDescent="0.2">
      <c r="A26" s="51">
        <v>24</v>
      </c>
      <c r="B26" s="1" t="s">
        <v>46</v>
      </c>
      <c r="C26" s="2" t="s">
        <v>47</v>
      </c>
      <c r="D26" s="13" t="s">
        <v>52</v>
      </c>
      <c r="E26" s="52" t="s">
        <v>53</v>
      </c>
      <c r="F26" s="52">
        <v>309944</v>
      </c>
      <c r="G26" s="52">
        <v>13844.794992210962</v>
      </c>
      <c r="H26" s="52">
        <v>-462.53864232704842</v>
      </c>
      <c r="I26" s="52">
        <v>13881.538230427279</v>
      </c>
      <c r="J26" s="52">
        <v>2130.7959927425827</v>
      </c>
      <c r="K26" s="52">
        <v>493</v>
      </c>
      <c r="L26" s="52">
        <v>3216.9302720676369</v>
      </c>
      <c r="M26" s="52">
        <v>0</v>
      </c>
      <c r="N26" s="52">
        <v>343048.52084512141</v>
      </c>
    </row>
    <row r="27" spans="1:14" x14ac:dyDescent="0.2">
      <c r="A27" s="51">
        <v>25</v>
      </c>
      <c r="B27" s="3" t="s">
        <v>46</v>
      </c>
      <c r="C27" s="2" t="s">
        <v>47</v>
      </c>
      <c r="D27" s="13" t="s">
        <v>109</v>
      </c>
      <c r="E27" s="52" t="s">
        <v>110</v>
      </c>
      <c r="F27" s="52">
        <v>821904.28746132005</v>
      </c>
      <c r="G27" s="52">
        <v>36713.203043447167</v>
      </c>
      <c r="H27" s="52">
        <v>-1226.5457957844033</v>
      </c>
      <c r="I27" s="52">
        <v>36810.637636438129</v>
      </c>
      <c r="J27" s="52">
        <v>5650.3795086697228</v>
      </c>
      <c r="K27" s="52">
        <v>1296</v>
      </c>
      <c r="L27" s="52">
        <v>8530.5571026133457</v>
      </c>
      <c r="M27" s="52">
        <v>0</v>
      </c>
      <c r="N27" s="52">
        <v>909678.51895670407</v>
      </c>
    </row>
    <row r="28" spans="1:14" x14ac:dyDescent="0.2">
      <c r="A28" s="53">
        <v>26</v>
      </c>
      <c r="B28" s="31" t="s">
        <v>54</v>
      </c>
      <c r="C28" s="54" t="s">
        <v>55</v>
      </c>
      <c r="D28" s="54" t="s">
        <v>56</v>
      </c>
      <c r="E28" s="55" t="s">
        <v>111</v>
      </c>
      <c r="F28" s="55">
        <v>400293.84757182654</v>
      </c>
      <c r="G28" s="55">
        <v>17885.280089606713</v>
      </c>
      <c r="H28" s="55">
        <v>-597.52659211926482</v>
      </c>
      <c r="I28" s="55">
        <v>17932.746527879557</v>
      </c>
      <c r="J28" s="55">
        <v>2752.6505929089731</v>
      </c>
      <c r="K28" s="55">
        <v>0</v>
      </c>
      <c r="L28" s="55">
        <v>4229.4638980015288</v>
      </c>
      <c r="M28" s="55">
        <v>0</v>
      </c>
      <c r="N28" s="55">
        <v>442496.46208810405</v>
      </c>
    </row>
    <row r="29" spans="1:14" x14ac:dyDescent="0.2">
      <c r="A29" s="51">
        <v>27</v>
      </c>
      <c r="B29" s="1" t="s">
        <v>54</v>
      </c>
      <c r="C29" s="2" t="s">
        <v>55</v>
      </c>
      <c r="D29" s="13" t="s">
        <v>57</v>
      </c>
      <c r="E29" s="52" t="s">
        <v>58</v>
      </c>
      <c r="F29" s="52">
        <v>383514</v>
      </c>
      <c r="G29" s="52">
        <v>17131.071118146487</v>
      </c>
      <c r="H29" s="52">
        <v>-572.3293397304534</v>
      </c>
      <c r="I29" s="52">
        <v>17176.535931987997</v>
      </c>
      <c r="J29" s="52">
        <v>2636.5733628032121</v>
      </c>
      <c r="K29" s="52">
        <v>0</v>
      </c>
      <c r="L29" s="52">
        <v>4114.8592907192851</v>
      </c>
      <c r="M29" s="52">
        <v>0</v>
      </c>
      <c r="N29" s="52">
        <v>424000.71036392648</v>
      </c>
    </row>
    <row r="30" spans="1:14" x14ac:dyDescent="0.2">
      <c r="A30" s="51">
        <v>28</v>
      </c>
      <c r="B30" s="1" t="s">
        <v>54</v>
      </c>
      <c r="C30" s="2" t="s">
        <v>55</v>
      </c>
      <c r="D30" s="13" t="s">
        <v>112</v>
      </c>
      <c r="E30" s="52" t="s">
        <v>113</v>
      </c>
      <c r="F30" s="52">
        <v>586901.39470651839</v>
      </c>
      <c r="G30" s="52">
        <v>26206.582295629032</v>
      </c>
      <c r="H30" s="52">
        <v>-875.53170717745309</v>
      </c>
      <c r="I30" s="52">
        <v>26276.132960457624</v>
      </c>
      <c r="J30" s="52">
        <v>4033.3483139635482</v>
      </c>
      <c r="K30" s="52">
        <v>0</v>
      </c>
      <c r="L30" s="52">
        <v>6207.0323886030401</v>
      </c>
      <c r="M30" s="52">
        <v>0</v>
      </c>
      <c r="N30" s="52">
        <v>648748.95895799424</v>
      </c>
    </row>
    <row r="31" spans="1:14" x14ac:dyDescent="0.2">
      <c r="A31" s="51">
        <v>29</v>
      </c>
      <c r="B31" s="3" t="s">
        <v>54</v>
      </c>
      <c r="C31" s="2" t="s">
        <v>55</v>
      </c>
      <c r="D31" s="13" t="s">
        <v>114</v>
      </c>
      <c r="E31" s="52" t="s">
        <v>115</v>
      </c>
      <c r="F31" s="52">
        <v>437759.80548558326</v>
      </c>
      <c r="G31" s="52">
        <v>19575.460526913237</v>
      </c>
      <c r="H31" s="52">
        <v>-653.9935723236897</v>
      </c>
      <c r="I31" s="52">
        <v>19627.41260057985</v>
      </c>
      <c r="J31" s="52">
        <v>3012.7793781203682</v>
      </c>
      <c r="K31" s="52">
        <v>0</v>
      </c>
      <c r="L31" s="52">
        <v>4711.6919526898264</v>
      </c>
      <c r="M31" s="52">
        <v>0</v>
      </c>
      <c r="N31" s="52">
        <v>484033.15637156286</v>
      </c>
    </row>
    <row r="32" spans="1:14" x14ac:dyDescent="0.2">
      <c r="A32" s="53">
        <v>30</v>
      </c>
      <c r="B32" s="31" t="s">
        <v>59</v>
      </c>
      <c r="C32" s="54" t="s">
        <v>60</v>
      </c>
      <c r="D32" s="54" t="s">
        <v>61</v>
      </c>
      <c r="E32" s="55" t="s">
        <v>62</v>
      </c>
      <c r="F32" s="55">
        <v>184523</v>
      </c>
      <c r="G32" s="55">
        <v>8242.4021963572231</v>
      </c>
      <c r="H32" s="55">
        <v>-275.36915668028405</v>
      </c>
      <c r="I32" s="55">
        <v>8264.2770271182308</v>
      </c>
      <c r="J32" s="55">
        <v>1268.5545420102974</v>
      </c>
      <c r="K32" s="55">
        <v>0</v>
      </c>
      <c r="L32" s="55">
        <v>2006.8407343108875</v>
      </c>
      <c r="M32" s="55">
        <v>298</v>
      </c>
      <c r="N32" s="55">
        <v>204327.70534311637</v>
      </c>
    </row>
    <row r="33" spans="1:14" x14ac:dyDescent="0.2">
      <c r="A33" s="51">
        <v>31</v>
      </c>
      <c r="B33" s="1" t="s">
        <v>59</v>
      </c>
      <c r="C33" s="2" t="s">
        <v>60</v>
      </c>
      <c r="D33" s="13" t="s">
        <v>63</v>
      </c>
      <c r="E33" s="52" t="s">
        <v>64</v>
      </c>
      <c r="F33" s="52">
        <v>194870</v>
      </c>
      <c r="G33" s="52">
        <v>8704.5892165428286</v>
      </c>
      <c r="H33" s="52">
        <v>-290.81029227948255</v>
      </c>
      <c r="I33" s="52">
        <v>8727.6906633564904</v>
      </c>
      <c r="J33" s="52">
        <v>1339.6878633099757</v>
      </c>
      <c r="K33" s="52">
        <v>0</v>
      </c>
      <c r="L33" s="52">
        <v>2035.7800525183509</v>
      </c>
      <c r="M33" s="52">
        <v>0</v>
      </c>
      <c r="N33" s="52">
        <v>215386.93750344816</v>
      </c>
    </row>
    <row r="34" spans="1:14" x14ac:dyDescent="0.2">
      <c r="A34" s="51">
        <v>32</v>
      </c>
      <c r="B34" s="1" t="s">
        <v>59</v>
      </c>
      <c r="C34" s="2" t="s">
        <v>60</v>
      </c>
      <c r="D34" s="13" t="s">
        <v>65</v>
      </c>
      <c r="E34" s="52" t="s">
        <v>66</v>
      </c>
      <c r="F34" s="52">
        <v>124810</v>
      </c>
      <c r="G34" s="52">
        <v>5575.100221258841</v>
      </c>
      <c r="H34" s="52">
        <v>-186.25767218864993</v>
      </c>
      <c r="I34" s="52">
        <v>5589.8961958922537</v>
      </c>
      <c r="J34" s="52">
        <v>858.04096176793792</v>
      </c>
      <c r="K34" s="52">
        <v>0</v>
      </c>
      <c r="L34" s="52">
        <v>1456.7154350104618</v>
      </c>
      <c r="M34" s="52">
        <v>0</v>
      </c>
      <c r="N34" s="52">
        <v>138103.49514174083</v>
      </c>
    </row>
    <row r="35" spans="1:14" x14ac:dyDescent="0.2">
      <c r="A35" s="51">
        <v>33</v>
      </c>
      <c r="B35" s="1" t="s">
        <v>59</v>
      </c>
      <c r="C35" s="2" t="s">
        <v>60</v>
      </c>
      <c r="D35" s="13" t="s">
        <v>67</v>
      </c>
      <c r="E35" s="52" t="s">
        <v>68</v>
      </c>
      <c r="F35" s="52">
        <v>249694</v>
      </c>
      <c r="G35" s="52">
        <v>11153.50592618384</v>
      </c>
      <c r="H35" s="52">
        <v>-372.62577677648233</v>
      </c>
      <c r="I35" s="52">
        <v>11183.106648001925</v>
      </c>
      <c r="J35" s="52">
        <v>1716.5906570601994</v>
      </c>
      <c r="K35" s="52">
        <v>0</v>
      </c>
      <c r="L35" s="52">
        <v>2717.4576912722723</v>
      </c>
      <c r="M35" s="52">
        <v>0</v>
      </c>
      <c r="N35" s="52">
        <v>276092.03514574171</v>
      </c>
    </row>
    <row r="36" spans="1:14" x14ac:dyDescent="0.2">
      <c r="A36" s="51">
        <v>34</v>
      </c>
      <c r="B36" s="1" t="s">
        <v>59</v>
      </c>
      <c r="C36" s="2" t="s">
        <v>60</v>
      </c>
      <c r="D36" s="13" t="s">
        <v>69</v>
      </c>
      <c r="E36" s="52" t="s">
        <v>70</v>
      </c>
      <c r="F36" s="52">
        <v>161478</v>
      </c>
      <c r="G36" s="52">
        <v>7213.0120465382179</v>
      </c>
      <c r="H36" s="52">
        <v>-240.97841831326664</v>
      </c>
      <c r="I36" s="52">
        <v>7232.1549388693957</v>
      </c>
      <c r="J36" s="52">
        <v>1110.125297847633</v>
      </c>
      <c r="K36" s="52">
        <v>0</v>
      </c>
      <c r="L36" s="52">
        <v>1734.7718421973568</v>
      </c>
      <c r="M36" s="52">
        <v>0</v>
      </c>
      <c r="N36" s="52">
        <v>178527.08570713934</v>
      </c>
    </row>
    <row r="37" spans="1:14" x14ac:dyDescent="0.2">
      <c r="A37" s="51">
        <v>35</v>
      </c>
      <c r="B37" s="1" t="s">
        <v>59</v>
      </c>
      <c r="C37" s="2" t="s">
        <v>60</v>
      </c>
      <c r="D37" s="13" t="s">
        <v>71</v>
      </c>
      <c r="E37" s="52" t="s">
        <v>72</v>
      </c>
      <c r="F37" s="52">
        <v>129619</v>
      </c>
      <c r="G37" s="52">
        <v>5789.9119908609064</v>
      </c>
      <c r="H37" s="52">
        <v>-193.43428580578973</v>
      </c>
      <c r="I37" s="52">
        <v>5805.2780627782877</v>
      </c>
      <c r="J37" s="52">
        <v>891.10176607161554</v>
      </c>
      <c r="K37" s="52">
        <v>0</v>
      </c>
      <c r="L37" s="52">
        <v>1410.0592383291464</v>
      </c>
      <c r="M37" s="52">
        <v>0</v>
      </c>
      <c r="N37" s="52">
        <v>143321.91677223417</v>
      </c>
    </row>
    <row r="38" spans="1:14" x14ac:dyDescent="0.2">
      <c r="A38" s="51">
        <v>36</v>
      </c>
      <c r="B38" s="1" t="s">
        <v>59</v>
      </c>
      <c r="C38" s="2" t="s">
        <v>60</v>
      </c>
      <c r="D38" s="13" t="s">
        <v>73</v>
      </c>
      <c r="E38" s="52" t="s">
        <v>74</v>
      </c>
      <c r="F38" s="52">
        <v>117068</v>
      </c>
      <c r="G38" s="52">
        <v>5229.2751598616296</v>
      </c>
      <c r="H38" s="52">
        <v>-174.70405550661701</v>
      </c>
      <c r="I38" s="52">
        <v>5243.1533359563682</v>
      </c>
      <c r="J38" s="52">
        <v>804.8164354799211</v>
      </c>
      <c r="K38" s="52">
        <v>0</v>
      </c>
      <c r="L38" s="52">
        <v>1292.0889229289805</v>
      </c>
      <c r="M38" s="52">
        <v>0</v>
      </c>
      <c r="N38" s="52">
        <v>129462.62979872027</v>
      </c>
    </row>
    <row r="39" spans="1:14" x14ac:dyDescent="0.2">
      <c r="D39" s="5"/>
      <c r="F39" s="71"/>
      <c r="G39" s="71"/>
      <c r="H39" s="71"/>
      <c r="I39" s="71"/>
      <c r="J39" s="71"/>
      <c r="K39" s="71"/>
      <c r="L39" s="71"/>
      <c r="M39" s="71"/>
      <c r="N39" s="71"/>
    </row>
    <row r="40" spans="1:14" ht="63.75" x14ac:dyDescent="0.2">
      <c r="A40" s="46" t="s">
        <v>0</v>
      </c>
      <c r="B40" s="48" t="s">
        <v>94</v>
      </c>
      <c r="C40" s="48" t="s">
        <v>95</v>
      </c>
      <c r="D40" s="47" t="s">
        <v>1</v>
      </c>
      <c r="E40" s="46" t="s">
        <v>2</v>
      </c>
      <c r="F40" s="77" t="s">
        <v>126</v>
      </c>
      <c r="G40" s="77" t="s">
        <v>118</v>
      </c>
      <c r="H40" s="76" t="s">
        <v>119</v>
      </c>
      <c r="I40" s="76" t="s">
        <v>120</v>
      </c>
      <c r="J40" s="76" t="s">
        <v>121</v>
      </c>
      <c r="K40" s="76" t="s">
        <v>122</v>
      </c>
      <c r="L40" s="76" t="s">
        <v>123</v>
      </c>
      <c r="M40" s="76" t="s">
        <v>127</v>
      </c>
      <c r="N40" s="76" t="s">
        <v>125</v>
      </c>
    </row>
    <row r="41" spans="1:14" x14ac:dyDescent="0.2">
      <c r="A41" s="7">
        <v>43</v>
      </c>
      <c r="B41" s="7"/>
      <c r="C41" s="7"/>
      <c r="D41" s="13" t="s">
        <v>3</v>
      </c>
      <c r="E41" s="52" t="s">
        <v>101</v>
      </c>
      <c r="F41" s="52">
        <v>1812426</v>
      </c>
      <c r="G41" s="52">
        <v>80958.709988104121</v>
      </c>
      <c r="H41" s="52">
        <v>-2704.7371827112092</v>
      </c>
      <c r="I41" s="52">
        <v>81173.56944744983</v>
      </c>
      <c r="J41" s="52">
        <v>12460.025223725796</v>
      </c>
      <c r="K41" s="52">
        <v>0</v>
      </c>
      <c r="L41" s="52">
        <v>19222.149571955859</v>
      </c>
      <c r="M41" s="52">
        <v>114</v>
      </c>
      <c r="N41" s="52">
        <v>2003649.7170485244</v>
      </c>
    </row>
    <row r="42" spans="1:14" x14ac:dyDescent="0.2">
      <c r="A42" s="7">
        <v>44</v>
      </c>
      <c r="B42" s="7"/>
      <c r="C42" s="7"/>
      <c r="D42" s="13" t="s">
        <v>12</v>
      </c>
      <c r="E42" s="52" t="s">
        <v>13</v>
      </c>
      <c r="F42" s="52">
        <v>1554719</v>
      </c>
      <c r="G42" s="52">
        <v>69447.273783313227</v>
      </c>
      <c r="H42" s="52">
        <v>-2320.1533678989313</v>
      </c>
      <c r="I42" s="52">
        <v>69631.582595796877</v>
      </c>
      <c r="J42" s="52">
        <v>10688.346975714177</v>
      </c>
      <c r="K42" s="52">
        <v>0</v>
      </c>
      <c r="L42" s="52">
        <v>16236.353196542561</v>
      </c>
      <c r="M42" s="52">
        <v>0</v>
      </c>
      <c r="N42" s="52">
        <v>1718402.4031834682</v>
      </c>
    </row>
    <row r="43" spans="1:14" x14ac:dyDescent="0.2">
      <c r="A43" s="7">
        <v>45</v>
      </c>
      <c r="B43" s="7"/>
      <c r="C43" s="7"/>
      <c r="D43" s="13" t="s">
        <v>20</v>
      </c>
      <c r="E43" s="52" t="s">
        <v>21</v>
      </c>
      <c r="F43" s="52">
        <v>2279513</v>
      </c>
      <c r="G43" s="52">
        <v>101822.8782201939</v>
      </c>
      <c r="H43" s="52">
        <v>-3401.784994021039</v>
      </c>
      <c r="I43" s="52">
        <v>102093.10990455041</v>
      </c>
      <c r="J43" s="52">
        <v>15671.144354478947</v>
      </c>
      <c r="K43" s="52">
        <v>0</v>
      </c>
      <c r="L43" s="52">
        <v>24483.638796763124</v>
      </c>
      <c r="M43" s="52">
        <v>0</v>
      </c>
      <c r="N43" s="52">
        <v>2520181.9862819654</v>
      </c>
    </row>
    <row r="44" spans="1:14" x14ac:dyDescent="0.2">
      <c r="A44" s="7">
        <v>46</v>
      </c>
      <c r="B44" s="7"/>
      <c r="C44" s="7"/>
      <c r="D44" s="13" t="s">
        <v>44</v>
      </c>
      <c r="E44" s="52" t="s">
        <v>45</v>
      </c>
      <c r="F44" s="52">
        <v>1351842.5092163766</v>
      </c>
      <c r="G44" s="52">
        <v>60339.862246481054</v>
      </c>
      <c r="H44" s="52">
        <v>-2015.8852462163782</v>
      </c>
      <c r="I44" s="52">
        <v>60500.000546377123</v>
      </c>
      <c r="J44" s="52">
        <v>9286.6623702102806</v>
      </c>
      <c r="K44" s="52">
        <v>0</v>
      </c>
      <c r="L44" s="52">
        <v>14746.979956129175</v>
      </c>
      <c r="M44" s="52">
        <v>0</v>
      </c>
      <c r="N44" s="52">
        <v>1494700.129089358</v>
      </c>
    </row>
    <row r="45" spans="1:14" x14ac:dyDescent="0.2">
      <c r="A45" s="7">
        <v>47</v>
      </c>
      <c r="B45" s="7"/>
      <c r="C45" s="7"/>
      <c r="D45" s="13" t="s">
        <v>46</v>
      </c>
      <c r="E45" s="52" t="s">
        <v>47</v>
      </c>
      <c r="F45" s="52">
        <v>1959275.2874613199</v>
      </c>
      <c r="G45" s="52">
        <v>87518.084974008729</v>
      </c>
      <c r="H45" s="52">
        <v>-2923.878340251008</v>
      </c>
      <c r="I45" s="52">
        <v>87750.352612947769</v>
      </c>
      <c r="J45" s="52">
        <v>13469.551904527118</v>
      </c>
      <c r="K45" s="52">
        <v>3100</v>
      </c>
      <c r="L45" s="52">
        <v>20335.409593617656</v>
      </c>
      <c r="M45" s="52">
        <v>0</v>
      </c>
      <c r="N45" s="52">
        <v>2168524.8082061703</v>
      </c>
    </row>
    <row r="46" spans="1:14" x14ac:dyDescent="0.2">
      <c r="A46" s="7">
        <v>48</v>
      </c>
      <c r="B46" s="7"/>
      <c r="C46" s="7"/>
      <c r="D46" s="13" t="s">
        <v>54</v>
      </c>
      <c r="E46" s="52" t="s">
        <v>55</v>
      </c>
      <c r="F46" s="52">
        <v>1808469.0477639283</v>
      </c>
      <c r="G46" s="52">
        <v>80798.394030295458</v>
      </c>
      <c r="H46" s="52">
        <v>-2699.3812113508611</v>
      </c>
      <c r="I46" s="52">
        <v>81012.828020905028</v>
      </c>
      <c r="J46" s="52">
        <v>12435.351647796102</v>
      </c>
      <c r="K46" s="52">
        <v>0</v>
      </c>
      <c r="L46" s="52">
        <v>19263.047530013679</v>
      </c>
      <c r="M46" s="52">
        <v>0</v>
      </c>
      <c r="N46" s="52">
        <v>1999279.2877815873</v>
      </c>
    </row>
    <row r="47" spans="1:14" x14ac:dyDescent="0.2">
      <c r="A47" s="7">
        <v>49</v>
      </c>
      <c r="B47" s="7"/>
      <c r="C47" s="7"/>
      <c r="D47" s="13" t="s">
        <v>59</v>
      </c>
      <c r="E47" s="52" t="s">
        <v>60</v>
      </c>
      <c r="F47" s="52">
        <v>1162062</v>
      </c>
      <c r="G47" s="52">
        <v>51907.796757603493</v>
      </c>
      <c r="H47" s="52">
        <v>-1734.1796575505723</v>
      </c>
      <c r="I47" s="52">
        <v>52045.556871972949</v>
      </c>
      <c r="J47" s="52">
        <v>7988.9175235475795</v>
      </c>
      <c r="K47" s="52">
        <v>0</v>
      </c>
      <c r="L47" s="52">
        <v>12653.713916567456</v>
      </c>
      <c r="M47" s="52">
        <v>298</v>
      </c>
      <c r="N47" s="52">
        <v>1285221.8054121409</v>
      </c>
    </row>
    <row r="48" spans="1:14" x14ac:dyDescent="0.2">
      <c r="D48" s="13" t="s">
        <v>75</v>
      </c>
      <c r="E48" s="13" t="s">
        <v>128</v>
      </c>
      <c r="F48" s="74" t="s">
        <v>129</v>
      </c>
      <c r="G48" s="74" t="s">
        <v>130</v>
      </c>
      <c r="H48" s="74" t="s">
        <v>131</v>
      </c>
      <c r="I48" s="74" t="s">
        <v>132</v>
      </c>
      <c r="J48" s="74" t="s">
        <v>133</v>
      </c>
      <c r="K48" s="74" t="s">
        <v>134</v>
      </c>
      <c r="L48" s="74" t="s">
        <v>135</v>
      </c>
      <c r="M48" s="74" t="s">
        <v>136</v>
      </c>
      <c r="N48" s="74" t="s">
        <v>137</v>
      </c>
    </row>
  </sheetData>
  <pageMargins left="0.7" right="0.7" top="0.75" bottom="0.75" header="0.3" footer="0.3"/>
  <pageSetup paperSize="9" scale="56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0026-A467-4532-96B3-A2BD1B000CC6}">
  <sheetPr>
    <tabColor rgb="FF009639"/>
    <pageSetUpPr fitToPage="1"/>
  </sheetPr>
  <dimension ref="A1:P48"/>
  <sheetViews>
    <sheetView workbookViewId="0">
      <selection activeCell="G1" sqref="G1"/>
    </sheetView>
  </sheetViews>
  <sheetFormatPr defaultColWidth="9.140625" defaultRowHeight="12.75" x14ac:dyDescent="0.2"/>
  <cols>
    <col min="1" max="1" width="5" style="13" customWidth="1"/>
    <col min="2" max="2" width="6" style="13" bestFit="1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6" width="11.7109375" style="13" bestFit="1" customWidth="1"/>
    <col min="7" max="7" width="13" style="13" customWidth="1"/>
    <col min="8" max="8" width="12.42578125" style="13" customWidth="1"/>
    <col min="9" max="9" width="10.42578125" style="13" customWidth="1"/>
    <col min="10" max="10" width="11.85546875" style="13" customWidth="1"/>
    <col min="11" max="11" width="11.140625" style="13" customWidth="1"/>
    <col min="12" max="12" width="11.85546875" style="13" customWidth="1"/>
    <col min="13" max="15" width="11.140625" style="13" customWidth="1"/>
    <col min="16" max="16" width="12.140625" style="13" customWidth="1"/>
    <col min="17" max="19" width="11.140625" style="13" customWidth="1"/>
    <col min="20" max="20" width="12.42578125" style="13" customWidth="1"/>
    <col min="21" max="25" width="11.140625" style="13" customWidth="1"/>
    <col min="26" max="16384" width="9.140625" style="13"/>
  </cols>
  <sheetData>
    <row r="1" spans="1:16" s="86" customFormat="1" ht="38.25" customHeight="1" x14ac:dyDescent="0.25">
      <c r="A1" s="92" t="s">
        <v>250</v>
      </c>
      <c r="G1" s="90" t="s">
        <v>188</v>
      </c>
      <c r="P1" s="67"/>
    </row>
    <row r="2" spans="1:16" ht="51" x14ac:dyDescent="0.2">
      <c r="A2" s="46" t="s">
        <v>0</v>
      </c>
      <c r="B2" s="46" t="s">
        <v>1</v>
      </c>
      <c r="C2" s="46" t="s">
        <v>2</v>
      </c>
      <c r="D2" s="46" t="s">
        <v>102</v>
      </c>
      <c r="E2" s="46" t="s">
        <v>116</v>
      </c>
      <c r="F2" s="76" t="s">
        <v>142</v>
      </c>
      <c r="G2" s="93" t="s">
        <v>153</v>
      </c>
    </row>
    <row r="3" spans="1:16" x14ac:dyDescent="0.2">
      <c r="A3" s="30">
        <v>1</v>
      </c>
      <c r="B3" s="31" t="s">
        <v>3</v>
      </c>
      <c r="C3" s="13" t="s">
        <v>101</v>
      </c>
      <c r="D3" s="13" t="s">
        <v>4</v>
      </c>
      <c r="E3" s="87" t="s">
        <v>5</v>
      </c>
      <c r="F3" s="87">
        <v>405338</v>
      </c>
      <c r="G3" s="87">
        <v>405338</v>
      </c>
    </row>
    <row r="4" spans="1:16" x14ac:dyDescent="0.2">
      <c r="A4" s="30">
        <v>2</v>
      </c>
      <c r="B4" s="1" t="s">
        <v>3</v>
      </c>
      <c r="C4" s="2" t="s">
        <v>101</v>
      </c>
      <c r="D4" s="13" t="s">
        <v>6</v>
      </c>
      <c r="E4" s="87" t="s">
        <v>7</v>
      </c>
      <c r="F4" s="87">
        <v>721556</v>
      </c>
      <c r="G4" s="87">
        <v>721556</v>
      </c>
    </row>
    <row r="5" spans="1:16" x14ac:dyDescent="0.2">
      <c r="A5" s="30">
        <v>3</v>
      </c>
      <c r="B5" s="1" t="s">
        <v>3</v>
      </c>
      <c r="C5" s="2" t="s">
        <v>101</v>
      </c>
      <c r="D5" s="13" t="s">
        <v>8</v>
      </c>
      <c r="E5" s="87" t="s">
        <v>9</v>
      </c>
      <c r="F5" s="87">
        <v>325069</v>
      </c>
      <c r="G5" s="87">
        <v>325069</v>
      </c>
    </row>
    <row r="6" spans="1:16" x14ac:dyDescent="0.2">
      <c r="A6" s="32">
        <v>4</v>
      </c>
      <c r="B6" s="3" t="s">
        <v>3</v>
      </c>
      <c r="C6" s="4" t="s">
        <v>101</v>
      </c>
      <c r="D6" s="33" t="s">
        <v>10</v>
      </c>
      <c r="E6" s="88" t="s">
        <v>11</v>
      </c>
      <c r="F6" s="88">
        <v>578045</v>
      </c>
      <c r="G6" s="88">
        <v>578045</v>
      </c>
    </row>
    <row r="7" spans="1:16" x14ac:dyDescent="0.2">
      <c r="A7" s="30">
        <v>5</v>
      </c>
      <c r="B7" s="31" t="s">
        <v>12</v>
      </c>
      <c r="C7" s="13" t="s">
        <v>13</v>
      </c>
      <c r="D7" s="13" t="s">
        <v>14</v>
      </c>
      <c r="E7" s="87" t="s">
        <v>15</v>
      </c>
      <c r="F7" s="87">
        <v>623366</v>
      </c>
      <c r="G7" s="87">
        <v>623366</v>
      </c>
    </row>
    <row r="8" spans="1:16" x14ac:dyDescent="0.2">
      <c r="A8" s="30">
        <v>6</v>
      </c>
      <c r="B8" s="1" t="s">
        <v>12</v>
      </c>
      <c r="C8" s="2" t="s">
        <v>13</v>
      </c>
      <c r="D8" s="13" t="s">
        <v>16</v>
      </c>
      <c r="E8" s="87" t="s">
        <v>17</v>
      </c>
      <c r="F8" s="87">
        <v>712523</v>
      </c>
      <c r="G8" s="87">
        <v>712523</v>
      </c>
    </row>
    <row r="9" spans="1:16" x14ac:dyDescent="0.2">
      <c r="A9" s="32">
        <v>7</v>
      </c>
      <c r="B9" s="3" t="s">
        <v>12</v>
      </c>
      <c r="C9" s="4" t="s">
        <v>13</v>
      </c>
      <c r="D9" s="33" t="s">
        <v>18</v>
      </c>
      <c r="E9" s="88" t="s">
        <v>19</v>
      </c>
      <c r="F9" s="88">
        <v>408747</v>
      </c>
      <c r="G9" s="88">
        <v>408747</v>
      </c>
    </row>
    <row r="10" spans="1:16" x14ac:dyDescent="0.2">
      <c r="A10" s="30">
        <v>8</v>
      </c>
      <c r="B10" s="31" t="s">
        <v>20</v>
      </c>
      <c r="C10" s="13" t="s">
        <v>21</v>
      </c>
      <c r="D10" s="13" t="s">
        <v>22</v>
      </c>
      <c r="E10" s="87" t="s">
        <v>23</v>
      </c>
      <c r="F10" s="87">
        <v>348984</v>
      </c>
      <c r="G10" s="87">
        <v>348984</v>
      </c>
    </row>
    <row r="11" spans="1:16" x14ac:dyDescent="0.2">
      <c r="A11" s="30">
        <v>9</v>
      </c>
      <c r="B11" s="1" t="s">
        <v>20</v>
      </c>
      <c r="C11" s="2" t="s">
        <v>21</v>
      </c>
      <c r="D11" s="13" t="s">
        <v>24</v>
      </c>
      <c r="E11" s="87" t="s">
        <v>25</v>
      </c>
      <c r="F11" s="87">
        <v>288233</v>
      </c>
      <c r="G11" s="87">
        <v>288233</v>
      </c>
    </row>
    <row r="12" spans="1:16" x14ac:dyDescent="0.2">
      <c r="A12" s="30">
        <v>10</v>
      </c>
      <c r="B12" s="1" t="s">
        <v>20</v>
      </c>
      <c r="C12" s="2" t="s">
        <v>21</v>
      </c>
      <c r="D12" s="13" t="s">
        <v>26</v>
      </c>
      <c r="E12" s="87" t="s">
        <v>27</v>
      </c>
      <c r="F12" s="87">
        <v>230789</v>
      </c>
      <c r="G12" s="87">
        <v>230789</v>
      </c>
    </row>
    <row r="13" spans="1:16" x14ac:dyDescent="0.2">
      <c r="A13" s="30">
        <v>11</v>
      </c>
      <c r="B13" s="1" t="s">
        <v>20</v>
      </c>
      <c r="C13" s="2" t="s">
        <v>21</v>
      </c>
      <c r="D13" s="13" t="s">
        <v>28</v>
      </c>
      <c r="E13" s="87" t="s">
        <v>29</v>
      </c>
      <c r="F13" s="87">
        <v>238543</v>
      </c>
      <c r="G13" s="87">
        <v>238543</v>
      </c>
    </row>
    <row r="14" spans="1:16" x14ac:dyDescent="0.2">
      <c r="A14" s="30">
        <v>12</v>
      </c>
      <c r="B14" s="1" t="s">
        <v>20</v>
      </c>
      <c r="C14" s="2" t="s">
        <v>21</v>
      </c>
      <c r="D14" s="13" t="s">
        <v>30</v>
      </c>
      <c r="E14" s="87" t="s">
        <v>31</v>
      </c>
      <c r="F14" s="87">
        <v>190628</v>
      </c>
      <c r="G14" s="87">
        <v>190628</v>
      </c>
    </row>
    <row r="15" spans="1:16" x14ac:dyDescent="0.2">
      <c r="A15" s="30">
        <v>13</v>
      </c>
      <c r="B15" s="1" t="s">
        <v>20</v>
      </c>
      <c r="C15" s="2" t="s">
        <v>21</v>
      </c>
      <c r="D15" s="13" t="s">
        <v>32</v>
      </c>
      <c r="E15" s="87" t="s">
        <v>33</v>
      </c>
      <c r="F15" s="87">
        <v>247237</v>
      </c>
      <c r="G15" s="87">
        <v>247237</v>
      </c>
    </row>
    <row r="16" spans="1:16" x14ac:dyDescent="0.2">
      <c r="A16" s="30">
        <v>14</v>
      </c>
      <c r="B16" s="1" t="s">
        <v>20</v>
      </c>
      <c r="C16" s="2" t="s">
        <v>21</v>
      </c>
      <c r="D16" s="13" t="s">
        <v>34</v>
      </c>
      <c r="E16" s="87" t="s">
        <v>35</v>
      </c>
      <c r="F16" s="87">
        <v>192971</v>
      </c>
      <c r="G16" s="87">
        <v>192971</v>
      </c>
    </row>
    <row r="17" spans="1:7" x14ac:dyDescent="0.2">
      <c r="A17" s="30">
        <v>15</v>
      </c>
      <c r="B17" s="1" t="s">
        <v>20</v>
      </c>
      <c r="C17" s="2" t="s">
        <v>21</v>
      </c>
      <c r="D17" s="13" t="s">
        <v>36</v>
      </c>
      <c r="E17" s="87" t="s">
        <v>37</v>
      </c>
      <c r="F17" s="87">
        <v>173547</v>
      </c>
      <c r="G17" s="87">
        <v>173547</v>
      </c>
    </row>
    <row r="18" spans="1:7" x14ac:dyDescent="0.2">
      <c r="A18" s="30">
        <v>16</v>
      </c>
      <c r="B18" s="1" t="s">
        <v>20</v>
      </c>
      <c r="C18" s="2" t="s">
        <v>21</v>
      </c>
      <c r="D18" s="13" t="s">
        <v>38</v>
      </c>
      <c r="E18" s="87" t="s">
        <v>39</v>
      </c>
      <c r="F18" s="87">
        <v>268742</v>
      </c>
      <c r="G18" s="87">
        <v>268742</v>
      </c>
    </row>
    <row r="19" spans="1:7" x14ac:dyDescent="0.2">
      <c r="A19" s="30">
        <v>17</v>
      </c>
      <c r="B19" s="1" t="s">
        <v>20</v>
      </c>
      <c r="C19" s="2" t="s">
        <v>21</v>
      </c>
      <c r="D19" s="13" t="s">
        <v>40</v>
      </c>
      <c r="E19" s="87" t="s">
        <v>41</v>
      </c>
      <c r="F19" s="87">
        <v>116157</v>
      </c>
      <c r="G19" s="87">
        <v>116157</v>
      </c>
    </row>
    <row r="20" spans="1:7" x14ac:dyDescent="0.2">
      <c r="A20" s="32">
        <v>18</v>
      </c>
      <c r="B20" s="3" t="s">
        <v>20</v>
      </c>
      <c r="C20" s="4" t="s">
        <v>21</v>
      </c>
      <c r="D20" s="33" t="s">
        <v>42</v>
      </c>
      <c r="E20" s="88" t="s">
        <v>43</v>
      </c>
      <c r="F20" s="88">
        <v>259263</v>
      </c>
      <c r="G20" s="88">
        <v>259263</v>
      </c>
    </row>
    <row r="21" spans="1:7" x14ac:dyDescent="0.2">
      <c r="A21" s="30">
        <v>19</v>
      </c>
      <c r="B21" s="31" t="s">
        <v>44</v>
      </c>
      <c r="C21" s="13" t="s">
        <v>45</v>
      </c>
      <c r="D21" s="13" t="s">
        <v>103</v>
      </c>
      <c r="E21" s="87" t="s">
        <v>104</v>
      </c>
      <c r="F21" s="87">
        <v>690399</v>
      </c>
      <c r="G21" s="87">
        <v>690399</v>
      </c>
    </row>
    <row r="22" spans="1:7" x14ac:dyDescent="0.2">
      <c r="A22" s="30">
        <v>20</v>
      </c>
      <c r="B22" s="1" t="s">
        <v>44</v>
      </c>
      <c r="C22" s="2" t="s">
        <v>45</v>
      </c>
      <c r="D22" s="13" t="s">
        <v>105</v>
      </c>
      <c r="E22" s="87" t="s">
        <v>106</v>
      </c>
      <c r="F22" s="87">
        <v>413421</v>
      </c>
      <c r="G22" s="87">
        <v>413421</v>
      </c>
    </row>
    <row r="23" spans="1:7" x14ac:dyDescent="0.2">
      <c r="A23" s="30">
        <v>21</v>
      </c>
      <c r="B23" s="1" t="s">
        <v>44</v>
      </c>
      <c r="C23" s="2" t="s">
        <v>45</v>
      </c>
      <c r="D23" s="13" t="s">
        <v>107</v>
      </c>
      <c r="E23" s="87" t="s">
        <v>108</v>
      </c>
      <c r="F23" s="87">
        <v>411805</v>
      </c>
      <c r="G23" s="87">
        <v>411805</v>
      </c>
    </row>
    <row r="24" spans="1:7" x14ac:dyDescent="0.2">
      <c r="A24" s="91">
        <v>22</v>
      </c>
      <c r="B24" s="89" t="s">
        <v>46</v>
      </c>
      <c r="C24" s="54" t="s">
        <v>47</v>
      </c>
      <c r="D24" s="54" t="s">
        <v>48</v>
      </c>
      <c r="E24" s="55" t="s">
        <v>49</v>
      </c>
      <c r="F24" s="55">
        <v>494527</v>
      </c>
      <c r="G24" s="55">
        <v>494527</v>
      </c>
    </row>
    <row r="25" spans="1:7" x14ac:dyDescent="0.2">
      <c r="A25" s="59">
        <v>23</v>
      </c>
      <c r="B25" s="1" t="s">
        <v>46</v>
      </c>
      <c r="C25" s="2" t="s">
        <v>47</v>
      </c>
      <c r="D25" s="13" t="s">
        <v>50</v>
      </c>
      <c r="E25" s="52" t="s">
        <v>51</v>
      </c>
      <c r="F25" s="52">
        <v>432720</v>
      </c>
      <c r="G25" s="52">
        <v>432720</v>
      </c>
    </row>
    <row r="26" spans="1:7" x14ac:dyDescent="0.2">
      <c r="A26" s="30">
        <v>24</v>
      </c>
      <c r="B26" s="1" t="s">
        <v>46</v>
      </c>
      <c r="C26" s="2" t="s">
        <v>47</v>
      </c>
      <c r="D26" s="13" t="s">
        <v>52</v>
      </c>
      <c r="E26" s="87" t="s">
        <v>53</v>
      </c>
      <c r="F26" s="87">
        <v>346937</v>
      </c>
      <c r="G26" s="87">
        <v>346937</v>
      </c>
    </row>
    <row r="27" spans="1:7" x14ac:dyDescent="0.2">
      <c r="A27" s="60">
        <v>25</v>
      </c>
      <c r="B27" s="3" t="s">
        <v>46</v>
      </c>
      <c r="C27" s="4" t="s">
        <v>47</v>
      </c>
      <c r="D27" s="33" t="s">
        <v>109</v>
      </c>
      <c r="E27" s="88" t="s">
        <v>110</v>
      </c>
      <c r="F27" s="88">
        <v>923327</v>
      </c>
      <c r="G27" s="88">
        <v>923327</v>
      </c>
    </row>
    <row r="28" spans="1:7" x14ac:dyDescent="0.2">
      <c r="A28" s="30">
        <v>26</v>
      </c>
      <c r="B28" s="31" t="s">
        <v>54</v>
      </c>
      <c r="C28" s="13" t="s">
        <v>55</v>
      </c>
      <c r="D28" s="13" t="s">
        <v>56</v>
      </c>
      <c r="E28" s="87" t="s">
        <v>111</v>
      </c>
      <c r="F28" s="87">
        <v>448664</v>
      </c>
      <c r="G28" s="87">
        <v>448664</v>
      </c>
    </row>
    <row r="29" spans="1:7" x14ac:dyDescent="0.2">
      <c r="A29" s="30">
        <v>27</v>
      </c>
      <c r="B29" s="1" t="s">
        <v>54</v>
      </c>
      <c r="C29" s="2" t="s">
        <v>55</v>
      </c>
      <c r="D29" s="13" t="s">
        <v>57</v>
      </c>
      <c r="E29" s="87" t="s">
        <v>58</v>
      </c>
      <c r="F29" s="87">
        <v>430729</v>
      </c>
      <c r="G29" s="87">
        <v>430729</v>
      </c>
    </row>
    <row r="30" spans="1:7" x14ac:dyDescent="0.2">
      <c r="A30" s="30">
        <v>28</v>
      </c>
      <c r="B30" s="1" t="s">
        <v>54</v>
      </c>
      <c r="C30" s="2" t="s">
        <v>55</v>
      </c>
      <c r="D30" s="13" t="s">
        <v>112</v>
      </c>
      <c r="E30" s="87" t="s">
        <v>113</v>
      </c>
      <c r="F30" s="87">
        <v>657317</v>
      </c>
      <c r="G30" s="87">
        <v>657317</v>
      </c>
    </row>
    <row r="31" spans="1:7" x14ac:dyDescent="0.2">
      <c r="A31" s="32">
        <v>29</v>
      </c>
      <c r="B31" s="3" t="s">
        <v>54</v>
      </c>
      <c r="C31" s="4" t="s">
        <v>55</v>
      </c>
      <c r="D31" s="33" t="s">
        <v>114</v>
      </c>
      <c r="E31" s="88" t="s">
        <v>115</v>
      </c>
      <c r="F31" s="88">
        <v>491753</v>
      </c>
      <c r="G31" s="88">
        <v>491753</v>
      </c>
    </row>
    <row r="32" spans="1:7" x14ac:dyDescent="0.2">
      <c r="A32" s="30">
        <v>30</v>
      </c>
      <c r="B32" s="31" t="s">
        <v>59</v>
      </c>
      <c r="C32" s="13" t="s">
        <v>60</v>
      </c>
      <c r="D32" s="13" t="s">
        <v>61</v>
      </c>
      <c r="E32" s="87" t="s">
        <v>62</v>
      </c>
      <c r="F32" s="87">
        <v>207529</v>
      </c>
      <c r="G32" s="87">
        <v>207529</v>
      </c>
    </row>
    <row r="33" spans="1:16" x14ac:dyDescent="0.2">
      <c r="A33" s="30">
        <v>31</v>
      </c>
      <c r="B33" s="1" t="s">
        <v>59</v>
      </c>
      <c r="C33" s="2" t="s">
        <v>60</v>
      </c>
      <c r="D33" s="13" t="s">
        <v>63</v>
      </c>
      <c r="E33" s="87" t="s">
        <v>64</v>
      </c>
      <c r="F33" s="87">
        <v>218797</v>
      </c>
      <c r="G33" s="87">
        <v>218797</v>
      </c>
    </row>
    <row r="34" spans="1:16" x14ac:dyDescent="0.2">
      <c r="A34" s="30">
        <v>32</v>
      </c>
      <c r="B34" s="1" t="s">
        <v>59</v>
      </c>
      <c r="C34" s="2" t="s">
        <v>60</v>
      </c>
      <c r="D34" s="13" t="s">
        <v>65</v>
      </c>
      <c r="E34" s="87" t="s">
        <v>66</v>
      </c>
      <c r="F34" s="87">
        <v>140009</v>
      </c>
      <c r="G34" s="87">
        <v>140009</v>
      </c>
    </row>
    <row r="35" spans="1:16" x14ac:dyDescent="0.2">
      <c r="A35" s="30">
        <v>33</v>
      </c>
      <c r="B35" s="1" t="s">
        <v>59</v>
      </c>
      <c r="C35" s="2" t="s">
        <v>60</v>
      </c>
      <c r="D35" s="13" t="s">
        <v>67</v>
      </c>
      <c r="E35" s="87" t="s">
        <v>68</v>
      </c>
      <c r="F35" s="87">
        <v>280139</v>
      </c>
      <c r="G35" s="87">
        <v>280139</v>
      </c>
    </row>
    <row r="36" spans="1:16" x14ac:dyDescent="0.2">
      <c r="A36" s="30">
        <v>34</v>
      </c>
      <c r="B36" s="1" t="s">
        <v>59</v>
      </c>
      <c r="C36" s="2" t="s">
        <v>60</v>
      </c>
      <c r="D36" s="13" t="s">
        <v>69</v>
      </c>
      <c r="E36" s="87" t="s">
        <v>70</v>
      </c>
      <c r="F36" s="87">
        <v>180748</v>
      </c>
      <c r="G36" s="87">
        <v>180748</v>
      </c>
    </row>
    <row r="37" spans="1:16" x14ac:dyDescent="0.2">
      <c r="A37" s="30">
        <v>35</v>
      </c>
      <c r="B37" s="1" t="s">
        <v>59</v>
      </c>
      <c r="C37" s="2" t="s">
        <v>60</v>
      </c>
      <c r="D37" s="13" t="s">
        <v>71</v>
      </c>
      <c r="E37" s="52" t="s">
        <v>72</v>
      </c>
      <c r="F37" s="52">
        <v>145720</v>
      </c>
      <c r="G37" s="52">
        <v>145720</v>
      </c>
    </row>
    <row r="38" spans="1:16" x14ac:dyDescent="0.2">
      <c r="A38" s="32">
        <v>36</v>
      </c>
      <c r="B38" s="3" t="s">
        <v>59</v>
      </c>
      <c r="C38" s="4" t="s">
        <v>60</v>
      </c>
      <c r="D38" s="33" t="s">
        <v>73</v>
      </c>
      <c r="E38" s="88" t="s">
        <v>74</v>
      </c>
      <c r="F38" s="88">
        <v>131479</v>
      </c>
      <c r="G38" s="88">
        <v>131479</v>
      </c>
    </row>
    <row r="39" spans="1:16" x14ac:dyDescent="0.2">
      <c r="D39" s="5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1:16" ht="51" x14ac:dyDescent="0.2">
      <c r="A40" s="46" t="s">
        <v>0</v>
      </c>
      <c r="B40" s="48" t="s">
        <v>94</v>
      </c>
      <c r="C40" s="48" t="s">
        <v>95</v>
      </c>
      <c r="D40" s="47" t="s">
        <v>1</v>
      </c>
      <c r="E40" s="46" t="s">
        <v>2</v>
      </c>
      <c r="F40" s="77" t="s">
        <v>142</v>
      </c>
      <c r="G40" s="77" t="s">
        <v>153</v>
      </c>
    </row>
    <row r="41" spans="1:16" x14ac:dyDescent="0.2">
      <c r="A41" s="7">
        <v>43</v>
      </c>
      <c r="B41" s="7"/>
      <c r="C41" s="7"/>
      <c r="D41" s="13" t="s">
        <v>3</v>
      </c>
      <c r="E41" s="87" t="s">
        <v>101</v>
      </c>
      <c r="F41" s="87">
        <v>2030008</v>
      </c>
      <c r="G41" s="87">
        <v>2030008</v>
      </c>
    </row>
    <row r="42" spans="1:16" x14ac:dyDescent="0.2">
      <c r="A42" s="7">
        <v>44</v>
      </c>
      <c r="B42" s="7"/>
      <c r="C42" s="7"/>
      <c r="D42" s="13" t="s">
        <v>12</v>
      </c>
      <c r="E42" s="87" t="s">
        <v>13</v>
      </c>
      <c r="F42" s="87">
        <v>1744636</v>
      </c>
      <c r="G42" s="87">
        <v>1744636</v>
      </c>
    </row>
    <row r="43" spans="1:16" x14ac:dyDescent="0.2">
      <c r="A43" s="7">
        <v>45</v>
      </c>
      <c r="B43" s="7"/>
      <c r="C43" s="7"/>
      <c r="D43" s="13" t="s">
        <v>20</v>
      </c>
      <c r="E43" s="87" t="s">
        <v>21</v>
      </c>
      <c r="F43" s="87">
        <v>2555094</v>
      </c>
      <c r="G43" s="87">
        <v>2555094</v>
      </c>
    </row>
    <row r="44" spans="1:16" x14ac:dyDescent="0.2">
      <c r="A44" s="7">
        <v>46</v>
      </c>
      <c r="B44" s="7"/>
      <c r="C44" s="7"/>
      <c r="D44" s="13" t="s">
        <v>44</v>
      </c>
      <c r="E44" s="87" t="s">
        <v>45</v>
      </c>
      <c r="F44" s="87">
        <v>1515625</v>
      </c>
      <c r="G44" s="87">
        <v>1515625</v>
      </c>
    </row>
    <row r="45" spans="1:16" x14ac:dyDescent="0.2">
      <c r="A45" s="7">
        <v>47</v>
      </c>
      <c r="B45" s="7"/>
      <c r="C45" s="7"/>
      <c r="D45" s="13" t="s">
        <v>46</v>
      </c>
      <c r="E45" s="87" t="s">
        <v>47</v>
      </c>
      <c r="F45" s="87">
        <v>2197511</v>
      </c>
      <c r="G45" s="87">
        <v>2197511</v>
      </c>
      <c r="H45" s="71"/>
      <c r="I45" s="71"/>
      <c r="J45" s="71"/>
      <c r="K45" s="71"/>
      <c r="L45" s="71"/>
      <c r="M45" s="71"/>
      <c r="N45" s="71"/>
    </row>
    <row r="46" spans="1:16" x14ac:dyDescent="0.2">
      <c r="A46" s="7">
        <v>48</v>
      </c>
      <c r="B46" s="7"/>
      <c r="C46" s="7"/>
      <c r="D46" s="13" t="s">
        <v>54</v>
      </c>
      <c r="E46" s="87" t="s">
        <v>55</v>
      </c>
      <c r="F46" s="87">
        <v>2028463</v>
      </c>
      <c r="G46" s="87">
        <v>2028463</v>
      </c>
    </row>
    <row r="47" spans="1:16" x14ac:dyDescent="0.2">
      <c r="A47" s="7">
        <v>49</v>
      </c>
      <c r="B47" s="7"/>
      <c r="C47" s="7"/>
      <c r="D47" s="13" t="s">
        <v>59</v>
      </c>
      <c r="E47" s="87" t="s">
        <v>60</v>
      </c>
      <c r="F47" s="87">
        <v>1304421</v>
      </c>
      <c r="G47" s="87">
        <v>1304421</v>
      </c>
    </row>
    <row r="48" spans="1:16" x14ac:dyDescent="0.2">
      <c r="D48" s="13" t="s">
        <v>75</v>
      </c>
      <c r="E48" s="13" t="s">
        <v>128</v>
      </c>
      <c r="F48" s="74">
        <f>SUBTOTAL(109,baseline_adjustments_region_2728[2026/27 Recurrent allocation (£k)])</f>
        <v>13375758</v>
      </c>
      <c r="G48" s="74">
        <f>SUBTOTAL(109,baseline_adjustments_region_2728[2026/27 Adjusted recurrent baseline (£k)])</f>
        <v>13375758</v>
      </c>
    </row>
  </sheetData>
  <pageMargins left="0.39370078740157483" right="0.39370078740157483" top="0.39370078740157483" bottom="0.39370078740157483" header="0.31496062992125984" footer="0.31496062992125984"/>
  <pageSetup paperSize="9" scale="42" orientation="landscape" horizontalDpi="90" verticalDpi="9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C69B-E671-4505-8F8B-160E858DEC4D}">
  <sheetPr>
    <tabColor rgb="FF009639"/>
    <pageSetUpPr fitToPage="1"/>
  </sheetPr>
  <dimension ref="A1:P48"/>
  <sheetViews>
    <sheetView zoomScaleNormal="100" workbookViewId="0">
      <selection activeCell="K7" sqref="K7"/>
    </sheetView>
  </sheetViews>
  <sheetFormatPr defaultColWidth="9.140625" defaultRowHeight="12.75" x14ac:dyDescent="0.2"/>
  <cols>
    <col min="1" max="1" width="5" style="13" customWidth="1"/>
    <col min="2" max="2" width="6" style="13" bestFit="1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6" width="11.7109375" style="13" bestFit="1" customWidth="1"/>
    <col min="7" max="7" width="13" style="13" customWidth="1"/>
    <col min="8" max="8" width="12.42578125" style="13" customWidth="1"/>
    <col min="9" max="9" width="10.42578125" style="13" customWidth="1"/>
    <col min="10" max="10" width="11.85546875" style="13" customWidth="1"/>
    <col min="11" max="11" width="11.140625" style="13" customWidth="1"/>
    <col min="12" max="12" width="11.85546875" style="13" customWidth="1"/>
    <col min="13" max="15" width="11.140625" style="13" customWidth="1"/>
    <col min="16" max="16" width="12.140625" style="13" customWidth="1"/>
    <col min="17" max="19" width="11.140625" style="13" customWidth="1"/>
    <col min="20" max="20" width="12.42578125" style="13" customWidth="1"/>
    <col min="21" max="25" width="11.140625" style="13" customWidth="1"/>
    <col min="26" max="16384" width="9.140625" style="13"/>
  </cols>
  <sheetData>
    <row r="1" spans="1:7" s="86" customFormat="1" ht="38.25" customHeight="1" x14ac:dyDescent="0.25">
      <c r="A1" s="92" t="s">
        <v>249</v>
      </c>
      <c r="G1" s="90" t="s">
        <v>188</v>
      </c>
    </row>
    <row r="2" spans="1:7" ht="51" x14ac:dyDescent="0.2">
      <c r="A2" s="46" t="s">
        <v>0</v>
      </c>
      <c r="B2" s="46" t="s">
        <v>1</v>
      </c>
      <c r="C2" s="46" t="s">
        <v>2</v>
      </c>
      <c r="D2" s="46" t="s">
        <v>102</v>
      </c>
      <c r="E2" s="46" t="s">
        <v>116</v>
      </c>
      <c r="F2" s="76" t="s">
        <v>158</v>
      </c>
      <c r="G2" s="93" t="s">
        <v>169</v>
      </c>
    </row>
    <row r="3" spans="1:7" x14ac:dyDescent="0.2">
      <c r="A3" s="30">
        <v>1</v>
      </c>
      <c r="B3" s="31" t="s">
        <v>3</v>
      </c>
      <c r="C3" s="13" t="s">
        <v>101</v>
      </c>
      <c r="D3" s="13" t="s">
        <v>4</v>
      </c>
      <c r="E3" s="87" t="s">
        <v>5</v>
      </c>
      <c r="F3" s="87">
        <v>410180</v>
      </c>
      <c r="G3" s="87">
        <v>410180</v>
      </c>
    </row>
    <row r="4" spans="1:7" x14ac:dyDescent="0.2">
      <c r="A4" s="30">
        <v>2</v>
      </c>
      <c r="B4" s="1" t="s">
        <v>3</v>
      </c>
      <c r="C4" s="2" t="s">
        <v>101</v>
      </c>
      <c r="D4" s="13" t="s">
        <v>6</v>
      </c>
      <c r="E4" s="87" t="s">
        <v>7</v>
      </c>
      <c r="F4" s="87">
        <v>730845</v>
      </c>
      <c r="G4" s="87">
        <v>730845</v>
      </c>
    </row>
    <row r="5" spans="1:7" x14ac:dyDescent="0.2">
      <c r="A5" s="30">
        <v>3</v>
      </c>
      <c r="B5" s="1" t="s">
        <v>3</v>
      </c>
      <c r="C5" s="2" t="s">
        <v>101</v>
      </c>
      <c r="D5" s="13" t="s">
        <v>8</v>
      </c>
      <c r="E5" s="87" t="s">
        <v>9</v>
      </c>
      <c r="F5" s="87">
        <v>329241</v>
      </c>
      <c r="G5" s="87">
        <v>329241</v>
      </c>
    </row>
    <row r="6" spans="1:7" x14ac:dyDescent="0.2">
      <c r="A6" s="32">
        <v>4</v>
      </c>
      <c r="B6" s="3" t="s">
        <v>3</v>
      </c>
      <c r="C6" s="4" t="s">
        <v>101</v>
      </c>
      <c r="D6" s="33" t="s">
        <v>10</v>
      </c>
      <c r="E6" s="88" t="s">
        <v>11</v>
      </c>
      <c r="F6" s="88">
        <v>585203</v>
      </c>
      <c r="G6" s="88">
        <v>585203</v>
      </c>
    </row>
    <row r="7" spans="1:7" x14ac:dyDescent="0.2">
      <c r="A7" s="30">
        <v>5</v>
      </c>
      <c r="B7" s="31" t="s">
        <v>12</v>
      </c>
      <c r="C7" s="13" t="s">
        <v>13</v>
      </c>
      <c r="D7" s="13" t="s">
        <v>14</v>
      </c>
      <c r="E7" s="87" t="s">
        <v>15</v>
      </c>
      <c r="F7" s="87">
        <v>632384</v>
      </c>
      <c r="G7" s="87">
        <v>632384</v>
      </c>
    </row>
    <row r="8" spans="1:7" x14ac:dyDescent="0.2">
      <c r="A8" s="30">
        <v>6</v>
      </c>
      <c r="B8" s="1" t="s">
        <v>12</v>
      </c>
      <c r="C8" s="2" t="s">
        <v>13</v>
      </c>
      <c r="D8" s="13" t="s">
        <v>16</v>
      </c>
      <c r="E8" s="87" t="s">
        <v>17</v>
      </c>
      <c r="F8" s="87">
        <v>722916</v>
      </c>
      <c r="G8" s="87">
        <v>722916</v>
      </c>
    </row>
    <row r="9" spans="1:7" x14ac:dyDescent="0.2">
      <c r="A9" s="32">
        <v>7</v>
      </c>
      <c r="B9" s="3" t="s">
        <v>12</v>
      </c>
      <c r="C9" s="4" t="s">
        <v>13</v>
      </c>
      <c r="D9" s="33" t="s">
        <v>18</v>
      </c>
      <c r="E9" s="88" t="s">
        <v>19</v>
      </c>
      <c r="F9" s="88">
        <v>414657</v>
      </c>
      <c r="G9" s="88">
        <v>414657</v>
      </c>
    </row>
    <row r="10" spans="1:7" x14ac:dyDescent="0.2">
      <c r="A10" s="30">
        <v>8</v>
      </c>
      <c r="B10" s="31" t="s">
        <v>20</v>
      </c>
      <c r="C10" s="13" t="s">
        <v>21</v>
      </c>
      <c r="D10" s="13" t="s">
        <v>22</v>
      </c>
      <c r="E10" s="87" t="s">
        <v>23</v>
      </c>
      <c r="F10" s="87">
        <v>352884</v>
      </c>
      <c r="G10" s="87">
        <v>352884</v>
      </c>
    </row>
    <row r="11" spans="1:7" x14ac:dyDescent="0.2">
      <c r="A11" s="30">
        <v>9</v>
      </c>
      <c r="B11" s="1" t="s">
        <v>20</v>
      </c>
      <c r="C11" s="2" t="s">
        <v>21</v>
      </c>
      <c r="D11" s="13" t="s">
        <v>24</v>
      </c>
      <c r="E11" s="87" t="s">
        <v>25</v>
      </c>
      <c r="F11" s="87">
        <v>291570</v>
      </c>
      <c r="G11" s="87">
        <v>291570</v>
      </c>
    </row>
    <row r="12" spans="1:7" x14ac:dyDescent="0.2">
      <c r="A12" s="30">
        <v>10</v>
      </c>
      <c r="B12" s="1" t="s">
        <v>20</v>
      </c>
      <c r="C12" s="2" t="s">
        <v>21</v>
      </c>
      <c r="D12" s="13" t="s">
        <v>26</v>
      </c>
      <c r="E12" s="87" t="s">
        <v>27</v>
      </c>
      <c r="F12" s="87">
        <v>234880</v>
      </c>
      <c r="G12" s="87">
        <v>234880</v>
      </c>
    </row>
    <row r="13" spans="1:7" x14ac:dyDescent="0.2">
      <c r="A13" s="30">
        <v>11</v>
      </c>
      <c r="B13" s="1" t="s">
        <v>20</v>
      </c>
      <c r="C13" s="2" t="s">
        <v>21</v>
      </c>
      <c r="D13" s="13" t="s">
        <v>28</v>
      </c>
      <c r="E13" s="87" t="s">
        <v>29</v>
      </c>
      <c r="F13" s="87">
        <v>242092</v>
      </c>
      <c r="G13" s="87">
        <v>242092</v>
      </c>
    </row>
    <row r="14" spans="1:7" x14ac:dyDescent="0.2">
      <c r="A14" s="30">
        <v>12</v>
      </c>
      <c r="B14" s="1" t="s">
        <v>20</v>
      </c>
      <c r="C14" s="2" t="s">
        <v>21</v>
      </c>
      <c r="D14" s="13" t="s">
        <v>30</v>
      </c>
      <c r="E14" s="87" t="s">
        <v>31</v>
      </c>
      <c r="F14" s="87">
        <v>192513</v>
      </c>
      <c r="G14" s="87">
        <v>192513</v>
      </c>
    </row>
    <row r="15" spans="1:7" x14ac:dyDescent="0.2">
      <c r="A15" s="30">
        <v>13</v>
      </c>
      <c r="B15" s="1" t="s">
        <v>20</v>
      </c>
      <c r="C15" s="2" t="s">
        <v>21</v>
      </c>
      <c r="D15" s="13" t="s">
        <v>32</v>
      </c>
      <c r="E15" s="87" t="s">
        <v>33</v>
      </c>
      <c r="F15" s="87">
        <v>250913</v>
      </c>
      <c r="G15" s="87">
        <v>250913</v>
      </c>
    </row>
    <row r="16" spans="1:7" x14ac:dyDescent="0.2">
      <c r="A16" s="30">
        <v>14</v>
      </c>
      <c r="B16" s="1" t="s">
        <v>20</v>
      </c>
      <c r="C16" s="2" t="s">
        <v>21</v>
      </c>
      <c r="D16" s="13" t="s">
        <v>34</v>
      </c>
      <c r="E16" s="87" t="s">
        <v>35</v>
      </c>
      <c r="F16" s="87">
        <v>195545</v>
      </c>
      <c r="G16" s="87">
        <v>195545</v>
      </c>
    </row>
    <row r="17" spans="1:7" x14ac:dyDescent="0.2">
      <c r="A17" s="30">
        <v>15</v>
      </c>
      <c r="B17" s="1" t="s">
        <v>20</v>
      </c>
      <c r="C17" s="2" t="s">
        <v>21</v>
      </c>
      <c r="D17" s="13" t="s">
        <v>36</v>
      </c>
      <c r="E17" s="87" t="s">
        <v>37</v>
      </c>
      <c r="F17" s="87">
        <v>176284</v>
      </c>
      <c r="G17" s="87">
        <v>176284</v>
      </c>
    </row>
    <row r="18" spans="1:7" x14ac:dyDescent="0.2">
      <c r="A18" s="30">
        <v>16</v>
      </c>
      <c r="B18" s="1" t="s">
        <v>20</v>
      </c>
      <c r="C18" s="2" t="s">
        <v>21</v>
      </c>
      <c r="D18" s="13" t="s">
        <v>38</v>
      </c>
      <c r="E18" s="87" t="s">
        <v>39</v>
      </c>
      <c r="F18" s="87">
        <v>272282</v>
      </c>
      <c r="G18" s="87">
        <v>272282</v>
      </c>
    </row>
    <row r="19" spans="1:7" x14ac:dyDescent="0.2">
      <c r="A19" s="30">
        <v>17</v>
      </c>
      <c r="B19" s="1" t="s">
        <v>20</v>
      </c>
      <c r="C19" s="2" t="s">
        <v>21</v>
      </c>
      <c r="D19" s="13" t="s">
        <v>40</v>
      </c>
      <c r="E19" s="87" t="s">
        <v>41</v>
      </c>
      <c r="F19" s="87">
        <v>118149</v>
      </c>
      <c r="G19" s="87">
        <v>118149</v>
      </c>
    </row>
    <row r="20" spans="1:7" x14ac:dyDescent="0.2">
      <c r="A20" s="32">
        <v>18</v>
      </c>
      <c r="B20" s="3" t="s">
        <v>20</v>
      </c>
      <c r="C20" s="4" t="s">
        <v>21</v>
      </c>
      <c r="D20" s="33" t="s">
        <v>42</v>
      </c>
      <c r="E20" s="88" t="s">
        <v>43</v>
      </c>
      <c r="F20" s="88">
        <v>262061</v>
      </c>
      <c r="G20" s="88">
        <v>262061</v>
      </c>
    </row>
    <row r="21" spans="1:7" x14ac:dyDescent="0.2">
      <c r="A21" s="30">
        <v>19</v>
      </c>
      <c r="B21" s="31" t="s">
        <v>44</v>
      </c>
      <c r="C21" s="13" t="s">
        <v>45</v>
      </c>
      <c r="D21" s="13" t="s">
        <v>103</v>
      </c>
      <c r="E21" s="87" t="s">
        <v>104</v>
      </c>
      <c r="F21" s="87">
        <v>700521</v>
      </c>
      <c r="G21" s="87">
        <v>700521</v>
      </c>
    </row>
    <row r="22" spans="1:7" x14ac:dyDescent="0.2">
      <c r="A22" s="30">
        <v>20</v>
      </c>
      <c r="B22" s="1" t="s">
        <v>44</v>
      </c>
      <c r="C22" s="2" t="s">
        <v>45</v>
      </c>
      <c r="D22" s="13" t="s">
        <v>105</v>
      </c>
      <c r="E22" s="87" t="s">
        <v>106</v>
      </c>
      <c r="F22" s="87">
        <v>419048</v>
      </c>
      <c r="G22" s="87">
        <v>419048</v>
      </c>
    </row>
    <row r="23" spans="1:7" x14ac:dyDescent="0.2">
      <c r="A23" s="30">
        <v>21</v>
      </c>
      <c r="B23" s="1" t="s">
        <v>44</v>
      </c>
      <c r="C23" s="2" t="s">
        <v>45</v>
      </c>
      <c r="D23" s="13" t="s">
        <v>107</v>
      </c>
      <c r="E23" s="87" t="s">
        <v>108</v>
      </c>
      <c r="F23" s="87">
        <v>417098</v>
      </c>
      <c r="G23" s="87">
        <v>417098</v>
      </c>
    </row>
    <row r="24" spans="1:7" x14ac:dyDescent="0.2">
      <c r="A24" s="91">
        <v>22</v>
      </c>
      <c r="B24" s="89" t="s">
        <v>46</v>
      </c>
      <c r="C24" s="54" t="s">
        <v>47</v>
      </c>
      <c r="D24" s="54" t="s">
        <v>48</v>
      </c>
      <c r="E24" s="55" t="s">
        <v>49</v>
      </c>
      <c r="F24" s="55">
        <v>501008</v>
      </c>
      <c r="G24" s="55">
        <v>501008</v>
      </c>
    </row>
    <row r="25" spans="1:7" x14ac:dyDescent="0.2">
      <c r="A25" s="59">
        <v>23</v>
      </c>
      <c r="B25" s="1" t="s">
        <v>46</v>
      </c>
      <c r="C25" s="2" t="s">
        <v>47</v>
      </c>
      <c r="D25" s="13" t="s">
        <v>50</v>
      </c>
      <c r="E25" s="52" t="s">
        <v>51</v>
      </c>
      <c r="F25" s="52">
        <v>437118</v>
      </c>
      <c r="G25" s="52">
        <v>437118</v>
      </c>
    </row>
    <row r="26" spans="1:7" x14ac:dyDescent="0.2">
      <c r="A26" s="59">
        <v>24</v>
      </c>
      <c r="B26" s="1" t="s">
        <v>46</v>
      </c>
      <c r="C26" s="2" t="s">
        <v>47</v>
      </c>
      <c r="D26" s="13" t="s">
        <v>52</v>
      </c>
      <c r="E26" s="52" t="s">
        <v>53</v>
      </c>
      <c r="F26" s="52">
        <v>350540</v>
      </c>
      <c r="G26" s="52">
        <v>350540</v>
      </c>
    </row>
    <row r="27" spans="1:7" x14ac:dyDescent="0.2">
      <c r="A27" s="60">
        <v>25</v>
      </c>
      <c r="B27" s="3" t="s">
        <v>46</v>
      </c>
      <c r="C27" s="4" t="s">
        <v>47</v>
      </c>
      <c r="D27" s="33" t="s">
        <v>109</v>
      </c>
      <c r="E27" s="88" t="s">
        <v>110</v>
      </c>
      <c r="F27" s="88">
        <v>936342</v>
      </c>
      <c r="G27" s="88">
        <v>936342</v>
      </c>
    </row>
    <row r="28" spans="1:7" x14ac:dyDescent="0.2">
      <c r="A28" s="91">
        <v>26</v>
      </c>
      <c r="B28" s="89" t="s">
        <v>54</v>
      </c>
      <c r="C28" s="54" t="s">
        <v>55</v>
      </c>
      <c r="D28" s="54" t="s">
        <v>56</v>
      </c>
      <c r="E28" s="55" t="s">
        <v>111</v>
      </c>
      <c r="F28" s="55">
        <v>454692</v>
      </c>
      <c r="G28" s="55">
        <v>454692</v>
      </c>
    </row>
    <row r="29" spans="1:7" x14ac:dyDescent="0.2">
      <c r="A29" s="30">
        <v>27</v>
      </c>
      <c r="B29" s="1" t="s">
        <v>54</v>
      </c>
      <c r="C29" s="2" t="s">
        <v>55</v>
      </c>
      <c r="D29" s="13" t="s">
        <v>57</v>
      </c>
      <c r="E29" s="87" t="s">
        <v>58</v>
      </c>
      <c r="F29" s="87">
        <v>437260</v>
      </c>
      <c r="G29" s="87">
        <v>437260</v>
      </c>
    </row>
    <row r="30" spans="1:7" x14ac:dyDescent="0.2">
      <c r="A30" s="30">
        <v>28</v>
      </c>
      <c r="B30" s="1" t="s">
        <v>54</v>
      </c>
      <c r="C30" s="2" t="s">
        <v>55</v>
      </c>
      <c r="D30" s="13" t="s">
        <v>112</v>
      </c>
      <c r="E30" s="87" t="s">
        <v>113</v>
      </c>
      <c r="F30" s="87">
        <v>665752</v>
      </c>
      <c r="G30" s="87">
        <v>665752</v>
      </c>
    </row>
    <row r="31" spans="1:7" x14ac:dyDescent="0.2">
      <c r="A31" s="30">
        <v>29</v>
      </c>
      <c r="B31" s="1" t="s">
        <v>54</v>
      </c>
      <c r="C31" s="2" t="s">
        <v>55</v>
      </c>
      <c r="D31" s="13" t="s">
        <v>114</v>
      </c>
      <c r="E31" s="52" t="s">
        <v>115</v>
      </c>
      <c r="F31" s="52">
        <v>499189</v>
      </c>
      <c r="G31" s="52">
        <v>499189</v>
      </c>
    </row>
    <row r="32" spans="1:7" x14ac:dyDescent="0.2">
      <c r="A32" s="91">
        <v>30</v>
      </c>
      <c r="B32" s="89" t="s">
        <v>59</v>
      </c>
      <c r="C32" s="54" t="s">
        <v>60</v>
      </c>
      <c r="D32" s="54" t="s">
        <v>61</v>
      </c>
      <c r="E32" s="55" t="s">
        <v>62</v>
      </c>
      <c r="F32" s="55">
        <v>210644</v>
      </c>
      <c r="G32" s="55">
        <v>210644</v>
      </c>
    </row>
    <row r="33" spans="1:16" x14ac:dyDescent="0.2">
      <c r="A33" s="59">
        <v>31</v>
      </c>
      <c r="B33" s="1" t="s">
        <v>59</v>
      </c>
      <c r="C33" s="2" t="s">
        <v>60</v>
      </c>
      <c r="D33" s="13" t="s">
        <v>63</v>
      </c>
      <c r="E33" s="52" t="s">
        <v>64</v>
      </c>
      <c r="F33" s="52">
        <v>222091</v>
      </c>
      <c r="G33" s="52">
        <v>222091</v>
      </c>
    </row>
    <row r="34" spans="1:16" x14ac:dyDescent="0.2">
      <c r="A34" s="59">
        <v>32</v>
      </c>
      <c r="B34" s="1" t="s">
        <v>59</v>
      </c>
      <c r="C34" s="2" t="s">
        <v>60</v>
      </c>
      <c r="D34" s="13" t="s">
        <v>65</v>
      </c>
      <c r="E34" s="52" t="s">
        <v>66</v>
      </c>
      <c r="F34" s="52">
        <v>142128</v>
      </c>
      <c r="G34" s="52">
        <v>142128</v>
      </c>
    </row>
    <row r="35" spans="1:16" x14ac:dyDescent="0.2">
      <c r="A35" s="59">
        <v>33</v>
      </c>
      <c r="B35" s="1" t="s">
        <v>59</v>
      </c>
      <c r="C35" s="2" t="s">
        <v>60</v>
      </c>
      <c r="D35" s="13" t="s">
        <v>67</v>
      </c>
      <c r="E35" s="52" t="s">
        <v>68</v>
      </c>
      <c r="F35" s="52">
        <v>284180</v>
      </c>
      <c r="G35" s="52">
        <v>284180</v>
      </c>
    </row>
    <row r="36" spans="1:16" x14ac:dyDescent="0.2">
      <c r="A36" s="59">
        <v>34</v>
      </c>
      <c r="B36" s="1" t="s">
        <v>59</v>
      </c>
      <c r="C36" s="2" t="s">
        <v>60</v>
      </c>
      <c r="D36" s="13" t="s">
        <v>69</v>
      </c>
      <c r="E36" s="52" t="s">
        <v>70</v>
      </c>
      <c r="F36" s="52">
        <v>182984</v>
      </c>
      <c r="G36" s="52">
        <v>182984</v>
      </c>
    </row>
    <row r="37" spans="1:16" x14ac:dyDescent="0.2">
      <c r="A37" s="59">
        <v>35</v>
      </c>
      <c r="B37" s="1" t="s">
        <v>59</v>
      </c>
      <c r="C37" s="2" t="s">
        <v>60</v>
      </c>
      <c r="D37" s="13" t="s">
        <v>71</v>
      </c>
      <c r="E37" s="52" t="s">
        <v>72</v>
      </c>
      <c r="F37" s="52">
        <v>148065</v>
      </c>
      <c r="G37" s="52">
        <v>148065</v>
      </c>
    </row>
    <row r="38" spans="1:16" x14ac:dyDescent="0.2">
      <c r="A38" s="60">
        <v>36</v>
      </c>
      <c r="B38" s="3" t="s">
        <v>59</v>
      </c>
      <c r="C38" s="4" t="s">
        <v>60</v>
      </c>
      <c r="D38" s="33" t="s">
        <v>73</v>
      </c>
      <c r="E38" s="88" t="s">
        <v>74</v>
      </c>
      <c r="F38" s="88">
        <v>133459</v>
      </c>
      <c r="G38" s="88">
        <v>133459</v>
      </c>
    </row>
    <row r="39" spans="1:16" x14ac:dyDescent="0.2">
      <c r="D39" s="5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1:16" ht="51" x14ac:dyDescent="0.2">
      <c r="A40" s="46" t="s">
        <v>0</v>
      </c>
      <c r="B40" s="48" t="s">
        <v>94</v>
      </c>
      <c r="C40" s="48" t="s">
        <v>95</v>
      </c>
      <c r="D40" s="47" t="s">
        <v>1</v>
      </c>
      <c r="E40" s="46" t="s">
        <v>2</v>
      </c>
      <c r="F40" s="77" t="s">
        <v>158</v>
      </c>
      <c r="G40" s="77" t="s">
        <v>169</v>
      </c>
    </row>
    <row r="41" spans="1:16" x14ac:dyDescent="0.2">
      <c r="A41" s="7">
        <v>43</v>
      </c>
      <c r="B41" s="7"/>
      <c r="C41" s="7"/>
      <c r="D41" s="13" t="s">
        <v>3</v>
      </c>
      <c r="E41" s="13" t="s">
        <v>101</v>
      </c>
      <c r="F41" s="87">
        <v>2055469</v>
      </c>
      <c r="G41" s="87">
        <v>2055469</v>
      </c>
    </row>
    <row r="42" spans="1:16" x14ac:dyDescent="0.2">
      <c r="A42" s="7">
        <v>44</v>
      </c>
      <c r="B42" s="7"/>
      <c r="C42" s="7"/>
      <c r="D42" s="13" t="s">
        <v>12</v>
      </c>
      <c r="E42" s="13" t="s">
        <v>13</v>
      </c>
      <c r="F42" s="87">
        <v>1769957</v>
      </c>
      <c r="G42" s="87">
        <v>1769957</v>
      </c>
    </row>
    <row r="43" spans="1:16" x14ac:dyDescent="0.2">
      <c r="A43" s="7">
        <v>45</v>
      </c>
      <c r="B43" s="7"/>
      <c r="C43" s="7"/>
      <c r="D43" s="13" t="s">
        <v>20</v>
      </c>
      <c r="E43" s="13" t="s">
        <v>21</v>
      </c>
      <c r="F43" s="87">
        <v>2589173</v>
      </c>
      <c r="G43" s="87">
        <v>2589173</v>
      </c>
    </row>
    <row r="44" spans="1:16" x14ac:dyDescent="0.2">
      <c r="A44" s="7">
        <v>46</v>
      </c>
      <c r="B44" s="7"/>
      <c r="C44" s="7"/>
      <c r="D44" s="13" t="s">
        <v>44</v>
      </c>
      <c r="E44" s="13" t="s">
        <v>45</v>
      </c>
      <c r="F44" s="87">
        <v>1536667</v>
      </c>
      <c r="G44" s="87">
        <v>1536667</v>
      </c>
    </row>
    <row r="45" spans="1:16" x14ac:dyDescent="0.2">
      <c r="A45" s="7">
        <v>47</v>
      </c>
      <c r="B45" s="7"/>
      <c r="C45" s="7"/>
      <c r="D45" s="13" t="s">
        <v>46</v>
      </c>
      <c r="E45" s="13" t="s">
        <v>47</v>
      </c>
      <c r="F45" s="87">
        <v>2225008</v>
      </c>
      <c r="G45" s="87">
        <v>2225008</v>
      </c>
      <c r="H45" s="71"/>
      <c r="I45" s="71"/>
      <c r="J45" s="71"/>
      <c r="K45" s="71"/>
      <c r="L45" s="71"/>
      <c r="M45" s="71"/>
      <c r="N45" s="71"/>
    </row>
    <row r="46" spans="1:16" x14ac:dyDescent="0.2">
      <c r="A46" s="7">
        <v>48</v>
      </c>
      <c r="B46" s="7"/>
      <c r="C46" s="7"/>
      <c r="D46" s="13" t="s">
        <v>54</v>
      </c>
      <c r="E46" s="13" t="s">
        <v>55</v>
      </c>
      <c r="F46" s="87">
        <v>2056893</v>
      </c>
      <c r="G46" s="87">
        <v>2056893</v>
      </c>
    </row>
    <row r="47" spans="1:16" x14ac:dyDescent="0.2">
      <c r="A47" s="7">
        <v>49</v>
      </c>
      <c r="B47" s="7"/>
      <c r="C47" s="7"/>
      <c r="D47" s="13" t="s">
        <v>59</v>
      </c>
      <c r="E47" s="13" t="s">
        <v>60</v>
      </c>
      <c r="F47" s="87">
        <v>1323551</v>
      </c>
      <c r="G47" s="87">
        <v>1323551</v>
      </c>
    </row>
    <row r="48" spans="1:16" x14ac:dyDescent="0.2">
      <c r="D48" s="13" t="s">
        <v>75</v>
      </c>
      <c r="E48" s="13" t="s">
        <v>128</v>
      </c>
      <c r="F48" s="71">
        <f>SUBTOTAL(109,baseline_adjustments_region_2829[2027/28 Recurrent allocation (£k)])</f>
        <v>13556718</v>
      </c>
      <c r="G48" s="71">
        <f>SUBTOTAL(109,baseline_adjustments_region_2829[2027/28 Adjusted recurrent baseline (£k)])</f>
        <v>13556718</v>
      </c>
    </row>
  </sheetData>
  <pageMargins left="0.39370078740157483" right="0.39370078740157483" top="0.39370078740157483" bottom="0.39370078740157483" header="0.31496062992125984" footer="0.31496062992125984"/>
  <pageSetup paperSize="9" scale="42" orientation="landscape" horizontalDpi="90" verticalDpi="9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BBE8-DD46-4DBA-919C-676BED787946}">
  <sheetPr>
    <tabColor rgb="FF7C2855"/>
    <pageSetUpPr fitToPage="1"/>
  </sheetPr>
  <dimension ref="A1:K188"/>
  <sheetViews>
    <sheetView workbookViewId="0">
      <selection activeCell="A18" sqref="A18"/>
    </sheetView>
  </sheetViews>
  <sheetFormatPr defaultColWidth="9.140625" defaultRowHeight="12.75" x14ac:dyDescent="0.2"/>
  <cols>
    <col min="1" max="1" width="40.85546875" style="13" customWidth="1"/>
    <col min="2" max="2" width="12.5703125" style="13" bestFit="1" customWidth="1"/>
    <col min="3" max="3" width="5" style="13" customWidth="1"/>
    <col min="4" max="4" width="68.85546875" style="13" customWidth="1"/>
    <col min="5" max="5" width="15" style="13" bestFit="1" customWidth="1"/>
    <col min="6" max="6" width="5" style="13" customWidth="1"/>
    <col min="7" max="7" width="68.85546875" style="13" customWidth="1"/>
    <col min="8" max="8" width="15" style="13" bestFit="1" customWidth="1"/>
    <col min="9" max="9" width="5" style="13" customWidth="1"/>
    <col min="10" max="10" width="68.28515625" style="13" customWidth="1"/>
    <col min="11" max="11" width="15" style="13" bestFit="1" customWidth="1"/>
    <col min="12" max="16384" width="9.140625" style="13"/>
  </cols>
  <sheetData>
    <row r="1" spans="1:11" s="94" customFormat="1" ht="25.5" x14ac:dyDescent="0.35">
      <c r="A1" s="94" t="s">
        <v>99</v>
      </c>
      <c r="E1" s="95"/>
      <c r="H1" s="95"/>
      <c r="K1" s="67" t="s">
        <v>235</v>
      </c>
    </row>
    <row r="3" spans="1:11" x14ac:dyDescent="0.2">
      <c r="A3" s="96" t="s">
        <v>245</v>
      </c>
      <c r="B3" s="97"/>
      <c r="D3" s="96" t="s">
        <v>246</v>
      </c>
      <c r="E3" s="97"/>
      <c r="G3" s="96" t="s">
        <v>247</v>
      </c>
      <c r="H3" s="97"/>
      <c r="J3" s="96" t="s">
        <v>248</v>
      </c>
      <c r="K3" s="97"/>
    </row>
    <row r="4" spans="1:11" x14ac:dyDescent="0.2">
      <c r="A4" s="57" t="s">
        <v>201</v>
      </c>
      <c r="B4" s="98">
        <v>13189960.137003209</v>
      </c>
      <c r="D4" s="57" t="s">
        <v>202</v>
      </c>
      <c r="E4" s="99">
        <v>13375830.643717134</v>
      </c>
      <c r="F4" s="31"/>
      <c r="G4" s="57" t="s">
        <v>203</v>
      </c>
      <c r="H4" s="99">
        <v>13555242.391570328</v>
      </c>
      <c r="J4" s="57" t="s">
        <v>204</v>
      </c>
      <c r="K4" s="99">
        <v>13730867.769819874</v>
      </c>
    </row>
    <row r="5" spans="1:11" x14ac:dyDescent="0.2">
      <c r="A5" s="57" t="s">
        <v>205</v>
      </c>
      <c r="B5" s="98">
        <v>13189960.137003209</v>
      </c>
      <c r="D5" s="57" t="s">
        <v>206</v>
      </c>
      <c r="E5" s="99">
        <v>13375830.643717134</v>
      </c>
      <c r="F5" s="31"/>
      <c r="G5" s="57" t="s">
        <v>207</v>
      </c>
      <c r="H5" s="99">
        <v>13555242.391570328</v>
      </c>
      <c r="J5" s="57" t="s">
        <v>208</v>
      </c>
      <c r="K5" s="99">
        <v>13730867.769819874</v>
      </c>
    </row>
    <row r="6" spans="1:11" x14ac:dyDescent="0.2">
      <c r="A6" s="57" t="s">
        <v>209</v>
      </c>
      <c r="B6" s="98">
        <v>0</v>
      </c>
      <c r="D6" s="57" t="s">
        <v>210</v>
      </c>
      <c r="E6" s="99">
        <v>0</v>
      </c>
      <c r="G6" s="57" t="s">
        <v>211</v>
      </c>
      <c r="H6" s="99">
        <v>0</v>
      </c>
      <c r="J6" s="57" t="s">
        <v>212</v>
      </c>
      <c r="K6" s="99">
        <v>0</v>
      </c>
    </row>
    <row r="7" spans="1:11" x14ac:dyDescent="0.2">
      <c r="A7" s="57" t="s">
        <v>213</v>
      </c>
      <c r="B7" s="100">
        <v>13189960.137003215</v>
      </c>
      <c r="D7" s="57" t="s">
        <v>214</v>
      </c>
      <c r="E7" s="101">
        <v>1.4062696963352384E-2</v>
      </c>
      <c r="G7" s="57" t="s">
        <v>215</v>
      </c>
      <c r="H7" s="101">
        <v>1.3413129444597605E-2</v>
      </c>
      <c r="J7" s="57" t="s">
        <v>216</v>
      </c>
      <c r="K7" s="101">
        <v>1.2956269845736168E-2</v>
      </c>
    </row>
    <row r="8" spans="1:11" x14ac:dyDescent="0.2">
      <c r="A8" s="57" t="s">
        <v>217</v>
      </c>
      <c r="B8" s="100">
        <v>63686059.250000037</v>
      </c>
      <c r="D8" s="57" t="s">
        <v>218</v>
      </c>
      <c r="E8" s="102">
        <v>13375758</v>
      </c>
      <c r="F8" s="31"/>
      <c r="G8" s="57" t="s">
        <v>219</v>
      </c>
      <c r="H8" s="102">
        <v>13556718</v>
      </c>
      <c r="J8" s="57" t="s">
        <v>220</v>
      </c>
      <c r="K8" s="102">
        <v>13732108</v>
      </c>
    </row>
    <row r="9" spans="1:11" x14ac:dyDescent="0.2">
      <c r="D9" s="57" t="s">
        <v>221</v>
      </c>
      <c r="E9" s="99">
        <v>72.6437171343714</v>
      </c>
      <c r="F9" s="103"/>
      <c r="G9" s="57" t="s">
        <v>222</v>
      </c>
      <c r="H9" s="99">
        <v>-1475.6084296721965</v>
      </c>
      <c r="J9" s="57" t="s">
        <v>223</v>
      </c>
      <c r="K9" s="99">
        <v>-1240.2301801256835</v>
      </c>
    </row>
    <row r="10" spans="1:11" x14ac:dyDescent="0.2">
      <c r="D10" s="57" t="s">
        <v>224</v>
      </c>
      <c r="E10" s="104">
        <v>63916250.943290778</v>
      </c>
      <c r="G10" s="57" t="s">
        <v>225</v>
      </c>
      <c r="H10" s="104">
        <v>64140941.876335904</v>
      </c>
      <c r="J10" s="57" t="s">
        <v>226</v>
      </c>
      <c r="K10" s="104">
        <v>64396795.772538714</v>
      </c>
    </row>
    <row r="11" spans="1:11" x14ac:dyDescent="0.2">
      <c r="D11" s="57" t="s">
        <v>227</v>
      </c>
      <c r="E11" s="101">
        <v>3.6144753812936692E-3</v>
      </c>
      <c r="G11" s="57" t="s">
        <v>228</v>
      </c>
      <c r="H11" s="101">
        <v>3.5153960022542563E-3</v>
      </c>
      <c r="J11" s="57" t="s">
        <v>229</v>
      </c>
      <c r="K11" s="101">
        <v>3.9889326336381981E-3</v>
      </c>
    </row>
    <row r="12" spans="1:11" x14ac:dyDescent="0.2">
      <c r="D12" s="57" t="s">
        <v>230</v>
      </c>
      <c r="E12" s="57">
        <v>2</v>
      </c>
      <c r="F12" s="103"/>
      <c r="G12" s="57" t="s">
        <v>231</v>
      </c>
      <c r="H12" s="57">
        <v>2</v>
      </c>
      <c r="J12" s="57" t="s">
        <v>232</v>
      </c>
      <c r="K12" s="57">
        <v>2</v>
      </c>
    </row>
    <row r="14" spans="1:11" x14ac:dyDescent="0.2">
      <c r="D14" s="96" t="str">
        <f>_xlfn.CONCAT("Zone 1: Maximum Convergence (where Distance from Target &gt;",TEXT(E16,"0.00%"),")")</f>
        <v>Zone 1: Maximum Convergence (where Distance from Target &gt;3.00%)</v>
      </c>
      <c r="E14" s="97"/>
      <c r="G14" s="96" t="str">
        <f>_xlfn.CONCAT("Zone 1: Maximum Convergence (where Distance from Target &gt;",TEXT(H16,"0.00%"),")")</f>
        <v>Zone 1: Maximum Convergence (where Distance from Target &gt;3.00%)</v>
      </c>
      <c r="H14" s="97"/>
      <c r="J14" s="96" t="str">
        <f>_xlfn.CONCAT("Zone 1: Maximum Convergence (where Distance from Target &gt;",TEXT(K16,"0.00%"),")")</f>
        <v>Zone 1: Maximum Convergence (where Distance from Target &gt;3.00%)</v>
      </c>
      <c r="K14" s="97"/>
    </row>
    <row r="15" spans="1:11" x14ac:dyDescent="0.2">
      <c r="D15" s="13" t="s">
        <v>83</v>
      </c>
      <c r="E15" s="31">
        <v>-5.0000000000000001E-3</v>
      </c>
      <c r="G15" s="13" t="s">
        <v>83</v>
      </c>
      <c r="H15" s="31">
        <v>-5.0000000000000001E-3</v>
      </c>
      <c r="J15" s="13" t="s">
        <v>83</v>
      </c>
      <c r="K15" s="31">
        <v>-5.0000000000000001E-3</v>
      </c>
    </row>
    <row r="16" spans="1:11" x14ac:dyDescent="0.2">
      <c r="D16" s="13" t="s">
        <v>84</v>
      </c>
      <c r="E16" s="31">
        <v>0.03</v>
      </c>
      <c r="G16" s="13" t="s">
        <v>84</v>
      </c>
      <c r="H16" s="31">
        <v>0.03</v>
      </c>
      <c r="J16" s="13" t="s">
        <v>84</v>
      </c>
      <c r="K16" s="31">
        <v>0.03</v>
      </c>
    </row>
    <row r="17" spans="2:11" x14ac:dyDescent="0.2">
      <c r="B17" s="105"/>
    </row>
    <row r="18" spans="2:11" x14ac:dyDescent="0.2">
      <c r="D18" s="96" t="str">
        <f>_xlfn.CONCAT("Zone 2: Advanced Convergence (where Distance from Target &gt;",TEXT(E21,"0.00%")," and &lt;=",TEXT(E16,"0.00%"),")")</f>
        <v>Zone 2: Advanced Convergence (where Distance from Target &gt;2.50% and &lt;=3.00%)</v>
      </c>
      <c r="E18" s="97"/>
      <c r="G18" s="96" t="str">
        <f>_xlfn.CONCAT("Zone 2: Advanced Convergence (where Distance from Target &gt;",TEXT(H21,"0.00%")," and &lt;=",TEXT(H16,"0.00%"),")")</f>
        <v>Zone 2: Advanced Convergence (where Distance from Target &gt;2.50% and &lt;=3.00%)</v>
      </c>
      <c r="H18" s="97"/>
      <c r="J18" s="96" t="str">
        <f>_xlfn.CONCAT("Zone 2: Advanced Convergence (where Distance from Target &gt;",TEXT(K21,"0.00%")," and &lt;=",TEXT(K16,"0.00%"),")")</f>
        <v>Zone 2: Advanced Convergence (where Distance from Target &gt;2.50% and &lt;=3.00%)</v>
      </c>
      <c r="K18" s="97"/>
    </row>
    <row r="19" spans="2:11" x14ac:dyDescent="0.2">
      <c r="D19" s="13" t="s">
        <v>85</v>
      </c>
      <c r="E19" s="31">
        <v>-2.5000000000000001E-3</v>
      </c>
      <c r="G19" s="13" t="s">
        <v>85</v>
      </c>
      <c r="H19" s="31">
        <v>-2.5000000000000001E-3</v>
      </c>
      <c r="J19" s="13" t="s">
        <v>85</v>
      </c>
      <c r="K19" s="31">
        <v>-2.5000000000000001E-3</v>
      </c>
    </row>
    <row r="20" spans="2:11" x14ac:dyDescent="0.2">
      <c r="D20" s="106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E20" s="107"/>
      <c r="G20" s="106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H20" s="107"/>
      <c r="J20" s="106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K20" s="107"/>
    </row>
    <row r="21" spans="2:11" x14ac:dyDescent="0.2">
      <c r="D21" s="13" t="s">
        <v>86</v>
      </c>
      <c r="E21" s="31">
        <v>2.5000000000000001E-2</v>
      </c>
      <c r="G21" s="13" t="s">
        <v>86</v>
      </c>
      <c r="H21" s="31">
        <v>2.5000000000000001E-2</v>
      </c>
      <c r="J21" s="13" t="s">
        <v>86</v>
      </c>
      <c r="K21" s="31">
        <v>2.5000000000000001E-2</v>
      </c>
    </row>
    <row r="23" spans="2:11" x14ac:dyDescent="0.2">
      <c r="D23" s="96" t="str">
        <f>_xlfn.CONCAT("Zone 3: Moderate Convergence (where Distance from Target &gt;",TEXT(E26,"0.00%")," and &lt;=",TEXT(E21,"0.00%"),")")</f>
        <v>Zone 3: Moderate Convergence (where Distance from Target &gt;-2.50% and &lt;=2.50%)</v>
      </c>
      <c r="E23" s="96"/>
      <c r="G23" s="96" t="str">
        <f>_xlfn.CONCAT("Zone 3: Moderate Convergence (where Distance from Target &gt;",TEXT(H26,"0.00%")," and &lt;=",TEXT(H21,"0.00%"),")")</f>
        <v>Zone 3: Moderate Convergence (where Distance from Target &gt;-2.50% and &lt;=2.50%)</v>
      </c>
      <c r="H23" s="96"/>
      <c r="J23" s="96" t="str">
        <f>_xlfn.CONCAT("Zone 3: Moderate Convergence (where Distance from Target &gt;",TEXT(K26,"0.00%")," and &lt;=",TEXT(K21,"0.00%"),")")</f>
        <v>Zone 3: Moderate Convergence (where Distance from Target &gt;-2.50% and &lt;=2.50%)</v>
      </c>
      <c r="K23" s="96"/>
    </row>
    <row r="24" spans="2:11" x14ac:dyDescent="0.2">
      <c r="D24" s="13" t="s">
        <v>87</v>
      </c>
      <c r="E24" s="108">
        <v>2.5000000000000001E-3</v>
      </c>
      <c r="G24" s="13" t="s">
        <v>87</v>
      </c>
      <c r="H24" s="108">
        <v>2.5000000000000001E-3</v>
      </c>
      <c r="J24" s="13" t="s">
        <v>87</v>
      </c>
      <c r="K24" s="108">
        <v>2.5000000000000001E-3</v>
      </c>
    </row>
    <row r="25" spans="2:11" x14ac:dyDescent="0.2">
      <c r="D25" s="106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E25" s="107"/>
      <c r="G25" s="106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H25" s="107"/>
      <c r="J25" s="106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K25" s="107"/>
    </row>
    <row r="26" spans="2:11" x14ac:dyDescent="0.2">
      <c r="D26" s="13" t="s">
        <v>88</v>
      </c>
      <c r="E26" s="31">
        <v>-2.5000000000000001E-2</v>
      </c>
      <c r="G26" s="13" t="s">
        <v>88</v>
      </c>
      <c r="H26" s="31">
        <v>-2.5000000000000001E-2</v>
      </c>
      <c r="J26" s="13" t="s">
        <v>88</v>
      </c>
      <c r="K26" s="31">
        <v>-2.5000000000000001E-2</v>
      </c>
    </row>
    <row r="28" spans="2:11" x14ac:dyDescent="0.2">
      <c r="D28" s="96" t="str">
        <f>_xlfn.CONCAT("Zone 4: Central Slope Convergence (where Distance from Target &gt;",TEXT(E31,"0.00%")," and &lt;=",TEXT(E26,"0.00%"),")")</f>
        <v>Zone 4: Central Slope Convergence (where Distance from Target &gt;-3.00% and &lt;=-2.50%)</v>
      </c>
      <c r="E28" s="96"/>
      <c r="G28" s="96" t="str">
        <f>_xlfn.CONCAT("Zone 4: Central Slope Convergence (where Distance from Target &gt;",TEXT(H31,"0.00%")," and &lt;=",TEXT(H26,"0.00%"),")")</f>
        <v>Zone 4: Central Slope Convergence (where Distance from Target &gt;-3.00% and &lt;=-2.50%)</v>
      </c>
      <c r="H28" s="96"/>
      <c r="J28" s="96" t="str">
        <f>_xlfn.CONCAT("Zone 4: Central Slope Convergence (where Distance from Target &gt;",TEXT(K31,"0.00%")," and &lt;=",TEXT(K26,"0.00%"),")")</f>
        <v>Zone 4: Central Slope Convergence (where Distance from Target &gt;-3.00% and &lt;=-2.50%)</v>
      </c>
      <c r="K28" s="96"/>
    </row>
    <row r="29" spans="2:11" x14ac:dyDescent="0.2">
      <c r="D29" s="13" t="s">
        <v>89</v>
      </c>
      <c r="E29" s="31">
        <v>5.0000000000000001E-3</v>
      </c>
      <c r="F29" s="31"/>
      <c r="G29" s="13" t="s">
        <v>89</v>
      </c>
      <c r="H29" s="31">
        <v>5.0000000000000001E-3</v>
      </c>
      <c r="J29" s="13" t="s">
        <v>89</v>
      </c>
      <c r="K29" s="31">
        <v>5.0000000000000001E-3</v>
      </c>
    </row>
    <row r="30" spans="2:11" x14ac:dyDescent="0.2">
      <c r="D30" s="106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E30" s="107"/>
      <c r="G30" s="106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H30" s="107"/>
      <c r="J30" s="106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K30" s="107"/>
    </row>
    <row r="31" spans="2:11" x14ac:dyDescent="0.2">
      <c r="D31" s="13" t="s">
        <v>90</v>
      </c>
      <c r="E31" s="31">
        <v>-0.03</v>
      </c>
      <c r="G31" s="13" t="s">
        <v>90</v>
      </c>
      <c r="H31" s="31">
        <v>-0.03</v>
      </c>
      <c r="J31" s="13" t="s">
        <v>90</v>
      </c>
      <c r="K31" s="31">
        <v>-0.03</v>
      </c>
    </row>
    <row r="33" spans="1:11" x14ac:dyDescent="0.2">
      <c r="A33" s="103"/>
      <c r="D33" s="96" t="str">
        <f>_xlfn.CONCAT("Zone 5: Minimum Convergence (where Distance from Target &lt;=",TEXT(E35,"0.00%"),")")</f>
        <v>Zone 5: Minimum Convergence (where Distance from Target &lt;=-3.00%)</v>
      </c>
      <c r="E33" s="96"/>
      <c r="G33" s="96" t="str">
        <f>_xlfn.CONCAT("Zone 5: Minimum Convergence (where Distance from Target &lt;=",TEXT(H35,"0.00%"),")")</f>
        <v>Zone 5: Minimum Convergence (where Distance from Target &lt;=-3.00%)</v>
      </c>
      <c r="H33" s="96"/>
      <c r="J33" s="96" t="str">
        <f>_xlfn.CONCAT("Zone 5: Minimum Convergence (where Distance from Target &lt;=",TEXT(K35,"0.00%"),")")</f>
        <v>Zone 5: Minimum Convergence (where Distance from Target &lt;=-3.00%)</v>
      </c>
      <c r="K33" s="96"/>
    </row>
    <row r="34" spans="1:11" x14ac:dyDescent="0.2">
      <c r="D34" s="13" t="s">
        <v>91</v>
      </c>
      <c r="E34" s="31">
        <v>5.0000000000000001E-3</v>
      </c>
      <c r="G34" s="13" t="s">
        <v>91</v>
      </c>
      <c r="H34" s="31">
        <v>5.0000000000000001E-3</v>
      </c>
      <c r="J34" s="13" t="s">
        <v>91</v>
      </c>
      <c r="K34" s="31">
        <v>5.0000000000000001E-3</v>
      </c>
    </row>
    <row r="35" spans="1:11" x14ac:dyDescent="0.2">
      <c r="B35" s="109"/>
      <c r="D35" s="13" t="s">
        <v>92</v>
      </c>
      <c r="E35" s="31">
        <v>-0.03</v>
      </c>
      <c r="G35" s="13" t="s">
        <v>92</v>
      </c>
      <c r="H35" s="31">
        <v>-0.03</v>
      </c>
      <c r="J35" s="13" t="s">
        <v>92</v>
      </c>
      <c r="K35" s="31">
        <v>-0.03</v>
      </c>
    </row>
    <row r="36" spans="1:11" x14ac:dyDescent="0.2">
      <c r="B36" s="109"/>
    </row>
    <row r="37" spans="1:11" x14ac:dyDescent="0.2">
      <c r="B37" s="109"/>
    </row>
    <row r="38" spans="1:11" x14ac:dyDescent="0.2">
      <c r="B38" s="109"/>
    </row>
    <row r="67" spans="4:11" x14ac:dyDescent="0.2">
      <c r="D67" s="110" t="s">
        <v>233</v>
      </c>
      <c r="E67" s="110" t="s">
        <v>234</v>
      </c>
      <c r="G67" s="110" t="s">
        <v>233</v>
      </c>
      <c r="H67" s="110" t="s">
        <v>234</v>
      </c>
      <c r="J67" s="110" t="s">
        <v>233</v>
      </c>
      <c r="K67" s="110" t="s">
        <v>234</v>
      </c>
    </row>
    <row r="68" spans="4:11" x14ac:dyDescent="0.2">
      <c r="D68" s="85">
        <v>0.06</v>
      </c>
      <c r="E6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68" s="85">
        <v>0.06</v>
      </c>
      <c r="H6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68" s="85">
        <v>0.06</v>
      </c>
      <c r="K6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69" spans="4:11" x14ac:dyDescent="0.2">
      <c r="D69" s="85">
        <v>5.8999999999999997E-2</v>
      </c>
      <c r="E6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69" s="85">
        <v>5.8999999999999997E-2</v>
      </c>
      <c r="H6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69" s="85">
        <v>5.8999999999999997E-2</v>
      </c>
      <c r="K6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0" spans="4:11" x14ac:dyDescent="0.2">
      <c r="D70" s="85">
        <v>5.8000000000000003E-2</v>
      </c>
      <c r="E7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0" s="85">
        <v>5.8000000000000003E-2</v>
      </c>
      <c r="H7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0" s="85">
        <v>5.8000000000000003E-2</v>
      </c>
      <c r="K7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1" spans="4:11" x14ac:dyDescent="0.2">
      <c r="D71" s="85">
        <v>5.7000000000000002E-2</v>
      </c>
      <c r="E7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1" s="85">
        <v>5.7000000000000002E-2</v>
      </c>
      <c r="H7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1" s="85">
        <v>5.7000000000000002E-2</v>
      </c>
      <c r="K7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2" spans="4:11" x14ac:dyDescent="0.2">
      <c r="D72" s="85">
        <v>5.6000000000000001E-2</v>
      </c>
      <c r="E7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2" s="85">
        <v>5.6000000000000001E-2</v>
      </c>
      <c r="H7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2" s="85">
        <v>5.6000000000000001E-2</v>
      </c>
      <c r="K7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3" spans="4:11" x14ac:dyDescent="0.2">
      <c r="D73" s="85">
        <v>5.5E-2</v>
      </c>
      <c r="E7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3" s="85">
        <v>5.5E-2</v>
      </c>
      <c r="H7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3" s="85">
        <v>5.5E-2</v>
      </c>
      <c r="K7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4" spans="4:11" x14ac:dyDescent="0.2">
      <c r="D74" s="85">
        <v>5.3999999999999999E-2</v>
      </c>
      <c r="E7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4" s="85">
        <v>5.3999999999999999E-2</v>
      </c>
      <c r="H7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4" s="85">
        <v>5.3999999999999999E-2</v>
      </c>
      <c r="K7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5" spans="4:11" x14ac:dyDescent="0.2">
      <c r="D75" s="85">
        <v>5.2999999999999999E-2</v>
      </c>
      <c r="E7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5" s="85">
        <v>5.2999999999999999E-2</v>
      </c>
      <c r="H7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5" s="85">
        <v>5.2999999999999999E-2</v>
      </c>
      <c r="K7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6" spans="4:11" x14ac:dyDescent="0.2">
      <c r="D76" s="85">
        <v>5.1999999999999998E-2</v>
      </c>
      <c r="E7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6" s="85">
        <v>5.1999999999999998E-2</v>
      </c>
      <c r="H7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6" s="85">
        <v>5.1999999999999998E-2</v>
      </c>
      <c r="K7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7" spans="4:11" x14ac:dyDescent="0.2">
      <c r="D77" s="85">
        <v>5.0999999999999997E-2</v>
      </c>
      <c r="E7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7" s="85">
        <v>5.0999999999999997E-2</v>
      </c>
      <c r="H7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7" s="85">
        <v>5.0999999999999997E-2</v>
      </c>
      <c r="K7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8" spans="4:11" x14ac:dyDescent="0.2">
      <c r="D78" s="85">
        <v>0.05</v>
      </c>
      <c r="E7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8" s="85">
        <v>0.05</v>
      </c>
      <c r="H7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8" s="85">
        <v>0.05</v>
      </c>
      <c r="K7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9" spans="4:11" x14ac:dyDescent="0.2">
      <c r="D79" s="85">
        <v>4.9000000000000002E-2</v>
      </c>
      <c r="E7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9" s="85">
        <v>4.9000000000000002E-2</v>
      </c>
      <c r="H7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9" s="85">
        <v>4.9000000000000002E-2</v>
      </c>
      <c r="K7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0" spans="4:11" x14ac:dyDescent="0.2">
      <c r="D80" s="85">
        <v>4.8000000000000001E-2</v>
      </c>
      <c r="E8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0" s="85">
        <v>4.8000000000000001E-2</v>
      </c>
      <c r="H8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0" s="85">
        <v>4.8000000000000001E-2</v>
      </c>
      <c r="K8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1" spans="4:11" x14ac:dyDescent="0.2">
      <c r="D81" s="85">
        <v>4.7E-2</v>
      </c>
      <c r="E8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1" s="85">
        <v>4.7E-2</v>
      </c>
      <c r="H8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1" s="85">
        <v>4.7E-2</v>
      </c>
      <c r="K8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2" spans="4:11" x14ac:dyDescent="0.2">
      <c r="D82" s="85">
        <v>4.5999999999999999E-2</v>
      </c>
      <c r="E8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2" s="85">
        <v>4.5999999999999999E-2</v>
      </c>
      <c r="H8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2" s="85">
        <v>4.5999999999999999E-2</v>
      </c>
      <c r="K8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3" spans="4:11" x14ac:dyDescent="0.2">
      <c r="D83" s="85">
        <v>4.4999999999999998E-2</v>
      </c>
      <c r="E8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3" s="85">
        <v>4.4999999999999998E-2</v>
      </c>
      <c r="H8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3" s="85">
        <v>4.4999999999999998E-2</v>
      </c>
      <c r="K8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4" spans="4:11" x14ac:dyDescent="0.2">
      <c r="D84" s="85">
        <v>4.3999999999999997E-2</v>
      </c>
      <c r="E8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4" s="85">
        <v>4.3999999999999997E-2</v>
      </c>
      <c r="H8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4" s="85">
        <v>4.3999999999999997E-2</v>
      </c>
      <c r="K8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5" spans="4:11" x14ac:dyDescent="0.2">
      <c r="D85" s="85">
        <v>4.2999999999999997E-2</v>
      </c>
      <c r="E8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5" s="85">
        <v>4.2999999999999997E-2</v>
      </c>
      <c r="H8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5" s="85">
        <v>4.2999999999999997E-2</v>
      </c>
      <c r="K8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6" spans="4:11" x14ac:dyDescent="0.2">
      <c r="D86" s="85">
        <v>4.2000000000000003E-2</v>
      </c>
      <c r="E8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6" s="85">
        <v>4.2000000000000003E-2</v>
      </c>
      <c r="H8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6" s="85">
        <v>4.2000000000000003E-2</v>
      </c>
      <c r="K8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7" spans="4:11" x14ac:dyDescent="0.2">
      <c r="D87" s="85">
        <v>4.1000000000000002E-2</v>
      </c>
      <c r="E8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7" s="85">
        <v>4.1000000000000002E-2</v>
      </c>
      <c r="H8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7" s="85">
        <v>4.1000000000000002E-2</v>
      </c>
      <c r="K8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8" spans="4:11" x14ac:dyDescent="0.2">
      <c r="D88" s="85">
        <v>0.04</v>
      </c>
      <c r="E8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8" s="85">
        <v>0.04</v>
      </c>
      <c r="H8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8" s="85">
        <v>0.04</v>
      </c>
      <c r="K8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9" spans="4:11" x14ac:dyDescent="0.2">
      <c r="D89" s="85">
        <v>3.9E-2</v>
      </c>
      <c r="E8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9" s="85">
        <v>3.9E-2</v>
      </c>
      <c r="H8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9" s="85">
        <v>3.9E-2</v>
      </c>
      <c r="K8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0" spans="4:11" x14ac:dyDescent="0.2">
      <c r="D90" s="85">
        <v>3.7999999999999999E-2</v>
      </c>
      <c r="E9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0" s="85">
        <v>3.7999999999999999E-2</v>
      </c>
      <c r="H9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0" s="85">
        <v>3.7999999999999999E-2</v>
      </c>
      <c r="K9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1" spans="4:11" x14ac:dyDescent="0.2">
      <c r="D91" s="85">
        <v>3.6999999999999998E-2</v>
      </c>
      <c r="E9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1" s="85">
        <v>3.6999999999999998E-2</v>
      </c>
      <c r="H9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1" s="85">
        <v>3.6999999999999998E-2</v>
      </c>
      <c r="K9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2" spans="4:11" x14ac:dyDescent="0.2">
      <c r="D92" s="85">
        <v>3.5999999999999997E-2</v>
      </c>
      <c r="E9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2" s="85">
        <v>3.5999999999999997E-2</v>
      </c>
      <c r="H9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2" s="85">
        <v>3.5999999999999997E-2</v>
      </c>
      <c r="K9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3" spans="4:11" x14ac:dyDescent="0.2">
      <c r="D93" s="85">
        <v>3.5000000000000003E-2</v>
      </c>
      <c r="E9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3" s="85">
        <v>3.5000000000000003E-2</v>
      </c>
      <c r="H9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3" s="85">
        <v>3.5000000000000003E-2</v>
      </c>
      <c r="K9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4" spans="4:11" x14ac:dyDescent="0.2">
      <c r="D94" s="85">
        <v>3.4000000000000002E-2</v>
      </c>
      <c r="E9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4" s="85">
        <v>3.4000000000000002E-2</v>
      </c>
      <c r="H9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4" s="85">
        <v>3.4000000000000002E-2</v>
      </c>
      <c r="K9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5" spans="4:11" x14ac:dyDescent="0.2">
      <c r="D95" s="85">
        <v>3.3000000000000002E-2</v>
      </c>
      <c r="E9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5" s="85">
        <v>3.3000000000000002E-2</v>
      </c>
      <c r="H9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5" s="85">
        <v>3.3000000000000002E-2</v>
      </c>
      <c r="K9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6" spans="4:11" x14ac:dyDescent="0.2">
      <c r="D96" s="85">
        <v>3.2000000000000001E-2</v>
      </c>
      <c r="E9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6" s="85">
        <v>3.2000000000000001E-2</v>
      </c>
      <c r="H9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6" s="85">
        <v>3.2000000000000001E-2</v>
      </c>
      <c r="K9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7" spans="4:11" x14ac:dyDescent="0.2">
      <c r="D97" s="85">
        <v>3.1E-2</v>
      </c>
      <c r="E9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7" s="85">
        <v>3.1E-2</v>
      </c>
      <c r="H9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7" s="85">
        <v>3.1E-2</v>
      </c>
      <c r="K9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8" spans="4:11" x14ac:dyDescent="0.2">
      <c r="D98" s="85">
        <v>0.03</v>
      </c>
      <c r="E9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8" s="85">
        <v>0.03</v>
      </c>
      <c r="H9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8" s="85">
        <v>0.03</v>
      </c>
      <c r="K9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9" spans="4:11" x14ac:dyDescent="0.2">
      <c r="D99" s="85">
        <v>2.9000000000000001E-2</v>
      </c>
      <c r="E9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-4.5000000000000014E-3</v>
      </c>
      <c r="G99" s="85">
        <v>2.9000000000000001E-2</v>
      </c>
      <c r="H9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-4.5000000000000014E-3</v>
      </c>
      <c r="J99" s="85">
        <v>2.9000000000000001E-2</v>
      </c>
      <c r="K9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-4.5000000000000014E-3</v>
      </c>
    </row>
    <row r="100" spans="4:11" x14ac:dyDescent="0.2">
      <c r="D100" s="85">
        <v>2.8000000000000001E-2</v>
      </c>
      <c r="E10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-4.0000000000000001E-3</v>
      </c>
      <c r="G100" s="85">
        <v>2.8000000000000001E-2</v>
      </c>
      <c r="H10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-4.0000000000000001E-3</v>
      </c>
      <c r="J100" s="85">
        <v>2.8000000000000001E-2</v>
      </c>
      <c r="K10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-4.0000000000000001E-3</v>
      </c>
    </row>
    <row r="101" spans="4:11" x14ac:dyDescent="0.2">
      <c r="D101" s="85">
        <v>2.7E-2</v>
      </c>
      <c r="E10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-3.4999999999999996E-3</v>
      </c>
      <c r="G101" s="85">
        <v>2.7E-2</v>
      </c>
      <c r="H10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-3.4999999999999996E-3</v>
      </c>
      <c r="J101" s="85">
        <v>2.7E-2</v>
      </c>
      <c r="K10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-3.4999999999999996E-3</v>
      </c>
    </row>
    <row r="102" spans="4:11" x14ac:dyDescent="0.2">
      <c r="D102" s="85">
        <v>2.5999999999999999E-2</v>
      </c>
      <c r="E10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-2.9999999999999992E-3</v>
      </c>
      <c r="G102" s="85">
        <v>2.5999999999999999E-2</v>
      </c>
      <c r="H10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-2.9999999999999992E-3</v>
      </c>
      <c r="J102" s="85">
        <v>2.5999999999999999E-2</v>
      </c>
      <c r="K10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-2.9999999999999992E-3</v>
      </c>
    </row>
    <row r="103" spans="4:11" x14ac:dyDescent="0.2">
      <c r="D103" s="85">
        <v>2.5000000000000001E-2</v>
      </c>
      <c r="E10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-2.5000000000000001E-3</v>
      </c>
      <c r="G103" s="85">
        <v>2.5000000000000001E-2</v>
      </c>
      <c r="H10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-2.5000000000000001E-3</v>
      </c>
      <c r="J103" s="85">
        <v>2.5000000000000001E-2</v>
      </c>
      <c r="K10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-2.5000000000000001E-3</v>
      </c>
    </row>
    <row r="104" spans="4:11" x14ac:dyDescent="0.2">
      <c r="D104" s="85">
        <v>2.4E-2</v>
      </c>
      <c r="E10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-2.3999999999999998E-3</v>
      </c>
      <c r="G104" s="85">
        <v>2.4E-2</v>
      </c>
      <c r="H10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-2.3999999999999998E-3</v>
      </c>
      <c r="J104" s="85">
        <v>2.4E-2</v>
      </c>
      <c r="K10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-2.3999999999999998E-3</v>
      </c>
    </row>
    <row r="105" spans="4:11" x14ac:dyDescent="0.2">
      <c r="D105" s="85">
        <v>2.3E-2</v>
      </c>
      <c r="E10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-2.2999999999999995E-3</v>
      </c>
      <c r="G105" s="85">
        <v>2.3E-2</v>
      </c>
      <c r="H10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-2.2999999999999995E-3</v>
      </c>
      <c r="J105" s="85">
        <v>2.3E-2</v>
      </c>
      <c r="K10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-2.2999999999999995E-3</v>
      </c>
    </row>
    <row r="106" spans="4:11" x14ac:dyDescent="0.2">
      <c r="D106" s="85">
        <v>2.1999999999999999E-2</v>
      </c>
      <c r="E10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-2.1999999999999993E-3</v>
      </c>
      <c r="G106" s="85">
        <v>2.1999999999999999E-2</v>
      </c>
      <c r="H10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-2.1999999999999993E-3</v>
      </c>
      <c r="J106" s="85">
        <v>2.1999999999999999E-2</v>
      </c>
      <c r="K10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-2.1999999999999993E-3</v>
      </c>
    </row>
    <row r="107" spans="4:11" x14ac:dyDescent="0.2">
      <c r="D107" s="85">
        <v>2.1000000000000001E-2</v>
      </c>
      <c r="E10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-2.0999999999999999E-3</v>
      </c>
      <c r="G107" s="85">
        <v>2.1000000000000001E-2</v>
      </c>
      <c r="H10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-2.0999999999999999E-3</v>
      </c>
      <c r="J107" s="85">
        <v>2.1000000000000001E-2</v>
      </c>
      <c r="K10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-2.0999999999999999E-3</v>
      </c>
    </row>
    <row r="108" spans="4:11" x14ac:dyDescent="0.2">
      <c r="D108" s="85">
        <v>0.02</v>
      </c>
      <c r="E10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-1.9999999999999996E-3</v>
      </c>
      <c r="G108" s="85">
        <v>0.02</v>
      </c>
      <c r="H10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-1.9999999999999996E-3</v>
      </c>
      <c r="J108" s="85">
        <v>0.02</v>
      </c>
      <c r="K10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-1.9999999999999996E-3</v>
      </c>
    </row>
    <row r="109" spans="4:11" x14ac:dyDescent="0.2">
      <c r="D109" s="85">
        <v>1.9E-2</v>
      </c>
      <c r="E10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-1.8999999999999993E-3</v>
      </c>
      <c r="G109" s="85">
        <v>1.9E-2</v>
      </c>
      <c r="H10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-1.8999999999999993E-3</v>
      </c>
      <c r="J109" s="85">
        <v>1.9E-2</v>
      </c>
      <c r="K10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-1.8999999999999993E-3</v>
      </c>
    </row>
    <row r="110" spans="4:11" x14ac:dyDescent="0.2">
      <c r="D110" s="85">
        <v>1.7999999999999999E-2</v>
      </c>
      <c r="E11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-1.8E-3</v>
      </c>
      <c r="G110" s="85">
        <v>1.7999999999999999E-2</v>
      </c>
      <c r="H11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-1.8E-3</v>
      </c>
      <c r="J110" s="85">
        <v>1.7999999999999999E-2</v>
      </c>
      <c r="K11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-1.8E-3</v>
      </c>
    </row>
    <row r="111" spans="4:11" x14ac:dyDescent="0.2">
      <c r="D111" s="85">
        <v>1.7000000000000001E-2</v>
      </c>
      <c r="E11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-1.6999999999999997E-3</v>
      </c>
      <c r="G111" s="85">
        <v>1.7000000000000001E-2</v>
      </c>
      <c r="H11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-1.6999999999999997E-3</v>
      </c>
      <c r="J111" s="85">
        <v>1.7000000000000001E-2</v>
      </c>
      <c r="K11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-1.6999999999999997E-3</v>
      </c>
    </row>
    <row r="112" spans="4:11" x14ac:dyDescent="0.2">
      <c r="D112" s="85">
        <v>1.6E-2</v>
      </c>
      <c r="E11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-1.6000000000000003E-3</v>
      </c>
      <c r="G112" s="85">
        <v>1.6E-2</v>
      </c>
      <c r="H11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-1.6000000000000003E-3</v>
      </c>
      <c r="J112" s="85">
        <v>1.6E-2</v>
      </c>
      <c r="K11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-1.6000000000000003E-3</v>
      </c>
    </row>
    <row r="113" spans="4:11" x14ac:dyDescent="0.2">
      <c r="D113" s="85">
        <v>1.4999999999999999E-2</v>
      </c>
      <c r="E11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-1.5E-3</v>
      </c>
      <c r="G113" s="85">
        <v>1.4999999999999999E-2</v>
      </c>
      <c r="H11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-1.5E-3</v>
      </c>
      <c r="J113" s="85">
        <v>1.4999999999999999E-2</v>
      </c>
      <c r="K11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-1.5E-3</v>
      </c>
    </row>
    <row r="114" spans="4:11" x14ac:dyDescent="0.2">
      <c r="D114" s="85">
        <v>1.4E-2</v>
      </c>
      <c r="E11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-1.3999999999999998E-3</v>
      </c>
      <c r="G114" s="85">
        <v>1.4E-2</v>
      </c>
      <c r="H11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-1.3999999999999998E-3</v>
      </c>
      <c r="J114" s="85">
        <v>1.4E-2</v>
      </c>
      <c r="K11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-1.3999999999999998E-3</v>
      </c>
    </row>
    <row r="115" spans="4:11" x14ac:dyDescent="0.2">
      <c r="D115" s="85">
        <v>1.2999999999999999E-2</v>
      </c>
      <c r="E11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-1.2999999999999999E-3</v>
      </c>
      <c r="G115" s="85">
        <v>1.2999999999999999E-2</v>
      </c>
      <c r="H11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-1.2999999999999999E-3</v>
      </c>
      <c r="J115" s="85">
        <v>1.2999999999999999E-2</v>
      </c>
      <c r="K11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-1.2999999999999999E-3</v>
      </c>
    </row>
    <row r="116" spans="4:11" x14ac:dyDescent="0.2">
      <c r="D116" s="85">
        <v>1.2E-2</v>
      </c>
      <c r="E11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-1.2000000000000001E-3</v>
      </c>
      <c r="G116" s="85">
        <v>1.2E-2</v>
      </c>
      <c r="H11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-1.2000000000000001E-3</v>
      </c>
      <c r="J116" s="85">
        <v>1.2E-2</v>
      </c>
      <c r="K11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-1.2000000000000001E-3</v>
      </c>
    </row>
    <row r="117" spans="4:11" x14ac:dyDescent="0.2">
      <c r="D117" s="85">
        <v>1.0999999999999999E-2</v>
      </c>
      <c r="E11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-1.0999999999999998E-3</v>
      </c>
      <c r="G117" s="85">
        <v>1.0999999999999999E-2</v>
      </c>
      <c r="H11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-1.0999999999999998E-3</v>
      </c>
      <c r="J117" s="85">
        <v>1.0999999999999999E-2</v>
      </c>
      <c r="K11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-1.0999999999999998E-3</v>
      </c>
    </row>
    <row r="118" spans="4:11" x14ac:dyDescent="0.2">
      <c r="D118" s="85">
        <v>0.01</v>
      </c>
      <c r="E11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-1.0000000000000005E-3</v>
      </c>
      <c r="G118" s="85">
        <v>0.01</v>
      </c>
      <c r="H11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-1.0000000000000005E-3</v>
      </c>
      <c r="J118" s="85">
        <v>0.01</v>
      </c>
      <c r="K11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-1.0000000000000005E-3</v>
      </c>
    </row>
    <row r="119" spans="4:11" x14ac:dyDescent="0.2">
      <c r="D119" s="85">
        <v>8.9999999999999993E-3</v>
      </c>
      <c r="E11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-9.0000000000000019E-4</v>
      </c>
      <c r="G119" s="85">
        <v>8.9999999999999993E-3</v>
      </c>
      <c r="H11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-9.0000000000000019E-4</v>
      </c>
      <c r="J119" s="85">
        <v>8.9999999999999993E-3</v>
      </c>
      <c r="K11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-9.0000000000000019E-4</v>
      </c>
    </row>
    <row r="120" spans="4:11" x14ac:dyDescent="0.2">
      <c r="D120" s="85">
        <v>8.0000000000000002E-3</v>
      </c>
      <c r="E12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-7.9999999999999993E-4</v>
      </c>
      <c r="G120" s="85">
        <v>8.0000000000000002E-3</v>
      </c>
      <c r="H12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-7.9999999999999993E-4</v>
      </c>
      <c r="J120" s="85">
        <v>8.0000000000000002E-3</v>
      </c>
      <c r="K12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-7.9999999999999993E-4</v>
      </c>
    </row>
    <row r="121" spans="4:11" x14ac:dyDescent="0.2">
      <c r="D121" s="85">
        <v>7.0000000000000001E-3</v>
      </c>
      <c r="E12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-7.000000000000001E-4</v>
      </c>
      <c r="G121" s="85">
        <v>7.0000000000000001E-3</v>
      </c>
      <c r="H12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-7.000000000000001E-4</v>
      </c>
      <c r="J121" s="85">
        <v>7.0000000000000001E-3</v>
      </c>
      <c r="K12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-7.000000000000001E-4</v>
      </c>
    </row>
    <row r="122" spans="4:11" x14ac:dyDescent="0.2">
      <c r="D122" s="85">
        <v>6.0000000000000001E-3</v>
      </c>
      <c r="E12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-5.9999999999999984E-4</v>
      </c>
      <c r="G122" s="85">
        <v>6.0000000000000001E-3</v>
      </c>
      <c r="H12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-5.9999999999999984E-4</v>
      </c>
      <c r="J122" s="85">
        <v>6.0000000000000001E-3</v>
      </c>
      <c r="K12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-5.9999999999999984E-4</v>
      </c>
    </row>
    <row r="123" spans="4:11" x14ac:dyDescent="0.2">
      <c r="D123" s="85">
        <v>5.0000000000000001E-3</v>
      </c>
      <c r="E12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-5.0000000000000001E-4</v>
      </c>
      <c r="G123" s="85">
        <v>5.0000000000000001E-3</v>
      </c>
      <c r="H12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-5.0000000000000001E-4</v>
      </c>
      <c r="J123" s="85">
        <v>5.0000000000000001E-3</v>
      </c>
      <c r="K12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-5.0000000000000001E-4</v>
      </c>
    </row>
    <row r="124" spans="4:11" x14ac:dyDescent="0.2">
      <c r="D124" s="85">
        <v>4.0000000000000001E-3</v>
      </c>
      <c r="E12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-3.9999999999999975E-4</v>
      </c>
      <c r="G124" s="85">
        <v>4.0000000000000001E-3</v>
      </c>
      <c r="H12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-3.9999999999999975E-4</v>
      </c>
      <c r="J124" s="85">
        <v>4.0000000000000001E-3</v>
      </c>
      <c r="K12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-3.9999999999999975E-4</v>
      </c>
    </row>
    <row r="125" spans="4:11" x14ac:dyDescent="0.2">
      <c r="D125" s="85">
        <v>2.9999999999998999E-3</v>
      </c>
      <c r="E12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-2.9999999999998994E-4</v>
      </c>
      <c r="G125" s="85">
        <v>2.9999999999998999E-3</v>
      </c>
      <c r="H12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-2.9999999999998994E-4</v>
      </c>
      <c r="J125" s="85">
        <v>2.9999999999998999E-3</v>
      </c>
      <c r="K12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-2.9999999999998994E-4</v>
      </c>
    </row>
    <row r="126" spans="4:11" x14ac:dyDescent="0.2">
      <c r="D126" s="85">
        <v>1.9999999999998999E-3</v>
      </c>
      <c r="E12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-1.9999999999999012E-4</v>
      </c>
      <c r="G126" s="85">
        <v>1.9999999999998999E-3</v>
      </c>
      <c r="H12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-1.9999999999999012E-4</v>
      </c>
      <c r="J126" s="85">
        <v>1.9999999999998999E-3</v>
      </c>
      <c r="K12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-1.9999999999999012E-4</v>
      </c>
    </row>
    <row r="127" spans="4:11" x14ac:dyDescent="0.2">
      <c r="D127" s="85">
        <v>9.9999999999989702E-4</v>
      </c>
      <c r="E12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-9.9999999999989854E-5</v>
      </c>
      <c r="G127" s="85">
        <v>9.9999999999989702E-4</v>
      </c>
      <c r="H12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-9.9999999999989854E-5</v>
      </c>
      <c r="J127" s="85">
        <v>9.9999999999989702E-4</v>
      </c>
      <c r="K12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-9.9999999999989854E-5</v>
      </c>
    </row>
    <row r="128" spans="4:11" x14ac:dyDescent="0.2">
      <c r="D128" s="85">
        <v>-1.0408340855860799E-16</v>
      </c>
      <c r="E12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1.0408340855860843E-17</v>
      </c>
      <c r="G128" s="85">
        <v>-1.0408340855860799E-16</v>
      </c>
      <c r="H12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1.0408340855860843E-17</v>
      </c>
      <c r="J128" s="85">
        <v>-1.0408340855860799E-16</v>
      </c>
      <c r="K12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1.0408340855860843E-17</v>
      </c>
    </row>
    <row r="129" spans="4:11" x14ac:dyDescent="0.2">
      <c r="D129" s="85">
        <v>-1.0000000000001E-3</v>
      </c>
      <c r="E12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1.0000000000001024E-4</v>
      </c>
      <c r="G129" s="85">
        <v>-1.0000000000001E-3</v>
      </c>
      <c r="H12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1.0000000000001024E-4</v>
      </c>
      <c r="J129" s="85">
        <v>-1.0000000000001E-3</v>
      </c>
      <c r="K12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1.0000000000001024E-4</v>
      </c>
    </row>
    <row r="130" spans="4:11" x14ac:dyDescent="0.2">
      <c r="D130" s="85">
        <v>-2.0000000000000998E-3</v>
      </c>
      <c r="E13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2.0000000000001007E-4</v>
      </c>
      <c r="G130" s="85">
        <v>-2.0000000000000998E-3</v>
      </c>
      <c r="H13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2.0000000000001007E-4</v>
      </c>
      <c r="J130" s="85">
        <v>-2.0000000000000998E-3</v>
      </c>
      <c r="K13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2.0000000000001007E-4</v>
      </c>
    </row>
    <row r="131" spans="4:11" x14ac:dyDescent="0.2">
      <c r="D131" s="85">
        <v>-3.0000000000000998E-3</v>
      </c>
      <c r="E13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3.0000000000000989E-4</v>
      </c>
      <c r="G131" s="85">
        <v>-3.0000000000000998E-3</v>
      </c>
      <c r="H13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3.0000000000000989E-4</v>
      </c>
      <c r="J131" s="85">
        <v>-3.0000000000000998E-3</v>
      </c>
      <c r="K13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3.0000000000000989E-4</v>
      </c>
    </row>
    <row r="132" spans="4:11" x14ac:dyDescent="0.2">
      <c r="D132" s="85">
        <v>-4.0000000000000998E-3</v>
      </c>
      <c r="E13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4.0000000000001016E-4</v>
      </c>
      <c r="G132" s="85">
        <v>-4.0000000000000998E-3</v>
      </c>
      <c r="H13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4.0000000000001016E-4</v>
      </c>
      <c r="J132" s="85">
        <v>-4.0000000000000998E-3</v>
      </c>
      <c r="K13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4.0000000000001016E-4</v>
      </c>
    </row>
    <row r="133" spans="4:11" x14ac:dyDescent="0.2">
      <c r="D133" s="85">
        <v>-5.0000000000000999E-3</v>
      </c>
      <c r="E13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5.0000000000000999E-4</v>
      </c>
      <c r="G133" s="85">
        <v>-5.0000000000000999E-3</v>
      </c>
      <c r="H13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5.0000000000000999E-4</v>
      </c>
      <c r="J133" s="85">
        <v>-5.0000000000000999E-3</v>
      </c>
      <c r="K13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5.0000000000000999E-4</v>
      </c>
    </row>
    <row r="134" spans="4:11" x14ac:dyDescent="0.2">
      <c r="D134" s="85">
        <v>-6.0000000000000999E-3</v>
      </c>
      <c r="E13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6.0000000000000981E-4</v>
      </c>
      <c r="G134" s="85">
        <v>-6.0000000000000999E-3</v>
      </c>
      <c r="H13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6.0000000000000981E-4</v>
      </c>
      <c r="J134" s="85">
        <v>-6.0000000000000999E-3</v>
      </c>
      <c r="K13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6.0000000000000981E-4</v>
      </c>
    </row>
    <row r="135" spans="4:11" x14ac:dyDescent="0.2">
      <c r="D135" s="85">
        <v>-7.0000000000000999E-3</v>
      </c>
      <c r="E13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7.0000000000001008E-4</v>
      </c>
      <c r="G135" s="85">
        <v>-7.0000000000000999E-3</v>
      </c>
      <c r="H13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7.0000000000001008E-4</v>
      </c>
      <c r="J135" s="85">
        <v>-7.0000000000000999E-3</v>
      </c>
      <c r="K13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7.0000000000001008E-4</v>
      </c>
    </row>
    <row r="136" spans="4:11" x14ac:dyDescent="0.2">
      <c r="D136" s="85">
        <v>-8.0000000000001008E-3</v>
      </c>
      <c r="E13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8.0000000000001012E-4</v>
      </c>
      <c r="G136" s="85">
        <v>-8.0000000000001008E-3</v>
      </c>
      <c r="H13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8.0000000000001012E-4</v>
      </c>
      <c r="J136" s="85">
        <v>-8.0000000000001008E-3</v>
      </c>
      <c r="K13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8.0000000000001012E-4</v>
      </c>
    </row>
    <row r="137" spans="4:11" x14ac:dyDescent="0.2">
      <c r="D137" s="85">
        <v>-9.0000000000001103E-3</v>
      </c>
      <c r="E13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9.0000000000001103E-4</v>
      </c>
      <c r="G137" s="85">
        <v>-9.0000000000001103E-3</v>
      </c>
      <c r="H13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9.0000000000001103E-4</v>
      </c>
      <c r="J137" s="85">
        <v>-9.0000000000001103E-3</v>
      </c>
      <c r="K13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9.0000000000001103E-4</v>
      </c>
    </row>
    <row r="138" spans="4:11" x14ac:dyDescent="0.2">
      <c r="D138" s="85">
        <v>-1.0000000000000101E-2</v>
      </c>
      <c r="E13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1.00000000000001E-3</v>
      </c>
      <c r="G138" s="85">
        <v>-1.0000000000000101E-2</v>
      </c>
      <c r="H13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1.00000000000001E-3</v>
      </c>
      <c r="J138" s="85">
        <v>-1.0000000000000101E-2</v>
      </c>
      <c r="K13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1.00000000000001E-3</v>
      </c>
    </row>
    <row r="139" spans="4:11" x14ac:dyDescent="0.2">
      <c r="D139" s="85">
        <v>-1.10000000000001E-2</v>
      </c>
      <c r="E13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1.10000000000001E-3</v>
      </c>
      <c r="G139" s="85">
        <v>-1.10000000000001E-2</v>
      </c>
      <c r="H13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1.10000000000001E-3</v>
      </c>
      <c r="J139" s="85">
        <v>-1.10000000000001E-2</v>
      </c>
      <c r="K13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1.10000000000001E-3</v>
      </c>
    </row>
    <row r="140" spans="4:11" x14ac:dyDescent="0.2">
      <c r="D140" s="85">
        <v>-1.2000000000000101E-2</v>
      </c>
      <c r="E14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1.2000000000000101E-3</v>
      </c>
      <c r="G140" s="85">
        <v>-1.2000000000000101E-2</v>
      </c>
      <c r="H14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1.2000000000000101E-3</v>
      </c>
      <c r="J140" s="85">
        <v>-1.2000000000000101E-2</v>
      </c>
      <c r="K14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1.2000000000000101E-3</v>
      </c>
    </row>
    <row r="141" spans="4:11" x14ac:dyDescent="0.2">
      <c r="D141" s="85">
        <v>-1.30000000000001E-2</v>
      </c>
      <c r="E14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1.3000000000000099E-3</v>
      </c>
      <c r="G141" s="85">
        <v>-1.30000000000001E-2</v>
      </c>
      <c r="H14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1.3000000000000099E-3</v>
      </c>
      <c r="J141" s="85">
        <v>-1.30000000000001E-2</v>
      </c>
      <c r="K14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1.3000000000000099E-3</v>
      </c>
    </row>
    <row r="142" spans="4:11" x14ac:dyDescent="0.2">
      <c r="D142" s="85">
        <v>-1.4000000000000099E-2</v>
      </c>
      <c r="E14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1.4000000000000097E-3</v>
      </c>
      <c r="G142" s="85">
        <v>-1.4000000000000099E-2</v>
      </c>
      <c r="H14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1.4000000000000097E-3</v>
      </c>
      <c r="J142" s="85">
        <v>-1.4000000000000099E-2</v>
      </c>
      <c r="K14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1.4000000000000097E-3</v>
      </c>
    </row>
    <row r="143" spans="4:11" x14ac:dyDescent="0.2">
      <c r="D143" s="85">
        <v>-1.50000000000001E-2</v>
      </c>
      <c r="E14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1.50000000000001E-3</v>
      </c>
      <c r="G143" s="85">
        <v>-1.50000000000001E-2</v>
      </c>
      <c r="H14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1.50000000000001E-3</v>
      </c>
      <c r="J143" s="85">
        <v>-1.50000000000001E-2</v>
      </c>
      <c r="K14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1.50000000000001E-3</v>
      </c>
    </row>
    <row r="144" spans="4:11" x14ac:dyDescent="0.2">
      <c r="D144" s="85">
        <v>-1.6000000000000101E-2</v>
      </c>
      <c r="E14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1.6000000000000101E-3</v>
      </c>
      <c r="G144" s="85">
        <v>-1.6000000000000101E-2</v>
      </c>
      <c r="H14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1.6000000000000101E-3</v>
      </c>
      <c r="J144" s="85">
        <v>-1.6000000000000101E-2</v>
      </c>
      <c r="K14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1.6000000000000101E-3</v>
      </c>
    </row>
    <row r="145" spans="4:11" x14ac:dyDescent="0.2">
      <c r="D145" s="85">
        <v>-1.7000000000000098E-2</v>
      </c>
      <c r="E14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1.7000000000000097E-3</v>
      </c>
      <c r="G145" s="85">
        <v>-1.7000000000000098E-2</v>
      </c>
      <c r="H14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1.7000000000000097E-3</v>
      </c>
      <c r="J145" s="85">
        <v>-1.7000000000000098E-2</v>
      </c>
      <c r="K14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1.7000000000000097E-3</v>
      </c>
    </row>
    <row r="146" spans="4:11" x14ac:dyDescent="0.2">
      <c r="D146" s="85">
        <v>-1.8000000000000099E-2</v>
      </c>
      <c r="E14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1.8000000000000099E-3</v>
      </c>
      <c r="G146" s="85">
        <v>-1.8000000000000099E-2</v>
      </c>
      <c r="H14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1.8000000000000099E-3</v>
      </c>
      <c r="J146" s="85">
        <v>-1.8000000000000099E-2</v>
      </c>
      <c r="K14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1.8000000000000099E-3</v>
      </c>
    </row>
    <row r="147" spans="4:11" x14ac:dyDescent="0.2">
      <c r="D147" s="85">
        <v>-1.90000000000001E-2</v>
      </c>
      <c r="E14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1.90000000000001E-3</v>
      </c>
      <c r="G147" s="85">
        <v>-1.90000000000001E-2</v>
      </c>
      <c r="H14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1.90000000000001E-3</v>
      </c>
      <c r="J147" s="85">
        <v>-1.90000000000001E-2</v>
      </c>
      <c r="K14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1.90000000000001E-3</v>
      </c>
    </row>
    <row r="148" spans="4:11" x14ac:dyDescent="0.2">
      <c r="D148" s="85">
        <v>-2.0000000000000101E-2</v>
      </c>
      <c r="E14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2.00000000000001E-3</v>
      </c>
      <c r="G148" s="85">
        <v>-2.0000000000000101E-2</v>
      </c>
      <c r="H14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2.00000000000001E-3</v>
      </c>
      <c r="J148" s="85">
        <v>-2.0000000000000101E-2</v>
      </c>
      <c r="K14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2.00000000000001E-3</v>
      </c>
    </row>
    <row r="149" spans="4:11" x14ac:dyDescent="0.2">
      <c r="D149" s="85">
        <v>-2.1000000000000098E-2</v>
      </c>
      <c r="E14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2.1000000000000098E-3</v>
      </c>
      <c r="G149" s="85">
        <v>-2.1000000000000098E-2</v>
      </c>
      <c r="H14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2.1000000000000098E-3</v>
      </c>
      <c r="J149" s="85">
        <v>-2.1000000000000098E-2</v>
      </c>
      <c r="K14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2.1000000000000098E-3</v>
      </c>
    </row>
    <row r="150" spans="4:11" x14ac:dyDescent="0.2">
      <c r="D150" s="85">
        <v>-2.2000000000000099E-2</v>
      </c>
      <c r="E15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2.2000000000000097E-3</v>
      </c>
      <c r="G150" s="85">
        <v>-2.2000000000000099E-2</v>
      </c>
      <c r="H15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2.2000000000000097E-3</v>
      </c>
      <c r="J150" s="85">
        <v>-2.2000000000000099E-2</v>
      </c>
      <c r="K15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2.2000000000000097E-3</v>
      </c>
    </row>
    <row r="151" spans="4:11" x14ac:dyDescent="0.2">
      <c r="D151" s="85">
        <v>-2.30000000000001E-2</v>
      </c>
      <c r="E15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2.3000000000000099E-3</v>
      </c>
      <c r="G151" s="85">
        <v>-2.30000000000001E-2</v>
      </c>
      <c r="H15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2.3000000000000099E-3</v>
      </c>
      <c r="J151" s="85">
        <v>-2.30000000000001E-2</v>
      </c>
      <c r="K15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2.3000000000000099E-3</v>
      </c>
    </row>
    <row r="152" spans="4:11" x14ac:dyDescent="0.2">
      <c r="D152" s="85">
        <v>-2.4000000000000101E-2</v>
      </c>
      <c r="E15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2.4000000000000102E-3</v>
      </c>
      <c r="G152" s="85">
        <v>-2.4000000000000101E-2</v>
      </c>
      <c r="H15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2.4000000000000102E-3</v>
      </c>
      <c r="J152" s="85">
        <v>-2.4000000000000101E-2</v>
      </c>
      <c r="K15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2.4000000000000102E-3</v>
      </c>
    </row>
    <row r="153" spans="4:11" x14ac:dyDescent="0.2">
      <c r="D153" s="85">
        <v>-2.5000000000000099E-2</v>
      </c>
      <c r="E15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2.5000000000000486E-3</v>
      </c>
      <c r="G153" s="85">
        <v>-2.5000000000000099E-2</v>
      </c>
      <c r="H15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2.5000000000000486E-3</v>
      </c>
      <c r="J153" s="85">
        <v>-2.5000000000000099E-2</v>
      </c>
      <c r="K15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2.5000000000000486E-3</v>
      </c>
    </row>
    <row r="154" spans="4:11" x14ac:dyDescent="0.2">
      <c r="D154" s="85">
        <v>-2.6000000000000099E-2</v>
      </c>
      <c r="E15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3.0000000000000495E-3</v>
      </c>
      <c r="G154" s="85">
        <v>-2.6000000000000099E-2</v>
      </c>
      <c r="H15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3.0000000000000495E-3</v>
      </c>
      <c r="J154" s="85">
        <v>-2.6000000000000099E-2</v>
      </c>
      <c r="K15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3.0000000000000495E-3</v>
      </c>
    </row>
    <row r="155" spans="4:11" x14ac:dyDescent="0.2">
      <c r="D155" s="85">
        <v>-2.70000000000001E-2</v>
      </c>
      <c r="E15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3.5000000000000499E-3</v>
      </c>
      <c r="G155" s="85">
        <v>-2.70000000000001E-2</v>
      </c>
      <c r="H15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3.5000000000000499E-3</v>
      </c>
      <c r="J155" s="85">
        <v>-2.70000000000001E-2</v>
      </c>
      <c r="K15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3.5000000000000499E-3</v>
      </c>
    </row>
    <row r="156" spans="4:11" x14ac:dyDescent="0.2">
      <c r="D156" s="85">
        <v>-2.8000000000000101E-2</v>
      </c>
      <c r="E15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4.0000000000000504E-3</v>
      </c>
      <c r="G156" s="85">
        <v>-2.8000000000000101E-2</v>
      </c>
      <c r="H15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4.0000000000000504E-3</v>
      </c>
      <c r="J156" s="85">
        <v>-2.8000000000000101E-2</v>
      </c>
      <c r="K15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4.0000000000000504E-3</v>
      </c>
    </row>
    <row r="157" spans="4:11" x14ac:dyDescent="0.2">
      <c r="D157" s="85">
        <v>-2.9000000000000099E-2</v>
      </c>
      <c r="E15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4.50000000000005E-3</v>
      </c>
      <c r="G157" s="85">
        <v>-2.9000000000000099E-2</v>
      </c>
      <c r="H15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4.50000000000005E-3</v>
      </c>
      <c r="J157" s="85">
        <v>-2.9000000000000099E-2</v>
      </c>
      <c r="K15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4.50000000000005E-3</v>
      </c>
    </row>
    <row r="158" spans="4:11" x14ac:dyDescent="0.2">
      <c r="D158" s="85">
        <v>-3.00000000000001E-2</v>
      </c>
      <c r="E15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58" s="85">
        <v>-3.00000000000001E-2</v>
      </c>
      <c r="H15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58" s="85">
        <v>-3.00000000000001E-2</v>
      </c>
      <c r="K15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59" spans="4:11" x14ac:dyDescent="0.2">
      <c r="D159" s="85">
        <v>-3.10000000000001E-2</v>
      </c>
      <c r="E15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59" s="85">
        <v>-3.10000000000001E-2</v>
      </c>
      <c r="H15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59" s="85">
        <v>-3.10000000000001E-2</v>
      </c>
      <c r="K15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0" spans="4:11" x14ac:dyDescent="0.2">
      <c r="D160" s="85">
        <v>-3.2000000000000098E-2</v>
      </c>
      <c r="E16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0" s="85">
        <v>-3.2000000000000098E-2</v>
      </c>
      <c r="H16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0" s="85">
        <v>-3.2000000000000098E-2</v>
      </c>
      <c r="K16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1" spans="4:11" x14ac:dyDescent="0.2">
      <c r="D161" s="85">
        <v>-3.3000000000000099E-2</v>
      </c>
      <c r="E16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1" s="85">
        <v>-3.3000000000000099E-2</v>
      </c>
      <c r="H16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1" s="85">
        <v>-3.3000000000000099E-2</v>
      </c>
      <c r="K16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2" spans="4:11" x14ac:dyDescent="0.2">
      <c r="D162" s="85">
        <v>-3.40000000000001E-2</v>
      </c>
      <c r="E16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2" s="85">
        <v>-3.40000000000001E-2</v>
      </c>
      <c r="H16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2" s="85">
        <v>-3.40000000000001E-2</v>
      </c>
      <c r="K16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3" spans="4:11" x14ac:dyDescent="0.2">
      <c r="D163" s="85">
        <v>-3.50000000000001E-2</v>
      </c>
      <c r="E16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3" s="85">
        <v>-3.50000000000001E-2</v>
      </c>
      <c r="H16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3" s="85">
        <v>-3.50000000000001E-2</v>
      </c>
      <c r="K16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4" spans="4:11" x14ac:dyDescent="0.2">
      <c r="D164" s="85">
        <v>-3.6000000000000101E-2</v>
      </c>
      <c r="E16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4" s="85">
        <v>-3.6000000000000101E-2</v>
      </c>
      <c r="H16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4" s="85">
        <v>-3.6000000000000101E-2</v>
      </c>
      <c r="K16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5" spans="4:11" x14ac:dyDescent="0.2">
      <c r="D165" s="85">
        <v>-3.7000000000000102E-2</v>
      </c>
      <c r="E16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5" s="85">
        <v>-3.7000000000000102E-2</v>
      </c>
      <c r="H16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5" s="85">
        <v>-3.7000000000000102E-2</v>
      </c>
      <c r="K16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6" spans="4:11" x14ac:dyDescent="0.2">
      <c r="D166" s="85">
        <v>-3.8000000000000103E-2</v>
      </c>
      <c r="E16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6" s="85">
        <v>-3.8000000000000103E-2</v>
      </c>
      <c r="H16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6" s="85">
        <v>-3.8000000000000103E-2</v>
      </c>
      <c r="K16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7" spans="4:11" x14ac:dyDescent="0.2">
      <c r="D167" s="85">
        <v>-3.9000000000000097E-2</v>
      </c>
      <c r="E16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7" s="85">
        <v>-3.9000000000000097E-2</v>
      </c>
      <c r="H16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7" s="85">
        <v>-3.9000000000000097E-2</v>
      </c>
      <c r="K16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8" spans="4:11" x14ac:dyDescent="0.2">
      <c r="D168" s="85">
        <v>-0.04</v>
      </c>
      <c r="E16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8" s="85">
        <v>-0.04</v>
      </c>
      <c r="H16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8" s="85">
        <v>-0.04</v>
      </c>
      <c r="K16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9" spans="4:11" x14ac:dyDescent="0.2">
      <c r="D169" s="85">
        <v>-4.1000000000000002E-2</v>
      </c>
      <c r="E16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9" s="85">
        <v>-4.1000000000000002E-2</v>
      </c>
      <c r="H16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9" s="85">
        <v>-4.1000000000000002E-2</v>
      </c>
      <c r="K16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0" spans="4:11" x14ac:dyDescent="0.2">
      <c r="D170" s="85">
        <v>-4.2000000000000003E-2</v>
      </c>
      <c r="E17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0" s="85">
        <v>-4.2000000000000003E-2</v>
      </c>
      <c r="H17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0" s="85">
        <v>-4.2000000000000003E-2</v>
      </c>
      <c r="K17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1" spans="4:11" x14ac:dyDescent="0.2">
      <c r="D171" s="85">
        <v>-4.2999999999999997E-2</v>
      </c>
      <c r="E17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1" s="85">
        <v>-4.2999999999999997E-2</v>
      </c>
      <c r="H17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1" s="85">
        <v>-4.2999999999999997E-2</v>
      </c>
      <c r="K17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2" spans="4:11" x14ac:dyDescent="0.2">
      <c r="D172" s="85">
        <v>-4.3999999999999997E-2</v>
      </c>
      <c r="E17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2" s="85">
        <v>-4.3999999999999997E-2</v>
      </c>
      <c r="H17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2" s="85">
        <v>-4.3999999999999997E-2</v>
      </c>
      <c r="K17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3" spans="4:11" x14ac:dyDescent="0.2">
      <c r="D173" s="85">
        <v>-4.4999999999999998E-2</v>
      </c>
      <c r="E17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3" s="85">
        <v>-4.4999999999999998E-2</v>
      </c>
      <c r="H17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3" s="85">
        <v>-4.4999999999999998E-2</v>
      </c>
      <c r="K17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4" spans="4:11" x14ac:dyDescent="0.2">
      <c r="D174" s="85">
        <v>-4.5999999999999999E-2</v>
      </c>
      <c r="E17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4" s="85">
        <v>-4.5999999999999999E-2</v>
      </c>
      <c r="H17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4" s="85">
        <v>-4.5999999999999999E-2</v>
      </c>
      <c r="K17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5" spans="4:11" x14ac:dyDescent="0.2">
      <c r="D175" s="85">
        <v>-4.7E-2</v>
      </c>
      <c r="E17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5" s="85">
        <v>-4.7E-2</v>
      </c>
      <c r="H17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5" s="85">
        <v>-4.7E-2</v>
      </c>
      <c r="K17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6" spans="4:11" x14ac:dyDescent="0.2">
      <c r="D176" s="85">
        <v>-4.8000000000000001E-2</v>
      </c>
      <c r="E17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6" s="85">
        <v>-4.8000000000000001E-2</v>
      </c>
      <c r="H17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6" s="85">
        <v>-4.8000000000000001E-2</v>
      </c>
      <c r="K17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7" spans="4:11" x14ac:dyDescent="0.2">
      <c r="D177" s="85">
        <v>-4.9000000000000002E-2</v>
      </c>
      <c r="E17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7" s="85">
        <v>-4.9000000000000002E-2</v>
      </c>
      <c r="H17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7" s="85">
        <v>-4.9000000000000002E-2</v>
      </c>
      <c r="K17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8" spans="4:11" x14ac:dyDescent="0.2">
      <c r="D178" s="85">
        <v>-0.05</v>
      </c>
      <c r="E17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8" s="85">
        <v>-0.05</v>
      </c>
      <c r="H17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8" s="85">
        <v>-0.05</v>
      </c>
      <c r="K17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9" spans="4:11" x14ac:dyDescent="0.2">
      <c r="D179" s="85">
        <v>-5.0999999999999997E-2</v>
      </c>
      <c r="E17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9" s="85">
        <v>-5.0999999999999997E-2</v>
      </c>
      <c r="H17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9" s="85">
        <v>-5.0999999999999997E-2</v>
      </c>
      <c r="K17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0" spans="4:11" x14ac:dyDescent="0.2">
      <c r="D180" s="85">
        <v>-5.1999999999999998E-2</v>
      </c>
      <c r="E18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0" s="85">
        <v>-5.1999999999999998E-2</v>
      </c>
      <c r="H18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0" s="85">
        <v>-5.1999999999999998E-2</v>
      </c>
      <c r="K18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1" spans="4:11" x14ac:dyDescent="0.2">
      <c r="D181" s="85">
        <v>-5.2999999999999999E-2</v>
      </c>
      <c r="E18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1" s="85">
        <v>-5.2999999999999999E-2</v>
      </c>
      <c r="H18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1" s="85">
        <v>-5.2999999999999999E-2</v>
      </c>
      <c r="K18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2" spans="4:11" x14ac:dyDescent="0.2">
      <c r="D182" s="85">
        <v>-5.3999999999999999E-2</v>
      </c>
      <c r="E18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2" s="85">
        <v>-5.3999999999999999E-2</v>
      </c>
      <c r="H18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2" s="85">
        <v>-5.3999999999999999E-2</v>
      </c>
      <c r="K18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3" spans="4:11" x14ac:dyDescent="0.2">
      <c r="D183" s="85">
        <v>-5.5E-2</v>
      </c>
      <c r="E18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3" s="85">
        <v>-5.5E-2</v>
      </c>
      <c r="H18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3" s="85">
        <v>-5.5E-2</v>
      </c>
      <c r="K18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4" spans="4:11" x14ac:dyDescent="0.2">
      <c r="D184" s="85">
        <v>-5.6000000000000001E-2</v>
      </c>
      <c r="E18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4" s="85">
        <v>-5.6000000000000001E-2</v>
      </c>
      <c r="H18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4" s="85">
        <v>-5.6000000000000001E-2</v>
      </c>
      <c r="K18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5" spans="4:11" x14ac:dyDescent="0.2">
      <c r="D185" s="85">
        <v>-5.7000000000000002E-2</v>
      </c>
      <c r="E18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5" s="85">
        <v>-5.7000000000000002E-2</v>
      </c>
      <c r="H18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5" s="85">
        <v>-5.7000000000000002E-2</v>
      </c>
      <c r="K18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6" spans="4:11" x14ac:dyDescent="0.2">
      <c r="D186" s="85">
        <v>-5.8000000000000003E-2</v>
      </c>
      <c r="E18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6" s="85">
        <v>-5.8000000000000003E-2</v>
      </c>
      <c r="H18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6" s="85">
        <v>-5.8000000000000003E-2</v>
      </c>
      <c r="K18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7" spans="4:11" x14ac:dyDescent="0.2">
      <c r="D187" s="85">
        <v>-5.8999999999999997E-2</v>
      </c>
      <c r="E18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7" s="85">
        <v>-5.8999999999999997E-2</v>
      </c>
      <c r="H18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7" s="85">
        <v>-5.8999999999999997E-2</v>
      </c>
      <c r="K18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8" spans="4:11" x14ac:dyDescent="0.2">
      <c r="D188" s="85">
        <v>-0.06</v>
      </c>
      <c r="E18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8" s="85">
        <v>-0.06</v>
      </c>
      <c r="H18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8" s="85">
        <v>-0.06</v>
      </c>
      <c r="K18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</sheetData>
  <dataValidations count="1">
    <dataValidation type="list" allowBlank="1" showInputMessage="1" showErrorMessage="1" sqref="E12 H12 K12" xr:uid="{964F8F79-B5A4-4E77-9D38-EE3A8F23D8DA}">
      <formula1>"1,2"</formula1>
    </dataValidation>
  </dataValidations>
  <pageMargins left="0.25" right="0.25" top="0.75" bottom="0.75" header="0.3" footer="0.3"/>
  <pageSetup paperSize="9" scale="65" orientation="landscape" horizontalDpi="90" verticalDpi="90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2A0A948A1DF4590B532C1823DE513" ma:contentTypeVersion="23" ma:contentTypeDescription="Create a new document." ma:contentTypeScope="" ma:versionID="eab3dad83e5b880ee44d69564f9cad99">
  <xsd:schema xmlns:xsd="http://www.w3.org/2001/XMLSchema" xmlns:xs="http://www.w3.org/2001/XMLSchema" xmlns:p="http://schemas.microsoft.com/office/2006/metadata/properties" xmlns:ns2="95109afe-48bb-45fc-924c-91843d29e86c" xmlns:ns3="bbb1cdd1-cf5a-48b9-b14b-3d868fa48288" targetNamespace="http://schemas.microsoft.com/office/2006/metadata/properties" ma:root="true" ma:fieldsID="e05e7f10b31146700041d9d896a256c5" ns2:_="" ns3:_="">
    <xsd:import namespace="95109afe-48bb-45fc-924c-91843d29e86c"/>
    <xsd:import namespace="bbb1cdd1-cf5a-48b9-b14b-3d868fa48288"/>
    <xsd:element name="properties">
      <xsd:complexType>
        <xsd:sequence>
          <xsd:element name="documentManagement">
            <xsd:complexType>
              <xsd:all>
                <xsd:element ref="ns2:WorkingLead" minOccurs="0"/>
                <xsd:element ref="ns2:AnalysisandInsightforFinance" minOccurs="0"/>
                <xsd:element ref="ns2:Review_x0020_D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09afe-48bb-45fc-924c-91843d29e86c" elementFormDefault="qualified">
    <xsd:import namespace="http://schemas.microsoft.com/office/2006/documentManagement/types"/>
    <xsd:import namespace="http://schemas.microsoft.com/office/infopath/2007/PartnerControls"/>
    <xsd:element name="WorkingLead" ma:index="5" nillable="true" ma:displayName="Working Lead" ma:description="&#10;" ma:list="UserInfo" ma:SearchPeopleOnly="false" ma:SharePointGroup="0" ma:internalName="WorkingLead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alysisandInsightforFinance" ma:index="6" nillable="true" ma:displayName="AnalysisandInsightforFinance" ma:list="UserInfo" ma:SharePointGroup="0" ma:internalName="AnalysisandInsightforFinanc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_x0020_Date" ma:index="7" nillable="true" ma:displayName="Review date" ma:indexed="true" ma:internalName="Review_x0020_Date" ma:readOnly="fals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1cdd1-cf5a-48b9-b14b-3d868fa48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21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5" nillable="true" ma:displayName="Taxonomy Catch All Column" ma:hidden="true" ma:list="{b87fcb59-3518-4cc0-ba6a-4520f0c3fe3b}" ma:internalName="TaxCatchAll" ma:showField="CatchAllData" ma:web="bbb1cdd1-cf5a-48b9-b14b-3d868fa48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bbb1cdd1-cf5a-48b9-b14b-3d868fa48288" xsi:nil="true"/>
    <AnalysisandInsightforFinance xmlns="95109afe-48bb-45fc-924c-91843d29e86c">
      <UserInfo>
        <DisplayName/>
        <AccountId xsi:nil="true"/>
        <AccountType/>
      </UserInfo>
    </AnalysisandInsightforFinance>
    <WorkingLead xmlns="95109afe-48bb-45fc-924c-91843d29e86c">
      <UserInfo>
        <DisplayName/>
        <AccountId xsi:nil="true"/>
        <AccountType/>
      </UserInfo>
    </WorkingLead>
    <_ip_UnifiedCompliancePolicyProperties xmlns="bbb1cdd1-cf5a-48b9-b14b-3d868fa48288" xsi:nil="true"/>
    <Review_x0020_Date xmlns="95109afe-48bb-45fc-924c-91843d29e86c" xsi:nil="true"/>
    <TaxCatchAll xmlns="bbb1cdd1-cf5a-48b9-b14b-3d868fa48288" xsi:nil="true"/>
    <lcf76f155ced4ddcb4097134ff3c332f xmlns="95109afe-48bb-45fc-924c-91843d29e8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2F0439-CAF7-44DA-A710-614B55CA4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A8AAB4-8734-44D9-B83C-0570C0C2A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09afe-48bb-45fc-924c-91843d29e86c"/>
    <ds:schemaRef ds:uri="bbb1cdd1-cf5a-48b9-b14b-3d868fa48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AE050E-E7EB-4B4B-B303-57A016919171}">
  <ds:schemaRefs>
    <ds:schemaRef ds:uri="http://schemas.microsoft.com/office/2006/metadata/properties"/>
    <ds:schemaRef ds:uri="http://schemas.microsoft.com/office/infopath/2007/PartnerControls"/>
    <ds:schemaRef ds:uri="bbb1cdd1-cf5a-48b9-b14b-3d868fa48288"/>
    <ds:schemaRef ds:uri="95109afe-48bb-45fc-924c-91843d29e86c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69</vt:i4>
      </vt:variant>
    </vt:vector>
  </HeadingPairs>
  <TitlesOfParts>
    <vt:vector size="77" baseType="lpstr">
      <vt:lpstr>notes</vt:lpstr>
      <vt:lpstr>convergence_2627</vt:lpstr>
      <vt:lpstr>convergence_2728</vt:lpstr>
      <vt:lpstr>convergence_2829</vt:lpstr>
      <vt:lpstr>baseline_adjustments_2627</vt:lpstr>
      <vt:lpstr>baseline_adjustments_2728</vt:lpstr>
      <vt:lpstr>baseline_adjustments_2829</vt:lpstr>
      <vt:lpstr>glidepath_parameters</vt:lpstr>
      <vt:lpstr>glidepath_parameters!AvailableEnvelopeYear0</vt:lpstr>
      <vt:lpstr>glidepath_parameters!AvailableEnvelopeYear1</vt:lpstr>
      <vt:lpstr>glidepath_parameters!AvailableEnvelopeYear2</vt:lpstr>
      <vt:lpstr>glidepath_parameters!AvailableEnvelopeYear3</vt:lpstr>
      <vt:lpstr>BalanceYear1</vt:lpstr>
      <vt:lpstr>BalanceYear2</vt:lpstr>
      <vt:lpstr>BalanceYear3</vt:lpstr>
      <vt:lpstr>glidepath_parameters!BaseGrowthSelectorYear1</vt:lpstr>
      <vt:lpstr>glidepath_parameters!BaseGrowthSelectorYear2</vt:lpstr>
      <vt:lpstr>glidepath_parameters!BaseGrowthSelectorYear3</vt:lpstr>
      <vt:lpstr>BaselinesTotalYear0</vt:lpstr>
      <vt:lpstr>glidepath_parameters!BaselinesTotalYear1</vt:lpstr>
      <vt:lpstr>glidepath_parameters!BaselinesTotalYear2</vt:lpstr>
      <vt:lpstr>glidepath_parameters!BaselinesTotalYear3</vt:lpstr>
      <vt:lpstr>EnvelopeGapYear0</vt:lpstr>
      <vt:lpstr>EnvelopeGapYear1</vt:lpstr>
      <vt:lpstr>EnvelopeGapYear2</vt:lpstr>
      <vt:lpstr>EnvelopeGapYear3</vt:lpstr>
      <vt:lpstr>glidepath_parameters!GlidepathEnvelopeYear0</vt:lpstr>
      <vt:lpstr>glidepath_parameters!GlidepathEnvelopeYear1</vt:lpstr>
      <vt:lpstr>glidepath_parameters!GlidepathEnvelopeYear2</vt:lpstr>
      <vt:lpstr>glidepath_parameters!GlidepathEnvelopeYear3</vt:lpstr>
      <vt:lpstr>glidepath_parameters!GrowthBeforeConvergenceYear1</vt:lpstr>
      <vt:lpstr>glidepath_parameters!GrowthBeforeConvergenceYear2</vt:lpstr>
      <vt:lpstr>glidepath_parameters!GrowthBeforeConvergenceYear3</vt:lpstr>
      <vt:lpstr>baseline_adjustments_2627!Print_Area</vt:lpstr>
      <vt:lpstr>'convergence_2627'!Print_Area</vt:lpstr>
      <vt:lpstr>'convergence_2728'!Print_Area</vt:lpstr>
      <vt:lpstr>'convergence_2829'!Print_Area</vt:lpstr>
      <vt:lpstr>glidepath_parameters!Print_Area</vt:lpstr>
      <vt:lpstr>notes!Print_Area</vt:lpstr>
      <vt:lpstr>notes!Print_Titles</vt:lpstr>
      <vt:lpstr>glidepath_parameters!WeightedPopGrowthYear1</vt:lpstr>
      <vt:lpstr>glidepath_parameters!WeightedPopGrowthYear2</vt:lpstr>
      <vt:lpstr>glidepath_parameters!WeightedPopGrowthYear3</vt:lpstr>
      <vt:lpstr>glidepath_parameters!WeightedPopYear0</vt:lpstr>
      <vt:lpstr>glidepath_parameters!WeightedPopYear1</vt:lpstr>
      <vt:lpstr>glidepath_parameters!WeightedPopYear2</vt:lpstr>
      <vt:lpstr>glidepath_parameters!WeightedPopYear3</vt:lpstr>
      <vt:lpstr>glidepath_parameters!Zone1ConvergenceDfTYear1</vt:lpstr>
      <vt:lpstr>glidepath_parameters!Zone1ConvergenceDfTYear2</vt:lpstr>
      <vt:lpstr>glidepath_parameters!Zone1ConvergenceDfTYear3</vt:lpstr>
      <vt:lpstr>glidepath_parameters!Zone1ConvergenceValueYear1</vt:lpstr>
      <vt:lpstr>glidepath_parameters!Zone1ConvergenceValueYear2</vt:lpstr>
      <vt:lpstr>glidepath_parameters!Zone1ConvergenceValueYear3</vt:lpstr>
      <vt:lpstr>glidepath_parameters!Zone2ConvergenceDfTYear1</vt:lpstr>
      <vt:lpstr>glidepath_parameters!Zone2ConvergenceDfTYear2</vt:lpstr>
      <vt:lpstr>glidepath_parameters!Zone2ConvergenceDfTYear3</vt:lpstr>
      <vt:lpstr>glidepath_parameters!Zone2ConvergenceValueYear1</vt:lpstr>
      <vt:lpstr>glidepath_parameters!Zone2ConvergenceValueYear2</vt:lpstr>
      <vt:lpstr>glidepath_parameters!Zone2ConvergenceValueYear3</vt:lpstr>
      <vt:lpstr>glidepath_parameters!Zone3ConvergenceDfTYear1</vt:lpstr>
      <vt:lpstr>glidepath_parameters!Zone3ConvergenceDfTYear2</vt:lpstr>
      <vt:lpstr>glidepath_parameters!Zone3ConvergenceDfTYear3</vt:lpstr>
      <vt:lpstr>glidepath_parameters!Zone3ConvergenceValueYear1</vt:lpstr>
      <vt:lpstr>glidepath_parameters!Zone3ConvergenceValueYear2</vt:lpstr>
      <vt:lpstr>glidepath_parameters!Zone3ConvergenceValueYear3</vt:lpstr>
      <vt:lpstr>glidepath_parameters!Zone4ConvergenceDfTYear1</vt:lpstr>
      <vt:lpstr>glidepath_parameters!Zone4ConvergenceDfTYear2</vt:lpstr>
      <vt:lpstr>glidepath_parameters!Zone4ConvergenceDfTYear3</vt:lpstr>
      <vt:lpstr>glidepath_parameters!Zone4ConvergenceValueYear1</vt:lpstr>
      <vt:lpstr>glidepath_parameters!Zone4ConvergenceValueYear2</vt:lpstr>
      <vt:lpstr>glidepath_parameters!Zone4ConvergenceValueYear3</vt:lpstr>
      <vt:lpstr>glidepath_parameters!Zone5ConvergenceDfTYear1</vt:lpstr>
      <vt:lpstr>glidepath_parameters!Zone5ConvergenceDfTYear2</vt:lpstr>
      <vt:lpstr>glidepath_parameters!Zone5ConvergenceDfTYear3</vt:lpstr>
      <vt:lpstr>glidepath_parameters!Zone5ConvergenceValueYear1</vt:lpstr>
      <vt:lpstr>glidepath_parameters!Zone5ConvergenceValueYear2</vt:lpstr>
      <vt:lpstr>glidepath_parameters!Zone5ConvergenceValueYear3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Samuel Leat</dc:creator>
  <cp:lastModifiedBy>TATAREK-GINTOWT, Roman (NHS ENGLAND)</cp:lastModifiedBy>
  <cp:lastPrinted>2025-01-23T16:55:50Z</cp:lastPrinted>
  <dcterms:created xsi:type="dcterms:W3CDTF">2022-12-20T17:30:38Z</dcterms:created>
  <dcterms:modified xsi:type="dcterms:W3CDTF">2025-11-27T11:20:25Z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0x01010023F2A0A948A1DF4590B532C1823DE513</vt:lpwstr>
  </property>
  <property fmtid="{D5CDD505-2E9C-101B-9397-08002B2CF9AE}" pid="3" name="Order">
    <vt:r8>14508300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